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360" yWindow="45" windowWidth="20520" windowHeight="9465" tabRatio="594"/>
  </bookViews>
  <sheets>
    <sheet name="JUN 2015" sheetId="54" r:id="rId1"/>
  </sheets>
  <definedNames>
    <definedName name="_xlnm.Print_Titles" localSheetId="0">'JUN 2015'!$A:$B,'JUN 2015'!$4:$4</definedName>
  </definedNames>
  <calcPr calcId="125725"/>
</workbook>
</file>

<file path=xl/calcChain.xml><?xml version="1.0" encoding="utf-8"?>
<calcChain xmlns="http://schemas.openxmlformats.org/spreadsheetml/2006/main">
  <c r="AF156" i="54"/>
  <c r="AE156"/>
  <c r="AD156"/>
  <c r="AD182" s="1"/>
  <c r="AC156"/>
  <c r="AB156"/>
  <c r="AA156"/>
  <c r="Z156"/>
  <c r="Y156"/>
  <c r="V156"/>
  <c r="X156"/>
  <c r="W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AF146"/>
  <c r="AE146"/>
  <c r="AC146"/>
  <c r="AB146"/>
  <c r="AA146"/>
  <c r="Z146"/>
  <c r="Y146"/>
  <c r="V146"/>
  <c r="X146"/>
  <c r="W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AF134"/>
  <c r="AF182" s="1"/>
  <c r="AE134"/>
  <c r="AC134"/>
  <c r="AB134"/>
  <c r="AA134"/>
  <c r="Z134"/>
  <c r="Y134"/>
  <c r="Y182" s="1"/>
  <c r="V134"/>
  <c r="X134"/>
  <c r="W134"/>
  <c r="U134"/>
  <c r="U182" s="1"/>
  <c r="T134"/>
  <c r="T182" s="1"/>
  <c r="S134"/>
  <c r="R134"/>
  <c r="Q134"/>
  <c r="Q182" s="1"/>
  <c r="P134"/>
  <c r="O134"/>
  <c r="N134"/>
  <c r="M134"/>
  <c r="M182" s="1"/>
  <c r="L134"/>
  <c r="L182" s="1"/>
  <c r="K134"/>
  <c r="J134"/>
  <c r="I134"/>
  <c r="H134"/>
  <c r="G134"/>
  <c r="F134"/>
  <c r="E134"/>
  <c r="E182" s="1"/>
  <c r="D134"/>
  <c r="D182" s="1"/>
  <c r="C134"/>
  <c r="AF120"/>
  <c r="AE120"/>
  <c r="AC120"/>
  <c r="AB120"/>
  <c r="AA120"/>
  <c r="Z120"/>
  <c r="Y120"/>
  <c r="V120"/>
  <c r="X120"/>
  <c r="W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AF110"/>
  <c r="AE110"/>
  <c r="AC110"/>
  <c r="AB110"/>
  <c r="AA110"/>
  <c r="Z110"/>
  <c r="Y110"/>
  <c r="V110"/>
  <c r="X110"/>
  <c r="W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AF104"/>
  <c r="AE104"/>
  <c r="AD104"/>
  <c r="AC104"/>
  <c r="AB104"/>
  <c r="AA104"/>
  <c r="Z104"/>
  <c r="Y104"/>
  <c r="V104"/>
  <c r="X104"/>
  <c r="W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AF98"/>
  <c r="AE98"/>
  <c r="AD98"/>
  <c r="AC98"/>
  <c r="AB98"/>
  <c r="AA98"/>
  <c r="Z98"/>
  <c r="Y98"/>
  <c r="V98"/>
  <c r="X98"/>
  <c r="W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F92"/>
  <c r="AE92"/>
  <c r="AD92"/>
  <c r="AC92"/>
  <c r="AB92"/>
  <c r="AA92"/>
  <c r="Z92"/>
  <c r="Y92"/>
  <c r="V92"/>
  <c r="X92"/>
  <c r="W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F86"/>
  <c r="AE86"/>
  <c r="AC86"/>
  <c r="AB86"/>
  <c r="AA86"/>
  <c r="Z86"/>
  <c r="Y86"/>
  <c r="V86"/>
  <c r="X86"/>
  <c r="W86"/>
  <c r="U86"/>
  <c r="T86"/>
  <c r="S86"/>
  <c r="R86"/>
  <c r="Q86"/>
  <c r="P86"/>
  <c r="N86"/>
  <c r="M86"/>
  <c r="L86"/>
  <c r="K86"/>
  <c r="J86"/>
  <c r="I86"/>
  <c r="H86"/>
  <c r="G86"/>
  <c r="F86"/>
  <c r="E86"/>
  <c r="D86"/>
  <c r="C86"/>
  <c r="AF74"/>
  <c r="AE74"/>
  <c r="AD74"/>
  <c r="AC74"/>
  <c r="AB74"/>
  <c r="AA74"/>
  <c r="Z74"/>
  <c r="Y74"/>
  <c r="V74"/>
  <c r="X74"/>
  <c r="W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F62"/>
  <c r="AE62"/>
  <c r="AC62"/>
  <c r="AB62"/>
  <c r="AA62"/>
  <c r="Z62"/>
  <c r="Y62"/>
  <c r="V62"/>
  <c r="X62"/>
  <c r="W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F48"/>
  <c r="AE48"/>
  <c r="AC48"/>
  <c r="AB48"/>
  <c r="AA48"/>
  <c r="Z48"/>
  <c r="Y48"/>
  <c r="V48"/>
  <c r="X48"/>
  <c r="W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F36"/>
  <c r="AE36"/>
  <c r="AC36"/>
  <c r="AB36"/>
  <c r="AA36"/>
  <c r="Z36"/>
  <c r="Y36"/>
  <c r="V36"/>
  <c r="X36"/>
  <c r="W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F26"/>
  <c r="AE26"/>
  <c r="AD26"/>
  <c r="AC26"/>
  <c r="AB26"/>
  <c r="AA26"/>
  <c r="Z26"/>
  <c r="Y26"/>
  <c r="V26"/>
  <c r="X26"/>
  <c r="W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F14"/>
  <c r="AE14"/>
  <c r="AC14"/>
  <c r="AB14"/>
  <c r="AA14"/>
  <c r="Z14"/>
  <c r="Y14"/>
  <c r="V14"/>
  <c r="X14"/>
  <c r="W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F6"/>
  <c r="AE6"/>
  <c r="AE126" s="1"/>
  <c r="AC6"/>
  <c r="AB6"/>
  <c r="AA6"/>
  <c r="AA126" s="1"/>
  <c r="Z6"/>
  <c r="Y6"/>
  <c r="V6"/>
  <c r="X6"/>
  <c r="X126" s="1"/>
  <c r="W6"/>
  <c r="U6"/>
  <c r="U126" s="1"/>
  <c r="T6"/>
  <c r="S6"/>
  <c r="S126" s="1"/>
  <c r="R6"/>
  <c r="Q6"/>
  <c r="P6"/>
  <c r="O6"/>
  <c r="O126" s="1"/>
  <c r="N6"/>
  <c r="N126" s="1"/>
  <c r="M6"/>
  <c r="L6"/>
  <c r="K6"/>
  <c r="J6"/>
  <c r="I6"/>
  <c r="H6"/>
  <c r="G6"/>
  <c r="F6"/>
  <c r="E6"/>
  <c r="D6"/>
  <c r="C6"/>
  <c r="AF200"/>
  <c r="AE200"/>
  <c r="AD200"/>
  <c r="AC200"/>
  <c r="AB200"/>
  <c r="AA200"/>
  <c r="Z200"/>
  <c r="Y200"/>
  <c r="W200"/>
  <c r="V200"/>
  <c r="X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AC182"/>
  <c r="AB182"/>
  <c r="V182"/>
  <c r="P182"/>
  <c r="I182"/>
  <c r="H182"/>
  <c r="C182"/>
  <c r="AD126"/>
  <c r="J182" l="1"/>
  <c r="Z182"/>
  <c r="P126"/>
  <c r="AB126"/>
  <c r="M126"/>
  <c r="F182"/>
  <c r="N182"/>
  <c r="R182"/>
  <c r="W182"/>
  <c r="T126"/>
  <c r="AF126"/>
  <c r="Z126"/>
  <c r="G126"/>
  <c r="K126"/>
  <c r="F126"/>
  <c r="I126"/>
  <c r="E126"/>
  <c r="Y126"/>
  <c r="AC126"/>
  <c r="Q126"/>
  <c r="J126"/>
  <c r="R126"/>
  <c r="W126"/>
  <c r="D126"/>
  <c r="H126"/>
  <c r="L126"/>
  <c r="V126"/>
  <c r="G182"/>
  <c r="K182"/>
  <c r="K201" s="1"/>
  <c r="O182"/>
  <c r="O201" s="1"/>
  <c r="S182"/>
  <c r="X182"/>
  <c r="X201" s="1"/>
  <c r="AA182"/>
  <c r="AA201" s="1"/>
  <c r="AE182"/>
  <c r="AE201" s="1"/>
  <c r="C126"/>
  <c r="AB201"/>
  <c r="AF201"/>
  <c r="J201"/>
  <c r="N201"/>
  <c r="R201"/>
  <c r="Z201"/>
  <c r="AD201"/>
  <c r="C201"/>
  <c r="E201"/>
  <c r="I201"/>
  <c r="M201"/>
  <c r="Q201"/>
  <c r="U201"/>
  <c r="Y201"/>
  <c r="AC201"/>
  <c r="D201"/>
  <c r="H201"/>
  <c r="L201"/>
  <c r="P201"/>
  <c r="T201"/>
  <c r="W201"/>
  <c r="S201"/>
  <c r="V201"/>
  <c r="G201" l="1"/>
  <c r="F201"/>
</calcChain>
</file>

<file path=xl/comments1.xml><?xml version="1.0" encoding="utf-8"?>
<comments xmlns="http://schemas.openxmlformats.org/spreadsheetml/2006/main">
  <authors>
    <author>Vera Flores</author>
  </authors>
  <commentList>
    <comment ref="D56" authorId="0">
      <text>
        <r>
          <rPr>
            <sz val="8"/>
            <color indexed="81"/>
            <rFont val="Tahoma"/>
            <family val="2"/>
          </rPr>
          <t xml:space="preserve">Inclui juros a receber, correcções de valor de activos objecto de cobertura e comissões associadas ao custo amortizado.
</t>
        </r>
        <r>
          <rPr>
            <i/>
            <sz val="8"/>
            <color indexed="81"/>
            <rFont val="Tahoma"/>
            <family val="2"/>
          </rPr>
          <t>Includes interest receivable, value adjustments on hedged assets and commissions relating to amortised cost.</t>
        </r>
      </text>
    </comment>
    <comment ref="D64" authorId="0">
      <text>
        <r>
          <rPr>
            <sz val="8"/>
            <color indexed="81"/>
            <rFont val="Tahoma"/>
            <family val="2"/>
          </rPr>
          <t xml:space="preserve">Inclui juros a receber, despesas com rendimento diferido, correcções de valor de activos objecto de cobertura e comissões associadas ao custo amortizado (líquidas).
</t>
        </r>
        <r>
          <rPr>
            <i/>
            <sz val="8"/>
            <color indexed="81"/>
            <rFont val="Tahoma"/>
            <family val="2"/>
          </rPr>
          <t>Includes interest receivable, expenses with deferred income, value adjustments on hedged assets and commissions relating to amortised cost (net).</t>
        </r>
      </text>
    </comment>
    <comment ref="E136" authorId="0">
      <text>
        <r>
          <rPr>
            <sz val="8"/>
            <color indexed="81"/>
            <rFont val="Tahoma"/>
            <family val="2"/>
          </rPr>
          <t xml:space="preserve">Inclui juros a pagar.
</t>
        </r>
        <r>
          <rPr>
            <i/>
            <sz val="8"/>
            <color indexed="81"/>
            <rFont val="Tahoma"/>
            <family val="2"/>
          </rPr>
          <t>Includes interest payable.</t>
        </r>
      </text>
    </comment>
    <comment ref="D144" authorId="0">
      <text>
        <r>
          <rPr>
            <sz val="8"/>
            <color indexed="81"/>
            <rFont val="Tahoma"/>
            <family val="2"/>
          </rPr>
          <t xml:space="preserve">Inclui juros a pagar, correções de valor de passivos objecto de operações de cobertura e comissões associadas ao custo amortizado (líquidas).
</t>
        </r>
        <r>
          <rPr>
            <i/>
            <sz val="8"/>
            <color indexed="81"/>
            <rFont val="Tahoma"/>
            <family val="2"/>
          </rPr>
          <t>Includes interest payable, value adjustments on hedged liabilities and commissions relating to amortised cost (net).</t>
        </r>
      </text>
    </comment>
    <comment ref="D154" authorId="0">
      <text>
        <r>
          <rPr>
            <sz val="8"/>
            <color indexed="81"/>
            <rFont val="Tahoma"/>
            <family val="2"/>
          </rPr>
          <t xml:space="preserve">Inclui  juros a pagar e correções de valor de passivos objecto de operações de cobertura.
</t>
        </r>
        <r>
          <rPr>
            <i/>
            <sz val="8"/>
            <color indexed="81"/>
            <rFont val="Tahoma"/>
            <family val="2"/>
          </rPr>
          <t>Includes interest payable and value adjustments on hedged liabilities.</t>
        </r>
      </text>
    </comment>
    <comment ref="E154" authorId="0">
      <text>
        <r>
          <rPr>
            <sz val="8"/>
            <color indexed="81"/>
            <rFont val="Tahoma"/>
            <family val="2"/>
          </rPr>
          <t xml:space="preserve">Inclui  juros a pagar e correções de valor de passivos objecto de operações de cobertura.
</t>
        </r>
        <r>
          <rPr>
            <i/>
            <sz val="8"/>
            <color indexed="81"/>
            <rFont val="Tahoma"/>
            <family val="2"/>
          </rPr>
          <t>Includes interest payable and value adjustments on hedged liabilities.</t>
        </r>
      </text>
    </comment>
    <comment ref="D160" authorId="0">
      <text>
        <r>
          <rPr>
            <sz val="8"/>
            <color indexed="81"/>
            <rFont val="Tahoma"/>
            <family val="2"/>
          </rPr>
          <t xml:space="preserve">Inclui juros a pagar, correções de valor de passivos objecto de operações de cobertura e prémios e comissões líquidos.
</t>
        </r>
        <r>
          <rPr>
            <i/>
            <sz val="8"/>
            <color indexed="81"/>
            <rFont val="Tahoma"/>
            <family val="2"/>
          </rPr>
          <t>Includes interest payable, value adjustments on hedged liabilities and premiums and commissions (net).</t>
        </r>
      </text>
    </comment>
  </commentList>
</comments>
</file>

<file path=xl/sharedStrings.xml><?xml version="1.0" encoding="utf-8"?>
<sst xmlns="http://schemas.openxmlformats.org/spreadsheetml/2006/main" count="274" uniqueCount="226">
  <si>
    <t>BBVA</t>
  </si>
  <si>
    <t>BIG</t>
  </si>
  <si>
    <t>BII</t>
  </si>
  <si>
    <t>BNP SS</t>
  </si>
  <si>
    <t>BPI</t>
  </si>
  <si>
    <t>CGD</t>
  </si>
  <si>
    <t>Caixa e disponibilidades em bancos centrais</t>
  </si>
  <si>
    <t>Disponibilidades em outras instituições de crédito</t>
  </si>
  <si>
    <t>Activos financeiros detidos para negociação</t>
  </si>
  <si>
    <t>Outros activos financeiros ao justo valor através de resultados</t>
  </si>
  <si>
    <t>Activos financeiros disponiveis para venda</t>
  </si>
  <si>
    <t>Aplicações em instituições de crédito</t>
  </si>
  <si>
    <t>Crédito a clientes</t>
  </si>
  <si>
    <t>Investimentos detidos até à maturidade</t>
  </si>
  <si>
    <t>Activos com acordo de recompra</t>
  </si>
  <si>
    <t>Derivados de cobertura</t>
  </si>
  <si>
    <t>Activos não correntes detidos para venda</t>
  </si>
  <si>
    <t>Propriedades de investimento</t>
  </si>
  <si>
    <t>Outros activos tangíveis</t>
  </si>
  <si>
    <t>Activos intangíveis</t>
  </si>
  <si>
    <t>Investimentos em filiais, associadas e empreendimentos conjuntos</t>
  </si>
  <si>
    <t>Activos por impostos correntes</t>
  </si>
  <si>
    <t>Activos por impostos diferidos</t>
  </si>
  <si>
    <t>Outros activos</t>
  </si>
  <si>
    <t>Recursos de bancos centrais</t>
  </si>
  <si>
    <t>Passivos financeiros detidos para negociação</t>
  </si>
  <si>
    <t>Outros passivos financeiros ao justo valor através de resultados</t>
  </si>
  <si>
    <t>Recursos de outras instituições de crédito</t>
  </si>
  <si>
    <t>Recursos de clientes e outros empréstimos</t>
  </si>
  <si>
    <t>Responsabilidades representadas por títulos</t>
  </si>
  <si>
    <t>Passivos financeiros associados a activos transferidos</t>
  </si>
  <si>
    <t>Passivos não correntes detidos para venda</t>
  </si>
  <si>
    <t>Provisões</t>
  </si>
  <si>
    <t>Passivos por impostos correntes</t>
  </si>
  <si>
    <t>Passivos por impostos diferidos</t>
  </si>
  <si>
    <t>Instrumentos representativos de capital</t>
  </si>
  <si>
    <t>Outros passivos subordinados</t>
  </si>
  <si>
    <t>Outros passivos</t>
  </si>
  <si>
    <t>Capital</t>
  </si>
  <si>
    <t>Prémios de emissão</t>
  </si>
  <si>
    <t>Outros instrumentos de capital</t>
  </si>
  <si>
    <t>Reservas de reavaliação</t>
  </si>
  <si>
    <t>Outras reservas e resultados transitados</t>
  </si>
  <si>
    <t>1.</t>
  </si>
  <si>
    <t>1.1. Caixa</t>
  </si>
  <si>
    <t>1.2. Depósitos à ordem em bancos centrais</t>
  </si>
  <si>
    <t>2.</t>
  </si>
  <si>
    <t>3.</t>
  </si>
  <si>
    <t>3.1. Obrigações outros títulos de rendimento fixo de emissores públicos</t>
  </si>
  <si>
    <t xml:space="preserve">3.2. Obrigações outros títulos de rendimento fixo de outros emissores </t>
  </si>
  <si>
    <t>3.3. Acções</t>
  </si>
  <si>
    <t>3.4. Outros títulos</t>
  </si>
  <si>
    <t>3.5. Derivados</t>
  </si>
  <si>
    <t>4.</t>
  </si>
  <si>
    <t>4.1. Obrigações outros títulos de rendimento fixo de emissores públicos</t>
  </si>
  <si>
    <t xml:space="preserve">4.2. Obrigações outros títulos de rendimento fixo de outros emissores </t>
  </si>
  <si>
    <t>4.3. Acções</t>
  </si>
  <si>
    <t>4.4. Outros títulos</t>
  </si>
  <si>
    <t>5.</t>
  </si>
  <si>
    <t>5.1. Obrigações outros títulos de rendimento fixo de emissores públicos</t>
  </si>
  <si>
    <t xml:space="preserve">5.2. Obrigações outros títulos de rendimento fixo de outros emissores </t>
  </si>
  <si>
    <t>5.3. Acções</t>
  </si>
  <si>
    <t>5.4. Outros títulos</t>
  </si>
  <si>
    <t>5.5. Perdas por imparidade</t>
  </si>
  <si>
    <t>6.</t>
  </si>
  <si>
    <t>6.2. Depósitos</t>
  </si>
  <si>
    <t>6.3. Empréstimos</t>
  </si>
  <si>
    <t>6.5. Operações de compra com acordo de revenda</t>
  </si>
  <si>
    <t>6.6. Perdas por imparidade</t>
  </si>
  <si>
    <t>7.</t>
  </si>
  <si>
    <t>7.1. Crédito não representado por valores mobiliários</t>
  </si>
  <si>
    <t>7.2. Crédito titularizado não desreconhecido</t>
  </si>
  <si>
    <t>7.3. Outros créditos e valores a receber (titulados)</t>
  </si>
  <si>
    <t>7.4. Crédito e juros vencidos</t>
  </si>
  <si>
    <t>7.5. Provisões</t>
  </si>
  <si>
    <t>8.</t>
  </si>
  <si>
    <t>8.1. Obrigações outros títulos de rendimento fixo de emissores públicos</t>
  </si>
  <si>
    <t xml:space="preserve">8.2. Obrigações outros títulos de rendimento fixo de outros emissores </t>
  </si>
  <si>
    <t>8.3. Perdas por imparidade</t>
  </si>
  <si>
    <t>9.</t>
  </si>
  <si>
    <t>10.</t>
  </si>
  <si>
    <t>11.</t>
  </si>
  <si>
    <t>11.2. Perdas por imparidade</t>
  </si>
  <si>
    <t>12.</t>
  </si>
  <si>
    <t>12.1. Valor bruto</t>
  </si>
  <si>
    <t>12.2. Provisões, imparidade e amortizações</t>
  </si>
  <si>
    <t>13.</t>
  </si>
  <si>
    <t>13.1. Valor bruto</t>
  </si>
  <si>
    <t>13.2. Provisões, imparidade e amortizações</t>
  </si>
  <si>
    <t>14.</t>
  </si>
  <si>
    <t>14.1. Valor bruto</t>
  </si>
  <si>
    <t>14.2. Provisões, imparidade e amortizações</t>
  </si>
  <si>
    <t>15.</t>
  </si>
  <si>
    <t>15.1. Valor bruto</t>
  </si>
  <si>
    <t>15.2. Perdas por imparidade</t>
  </si>
  <si>
    <t>16.</t>
  </si>
  <si>
    <t>17.</t>
  </si>
  <si>
    <t>18.</t>
  </si>
  <si>
    <t>18.1. Valor bruto</t>
  </si>
  <si>
    <t>18.2. Imparidade</t>
  </si>
  <si>
    <t>4.1. Depósitos</t>
  </si>
  <si>
    <t>4.2. Recursos do mercado monetário interbancário</t>
  </si>
  <si>
    <t>4.3. Empréstimos</t>
  </si>
  <si>
    <t>4.4. Operações de venda com acordo de recompra</t>
  </si>
  <si>
    <t>4.5. Outros recursos</t>
  </si>
  <si>
    <t>5.1. Depósitos à vista</t>
  </si>
  <si>
    <t>5.2. Depósitos a prazo</t>
  </si>
  <si>
    <t>5.3. Depósitos de poupança</t>
  </si>
  <si>
    <t>5.4. Outros recursos</t>
  </si>
  <si>
    <t>6.1. Certificados de depósitos</t>
  </si>
  <si>
    <t>6.2. Obrigações</t>
  </si>
  <si>
    <t>6.3. Outras responsabilidades</t>
  </si>
  <si>
    <t>19.</t>
  </si>
  <si>
    <t>20.</t>
  </si>
  <si>
    <t>21.</t>
  </si>
  <si>
    <t>22.</t>
  </si>
  <si>
    <t>23.</t>
  </si>
  <si>
    <t>Banco BIC</t>
  </si>
  <si>
    <t>Banco BPI</t>
  </si>
  <si>
    <t>Millennium bcp</t>
  </si>
  <si>
    <t>Activobank</t>
  </si>
  <si>
    <t>Besi</t>
  </si>
  <si>
    <t>Best</t>
  </si>
  <si>
    <t>Finantia</t>
  </si>
  <si>
    <t>Invest</t>
  </si>
  <si>
    <t>Banif</t>
  </si>
  <si>
    <t>Banif Inv</t>
  </si>
  <si>
    <t>Banif Mais</t>
  </si>
  <si>
    <t>Montepio</t>
  </si>
  <si>
    <t>CBI</t>
  </si>
  <si>
    <t>Popular</t>
  </si>
  <si>
    <t>Sant Consumer</t>
  </si>
  <si>
    <t>Santander Totta</t>
  </si>
  <si>
    <t>BB</t>
  </si>
  <si>
    <t>Barclays</t>
  </si>
  <si>
    <t>BNP</t>
  </si>
  <si>
    <t>BALANÇOS INDIVIDUAIS / SEPARATE BALANCE SHEETS</t>
  </si>
  <si>
    <t>(milhares / thousands €)</t>
  </si>
  <si>
    <t>Activo / Assets</t>
  </si>
  <si>
    <t>Cash and deposits at central banks</t>
  </si>
  <si>
    <t>Cash</t>
  </si>
  <si>
    <t>Deposits at central banks</t>
  </si>
  <si>
    <t>Deposits at other credit institutions</t>
  </si>
  <si>
    <t>Financial assets held for trading</t>
  </si>
  <si>
    <t>Bonds and other fixed income securities issued by public bodies</t>
  </si>
  <si>
    <t>Bonds and other fixed income securities issued by other bodies</t>
  </si>
  <si>
    <t>Shares</t>
  </si>
  <si>
    <t>Other securities</t>
  </si>
  <si>
    <t>Derivatives</t>
  </si>
  <si>
    <t>Other financial assets at fair value through profit or loss</t>
  </si>
  <si>
    <t>Available-for-sale financial assets</t>
  </si>
  <si>
    <t>Impairments</t>
  </si>
  <si>
    <t>Loans and advances to credit institutions</t>
  </si>
  <si>
    <t>6.1. Mercado monetário interbancário</t>
  </si>
  <si>
    <t>Interbank money market</t>
  </si>
  <si>
    <t>Deposits</t>
  </si>
  <si>
    <t>Loans</t>
  </si>
  <si>
    <t>6.4. Outras aplicações</t>
  </si>
  <si>
    <t>Other loans and advances</t>
  </si>
  <si>
    <t>Purchase operations with resale agreements</t>
  </si>
  <si>
    <t>Loans and advances to customers</t>
  </si>
  <si>
    <t>Loans not represented by securities</t>
  </si>
  <si>
    <t>Non-derecognised securitised loans</t>
  </si>
  <si>
    <t>Other loans and amounts receivable (secured)</t>
  </si>
  <si>
    <t>Overdue loans and interest</t>
  </si>
  <si>
    <t>Provisions</t>
  </si>
  <si>
    <t>Held-to-maturity investments</t>
  </si>
  <si>
    <t>Assets with repurchase agreements</t>
  </si>
  <si>
    <t>Hedging derivatives</t>
  </si>
  <si>
    <t>Non-current assets held for sale</t>
  </si>
  <si>
    <t>11.1. Valor bruto</t>
  </si>
  <si>
    <t>Gross amount</t>
  </si>
  <si>
    <t>Investment properties</t>
  </si>
  <si>
    <t>Provisions, impairments and depreciation</t>
  </si>
  <si>
    <t>Other tangible assets</t>
  </si>
  <si>
    <t>Intangible assets</t>
  </si>
  <si>
    <t>Investmetns in subsidiaries, associates and joint ventures</t>
  </si>
  <si>
    <t>Current income tax assets</t>
  </si>
  <si>
    <t>Deferred income tax assets</t>
  </si>
  <si>
    <t>Other assets</t>
  </si>
  <si>
    <t>Total de Activo / Total Assets</t>
  </si>
  <si>
    <t>Passivo / Liabilities</t>
  </si>
  <si>
    <t>Deposits from central banks</t>
  </si>
  <si>
    <t>Financial liabilities held for trading</t>
  </si>
  <si>
    <t>Other financial liabilities at fair value through profit or loss</t>
  </si>
  <si>
    <t>Deposits from other credit institutions</t>
  </si>
  <si>
    <t>Sale operations with repurchase agreements</t>
  </si>
  <si>
    <t>Other funds</t>
  </si>
  <si>
    <t>Deposits from customers</t>
  </si>
  <si>
    <t>Demand deposits</t>
  </si>
  <si>
    <t>Term deposits</t>
  </si>
  <si>
    <t>Saving accounts</t>
  </si>
  <si>
    <t>Debt securities issued</t>
  </si>
  <si>
    <t>Certificates of deposit</t>
  </si>
  <si>
    <t>Bonds</t>
  </si>
  <si>
    <t>Other liabilities</t>
  </si>
  <si>
    <t>Financial liabilities associated with transferred assets</t>
  </si>
  <si>
    <t>Non-current liabilities held for sale</t>
  </si>
  <si>
    <t>Current income tax liabilities</t>
  </si>
  <si>
    <t>Deferred income tax liabilities</t>
  </si>
  <si>
    <t>Equity instruments</t>
  </si>
  <si>
    <t>Other subordinated liabilities</t>
  </si>
  <si>
    <t>Total de Passivo / Total Liabilities</t>
  </si>
  <si>
    <t>Capital / Equity</t>
  </si>
  <si>
    <t>Share capital</t>
  </si>
  <si>
    <t>Share premiums</t>
  </si>
  <si>
    <t>Other equity instruments</t>
  </si>
  <si>
    <t>Acções próprias</t>
  </si>
  <si>
    <t>Treasury stock</t>
  </si>
  <si>
    <t>Revaluation reserves</t>
  </si>
  <si>
    <t>Other reserves and retained earnings</t>
  </si>
  <si>
    <t>Resultado líquido</t>
  </si>
  <si>
    <t>Net income</t>
  </si>
  <si>
    <t>Dividendos antecipados</t>
  </si>
  <si>
    <t>Interim dividends</t>
  </si>
  <si>
    <t>Total de Capital Próprio / Total Equity</t>
  </si>
  <si>
    <t>Total de Passivo + Capital Próprio / Total Liabilities + Equity</t>
  </si>
  <si>
    <t>Fonte: Associação Portuguesa de Bancos</t>
  </si>
  <si>
    <t>Source: Portuguese Banking Association</t>
  </si>
  <si>
    <t>Banco Carregosa</t>
  </si>
  <si>
    <t>Montepio Inv</t>
  </si>
  <si>
    <t>30 DE JUNHO DE 2015 / 30 JUNE 2015</t>
  </si>
  <si>
    <t>SICAM</t>
  </si>
  <si>
    <t xml:space="preserve"> </t>
  </si>
  <si>
    <t>Novo Banco</t>
  </si>
  <si>
    <t>NB Açores</t>
  </si>
</sst>
</file>

<file path=xl/styles.xml><?xml version="1.0" encoding="utf-8"?>
<styleSheet xmlns="http://schemas.openxmlformats.org/spreadsheetml/2006/main">
  <numFmts count="4">
    <numFmt numFmtId="164" formatCode="#,##0\ ;\(#,##0\);\-\ "/>
    <numFmt numFmtId="165" formatCode="#.##0;\(#.##0\);\-"/>
    <numFmt numFmtId="166" formatCode="@*."/>
    <numFmt numFmtId="167" formatCode="#\ ###\ ##0\ ;\(#\ ###\ ##0\);\-\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4" fillId="0" borderId="0" xfId="0" applyFont="1"/>
    <xf numFmtId="165" fontId="4" fillId="0" borderId="0" xfId="0" applyNumberFormat="1" applyFont="1" applyBorder="1"/>
    <xf numFmtId="165" fontId="1" fillId="0" borderId="0" xfId="0" applyNumberFormat="1" applyFont="1"/>
    <xf numFmtId="0" fontId="6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4" fontId="9" fillId="2" borderId="2" xfId="1" applyNumberFormat="1" applyFont="1" applyFill="1" applyBorder="1" applyAlignment="1">
      <alignment horizontal="center" vertical="center" wrapText="1"/>
    </xf>
    <xf numFmtId="14" fontId="9" fillId="2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 indent="3"/>
    </xf>
    <xf numFmtId="0" fontId="0" fillId="3" borderId="4" xfId="0" applyFill="1" applyBorder="1" applyAlignment="1">
      <alignment vertical="center"/>
    </xf>
    <xf numFmtId="166" fontId="6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166" fontId="6" fillId="3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8" fillId="3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9" fillId="3" borderId="5" xfId="0" applyNumberFormat="1" applyFont="1" applyFill="1" applyBorder="1" applyAlignment="1">
      <alignment horizontal="right" vertical="center"/>
    </xf>
    <xf numFmtId="167" fontId="9" fillId="3" borderId="2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3" borderId="0" xfId="0" applyNumberFormat="1" applyFont="1" applyFill="1" applyBorder="1" applyAlignment="1">
      <alignment horizontal="right" vertical="center"/>
    </xf>
    <xf numFmtId="167" fontId="6" fillId="3" borderId="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4" fontId="8" fillId="3" borderId="7" xfId="0" applyNumberFormat="1" applyFont="1" applyFill="1" applyBorder="1" applyAlignment="1">
      <alignment horizontal="right" vertical="center"/>
    </xf>
    <xf numFmtId="167" fontId="9" fillId="0" borderId="7" xfId="0" applyNumberFormat="1" applyFont="1" applyFill="1" applyBorder="1" applyAlignment="1">
      <alignment horizontal="right" vertical="center"/>
    </xf>
    <xf numFmtId="167" fontId="7" fillId="0" borderId="7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>
      <alignment horizontal="right" vertical="center"/>
    </xf>
    <xf numFmtId="167" fontId="7" fillId="0" borderId="7" xfId="0" applyNumberFormat="1" applyFont="1" applyFill="1" applyBorder="1" applyAlignment="1">
      <alignment horizontal="right" vertical="center"/>
    </xf>
    <xf numFmtId="167" fontId="9" fillId="3" borderId="6" xfId="0" applyNumberFormat="1" applyFont="1" applyFill="1" applyBorder="1" applyAlignment="1">
      <alignment horizontal="right" vertical="center"/>
    </xf>
    <xf numFmtId="167" fontId="6" fillId="0" borderId="7" xfId="0" applyNumberFormat="1" applyFont="1" applyFill="1" applyBorder="1" applyAlignment="1">
      <alignment horizontal="right" vertical="center"/>
    </xf>
    <xf numFmtId="167" fontId="6" fillId="3" borderId="7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0" xfId="0" applyFill="1"/>
    <xf numFmtId="167" fontId="9" fillId="3" borderId="8" xfId="0" applyNumberFormat="1" applyFont="1" applyFill="1" applyBorder="1" applyAlignment="1">
      <alignment horizontal="right" vertical="center"/>
    </xf>
    <xf numFmtId="167" fontId="6" fillId="3" borderId="8" xfId="0" applyNumberFormat="1" applyFont="1" applyFill="1" applyBorder="1" applyAlignment="1">
      <alignment horizontal="right" vertical="center"/>
    </xf>
  </cellXfs>
  <cellStyles count="5">
    <cellStyle name="gs]_x000d__x000a_Window=0,0,640,480, , ,3_x000d__x000a_dir1=5,7,637,250,-1,-1,1,30,201,1905,231,G:\UGRC\RB\B-DADOS\FOX-PRO\CRED-VEN\KP" xfId="2"/>
    <cellStyle name="Normal" xfId="0" builtinId="0"/>
    <cellStyle name="Normal 2" xfId="1"/>
    <cellStyle name="Normal 3" xfId="3"/>
    <cellStyle name="Percentagem 2" xfId="4"/>
  </cellStyles>
  <dxfs count="0"/>
  <tableStyles count="0" defaultTableStyle="TableStyleMedium9" defaultPivotStyle="PivotStyleLight16"/>
  <colors>
    <mruColors>
      <color rgb="FFCC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F210"/>
  <sheetViews>
    <sheetView showGridLines="0" tabSelected="1" zoomScaleNormal="100" workbookViewId="0">
      <pane xSplit="2" ySplit="4" topLeftCell="C119" activePane="bottomRight" state="frozen"/>
      <selection activeCell="D27" sqref="D27:D28"/>
      <selection pane="topRight" activeCell="D27" sqref="D27:D28"/>
      <selection pane="bottomLeft" activeCell="D27" sqref="D27:D28"/>
      <selection pane="bottomRight" activeCell="G203" sqref="G203"/>
    </sheetView>
  </sheetViews>
  <sheetFormatPr defaultRowHeight="15"/>
  <cols>
    <col min="1" max="1" width="5.7109375" customWidth="1"/>
    <col min="2" max="2" width="64.5703125" style="2" bestFit="1" customWidth="1"/>
    <col min="3" max="24" width="10" style="37" customWidth="1"/>
    <col min="25" max="26" width="10.7109375" style="37" bestFit="1" customWidth="1"/>
    <col min="27" max="27" width="10.85546875" style="37" bestFit="1" customWidth="1"/>
    <col min="28" max="28" width="11.7109375" style="37" bestFit="1" customWidth="1"/>
    <col min="29" max="32" width="10" style="37" customWidth="1"/>
    <col min="35" max="35" width="10.85546875" bestFit="1" customWidth="1"/>
  </cols>
  <sheetData>
    <row r="1" spans="1:32">
      <c r="A1" s="11" t="s">
        <v>136</v>
      </c>
      <c r="G1" s="37" t="s">
        <v>223</v>
      </c>
    </row>
    <row r="2" spans="1:32">
      <c r="A2" s="11" t="s">
        <v>221</v>
      </c>
      <c r="B2" s="5"/>
    </row>
    <row r="3" spans="1:32" ht="15.75" customHeight="1">
      <c r="A3" s="12" t="s">
        <v>137</v>
      </c>
      <c r="B3" s="5"/>
    </row>
    <row r="4" spans="1:32" s="14" customFormat="1" ht="30" customHeight="1">
      <c r="A4" s="13"/>
      <c r="B4" s="6"/>
      <c r="C4" s="9" t="s">
        <v>117</v>
      </c>
      <c r="D4" s="9" t="s">
        <v>118</v>
      </c>
      <c r="E4" s="9" t="s">
        <v>4</v>
      </c>
      <c r="F4" s="9" t="s">
        <v>219</v>
      </c>
      <c r="G4" s="9" t="s">
        <v>119</v>
      </c>
      <c r="H4" s="9" t="s">
        <v>120</v>
      </c>
      <c r="I4" s="9" t="s">
        <v>2</v>
      </c>
      <c r="J4" s="9" t="s">
        <v>1</v>
      </c>
      <c r="K4" s="9" t="s">
        <v>224</v>
      </c>
      <c r="L4" s="9" t="s">
        <v>121</v>
      </c>
      <c r="M4" s="9" t="s">
        <v>225</v>
      </c>
      <c r="N4" s="9" t="s">
        <v>122</v>
      </c>
      <c r="O4" s="9" t="s">
        <v>123</v>
      </c>
      <c r="P4" s="9" t="s">
        <v>124</v>
      </c>
      <c r="Q4" s="9" t="s">
        <v>125</v>
      </c>
      <c r="R4" s="9" t="s">
        <v>126</v>
      </c>
      <c r="S4" s="9" t="s">
        <v>127</v>
      </c>
      <c r="T4" s="9" t="s">
        <v>222</v>
      </c>
      <c r="U4" s="9" t="s">
        <v>128</v>
      </c>
      <c r="V4" s="9" t="s">
        <v>220</v>
      </c>
      <c r="W4" s="9" t="s">
        <v>5</v>
      </c>
      <c r="X4" s="9" t="s">
        <v>129</v>
      </c>
      <c r="Y4" s="9" t="s">
        <v>0</v>
      </c>
      <c r="Z4" s="9" t="s">
        <v>130</v>
      </c>
      <c r="AA4" s="9" t="s">
        <v>131</v>
      </c>
      <c r="AB4" s="9" t="s">
        <v>132</v>
      </c>
      <c r="AC4" s="9" t="s">
        <v>133</v>
      </c>
      <c r="AD4" s="9" t="s">
        <v>134</v>
      </c>
      <c r="AE4" s="9" t="s">
        <v>135</v>
      </c>
      <c r="AF4" s="10" t="s">
        <v>3</v>
      </c>
    </row>
    <row r="5" spans="1:32">
      <c r="A5" s="15"/>
      <c r="B5" s="16" t="s">
        <v>138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51"/>
    </row>
    <row r="6" spans="1:32" s="1" customFormat="1" ht="15" customHeight="1">
      <c r="A6" s="7" t="s">
        <v>43</v>
      </c>
      <c r="B6" s="17" t="s">
        <v>6</v>
      </c>
      <c r="C6" s="39">
        <f>+SUM(C8:C10)</f>
        <v>150388</v>
      </c>
      <c r="D6" s="39">
        <f t="shared" ref="D6:AF6" si="0">+SUM(D8:D10)</f>
        <v>401991</v>
      </c>
      <c r="E6" s="39">
        <f t="shared" si="0"/>
        <v>0</v>
      </c>
      <c r="F6" s="39">
        <f>+SUM(F8:F10)</f>
        <v>13164</v>
      </c>
      <c r="G6" s="39">
        <f t="shared" si="0"/>
        <v>1326801</v>
      </c>
      <c r="H6" s="39">
        <f t="shared" si="0"/>
        <v>154</v>
      </c>
      <c r="I6" s="39">
        <f t="shared" si="0"/>
        <v>0</v>
      </c>
      <c r="J6" s="39">
        <f t="shared" si="0"/>
        <v>57757</v>
      </c>
      <c r="K6" s="39">
        <f t="shared" si="0"/>
        <v>1696465</v>
      </c>
      <c r="L6" s="39">
        <f t="shared" si="0"/>
        <v>2358</v>
      </c>
      <c r="M6" s="39">
        <f t="shared" si="0"/>
        <v>4751</v>
      </c>
      <c r="N6" s="39">
        <f t="shared" si="0"/>
        <v>0</v>
      </c>
      <c r="O6" s="39">
        <f t="shared" si="0"/>
        <v>10631</v>
      </c>
      <c r="P6" s="39">
        <f t="shared" si="0"/>
        <v>5404</v>
      </c>
      <c r="Q6" s="39">
        <f t="shared" si="0"/>
        <v>118862</v>
      </c>
      <c r="R6" s="39">
        <f t="shared" si="0"/>
        <v>1200</v>
      </c>
      <c r="S6" s="39">
        <f t="shared" si="0"/>
        <v>8</v>
      </c>
      <c r="T6" s="39">
        <f t="shared" si="0"/>
        <v>273549</v>
      </c>
      <c r="U6" s="39">
        <f t="shared" si="0"/>
        <v>263689</v>
      </c>
      <c r="V6" s="39">
        <f>+SUM(V8:V10)</f>
        <v>0</v>
      </c>
      <c r="W6" s="39">
        <f t="shared" si="0"/>
        <v>797086</v>
      </c>
      <c r="X6" s="39">
        <f t="shared" si="0"/>
        <v>704</v>
      </c>
      <c r="Y6" s="39">
        <f t="shared" si="0"/>
        <v>46068</v>
      </c>
      <c r="Z6" s="39">
        <f t="shared" si="0"/>
        <v>73032</v>
      </c>
      <c r="AA6" s="39">
        <f t="shared" si="0"/>
        <v>28</v>
      </c>
      <c r="AB6" s="39">
        <f t="shared" si="0"/>
        <v>654994</v>
      </c>
      <c r="AC6" s="39">
        <f t="shared" si="0"/>
        <v>21580</v>
      </c>
      <c r="AD6" s="39">
        <v>152262</v>
      </c>
      <c r="AE6" s="39">
        <f t="shared" si="0"/>
        <v>2896</v>
      </c>
      <c r="AF6" s="52">
        <f t="shared" si="0"/>
        <v>1</v>
      </c>
    </row>
    <row r="7" spans="1:32" s="1" customFormat="1" ht="15" customHeight="1">
      <c r="A7" s="7"/>
      <c r="B7" s="18" t="s">
        <v>139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52"/>
    </row>
    <row r="8" spans="1:32" ht="15" customHeight="1">
      <c r="A8" s="19"/>
      <c r="B8" s="20" t="s">
        <v>44</v>
      </c>
      <c r="C8" s="40">
        <v>57069</v>
      </c>
      <c r="D8" s="40">
        <v>189168</v>
      </c>
      <c r="E8" s="40">
        <v>0</v>
      </c>
      <c r="F8" s="40">
        <v>151</v>
      </c>
      <c r="G8" s="40">
        <v>357921</v>
      </c>
      <c r="H8" s="40">
        <v>154</v>
      </c>
      <c r="I8" s="40">
        <v>0</v>
      </c>
      <c r="J8" s="40">
        <v>1673</v>
      </c>
      <c r="K8" s="40">
        <v>149707</v>
      </c>
      <c r="L8" s="40">
        <v>2358</v>
      </c>
      <c r="M8" s="40">
        <v>4751</v>
      </c>
      <c r="N8" s="40">
        <v>0</v>
      </c>
      <c r="O8" s="40">
        <v>36</v>
      </c>
      <c r="P8" s="40">
        <v>396</v>
      </c>
      <c r="Q8" s="40">
        <v>41486</v>
      </c>
      <c r="R8" s="40">
        <v>2</v>
      </c>
      <c r="S8" s="40">
        <v>7</v>
      </c>
      <c r="T8" s="40">
        <v>94370</v>
      </c>
      <c r="U8" s="40">
        <v>174109</v>
      </c>
      <c r="V8" s="40">
        <v>0</v>
      </c>
      <c r="W8" s="40">
        <v>294311</v>
      </c>
      <c r="X8" s="40">
        <v>2</v>
      </c>
      <c r="Y8" s="40">
        <v>18623</v>
      </c>
      <c r="Z8" s="40">
        <v>39871</v>
      </c>
      <c r="AA8" s="40">
        <v>28</v>
      </c>
      <c r="AB8" s="40">
        <v>177789</v>
      </c>
      <c r="AC8" s="40">
        <v>2929</v>
      </c>
      <c r="AD8" s="42">
        <v>0</v>
      </c>
      <c r="AE8" s="40">
        <v>0</v>
      </c>
      <c r="AF8" s="53">
        <v>1</v>
      </c>
    </row>
    <row r="9" spans="1:32" ht="15" customHeight="1">
      <c r="A9" s="19"/>
      <c r="B9" s="21" t="s">
        <v>140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54"/>
    </row>
    <row r="10" spans="1:32" ht="15" customHeight="1">
      <c r="A10" s="22"/>
      <c r="B10" s="20" t="s">
        <v>45</v>
      </c>
      <c r="C10" s="41">
        <v>93319</v>
      </c>
      <c r="D10" s="41">
        <v>212823</v>
      </c>
      <c r="E10" s="41">
        <v>0</v>
      </c>
      <c r="F10" s="41">
        <v>13013</v>
      </c>
      <c r="G10" s="41">
        <v>968880</v>
      </c>
      <c r="H10" s="41">
        <v>0</v>
      </c>
      <c r="I10" s="41">
        <v>0</v>
      </c>
      <c r="J10" s="41">
        <v>56084</v>
      </c>
      <c r="K10" s="41">
        <v>1546758</v>
      </c>
      <c r="L10" s="41">
        <v>0</v>
      </c>
      <c r="M10" s="41">
        <v>0</v>
      </c>
      <c r="N10" s="41">
        <v>0</v>
      </c>
      <c r="O10" s="41">
        <v>10595</v>
      </c>
      <c r="P10" s="41">
        <v>5008</v>
      </c>
      <c r="Q10" s="41">
        <v>77376</v>
      </c>
      <c r="R10" s="41">
        <v>1198</v>
      </c>
      <c r="S10" s="41">
        <v>1</v>
      </c>
      <c r="T10" s="41">
        <v>179179</v>
      </c>
      <c r="U10" s="41">
        <v>89580</v>
      </c>
      <c r="V10" s="41">
        <v>0</v>
      </c>
      <c r="W10" s="41">
        <v>502775</v>
      </c>
      <c r="X10" s="41">
        <v>702</v>
      </c>
      <c r="Y10" s="41">
        <v>27445</v>
      </c>
      <c r="Z10" s="41">
        <v>33161</v>
      </c>
      <c r="AA10" s="41">
        <v>0</v>
      </c>
      <c r="AB10" s="41">
        <v>477205</v>
      </c>
      <c r="AC10" s="41">
        <v>18651</v>
      </c>
      <c r="AD10" s="41">
        <v>0</v>
      </c>
      <c r="AE10" s="41">
        <v>2896</v>
      </c>
      <c r="AF10" s="54">
        <v>0</v>
      </c>
    </row>
    <row r="11" spans="1:32" ht="15" customHeight="1">
      <c r="A11" s="22"/>
      <c r="B11" s="21" t="s">
        <v>141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54"/>
    </row>
    <row r="12" spans="1:32" s="1" customFormat="1" ht="15" customHeight="1">
      <c r="A12" s="7" t="s">
        <v>46</v>
      </c>
      <c r="B12" s="17" t="s">
        <v>7</v>
      </c>
      <c r="C12" s="39">
        <v>24755</v>
      </c>
      <c r="D12" s="39">
        <v>259119</v>
      </c>
      <c r="E12" s="39">
        <v>8571</v>
      </c>
      <c r="F12" s="39">
        <v>25075</v>
      </c>
      <c r="G12" s="39">
        <v>244992</v>
      </c>
      <c r="H12" s="39">
        <v>223612</v>
      </c>
      <c r="I12" s="39">
        <v>412244</v>
      </c>
      <c r="J12" s="39">
        <v>36007</v>
      </c>
      <c r="K12" s="39">
        <v>177134</v>
      </c>
      <c r="L12" s="39">
        <v>32056</v>
      </c>
      <c r="M12" s="39">
        <v>12113</v>
      </c>
      <c r="N12" s="39">
        <v>55718</v>
      </c>
      <c r="O12" s="39">
        <v>9034</v>
      </c>
      <c r="P12" s="39">
        <v>2347</v>
      </c>
      <c r="Q12" s="39">
        <v>62216</v>
      </c>
      <c r="R12" s="39">
        <v>18117</v>
      </c>
      <c r="S12" s="39">
        <v>17365</v>
      </c>
      <c r="T12" s="39">
        <v>109726</v>
      </c>
      <c r="U12" s="39">
        <v>58886</v>
      </c>
      <c r="V12" s="39">
        <v>4392</v>
      </c>
      <c r="W12" s="39">
        <v>444210</v>
      </c>
      <c r="X12" s="39">
        <v>1471</v>
      </c>
      <c r="Y12" s="39">
        <v>19968</v>
      </c>
      <c r="Z12" s="39">
        <v>56718</v>
      </c>
      <c r="AA12" s="39">
        <v>2499</v>
      </c>
      <c r="AB12" s="39">
        <v>247364</v>
      </c>
      <c r="AC12" s="39">
        <v>6987</v>
      </c>
      <c r="AD12" s="39">
        <v>122504</v>
      </c>
      <c r="AE12" s="39">
        <v>40047</v>
      </c>
      <c r="AF12" s="52">
        <v>1</v>
      </c>
    </row>
    <row r="13" spans="1:32" s="1" customFormat="1" ht="15" customHeight="1">
      <c r="A13" s="7"/>
      <c r="B13" s="18" t="s">
        <v>142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52"/>
    </row>
    <row r="14" spans="1:32" s="1" customFormat="1" ht="15" customHeight="1">
      <c r="A14" s="7" t="s">
        <v>47</v>
      </c>
      <c r="B14" s="17" t="s">
        <v>8</v>
      </c>
      <c r="C14" s="39">
        <f>+SUM(C15:C24)</f>
        <v>39</v>
      </c>
      <c r="D14" s="39">
        <f t="shared" ref="D14:AF14" si="1">+SUM(D15:D24)</f>
        <v>535393</v>
      </c>
      <c r="E14" s="39">
        <f t="shared" si="1"/>
        <v>1399</v>
      </c>
      <c r="F14" s="39">
        <f>+SUM(F15:F24)</f>
        <v>6816</v>
      </c>
      <c r="G14" s="39">
        <f t="shared" si="1"/>
        <v>1198391</v>
      </c>
      <c r="H14" s="39">
        <f t="shared" si="1"/>
        <v>0</v>
      </c>
      <c r="I14" s="39">
        <f t="shared" si="1"/>
        <v>26448</v>
      </c>
      <c r="J14" s="39">
        <f t="shared" si="1"/>
        <v>44687</v>
      </c>
      <c r="K14" s="39">
        <f t="shared" si="1"/>
        <v>1034781</v>
      </c>
      <c r="L14" s="39">
        <f t="shared" si="1"/>
        <v>499201</v>
      </c>
      <c r="M14" s="39">
        <f t="shared" si="1"/>
        <v>0</v>
      </c>
      <c r="N14" s="39">
        <f t="shared" si="1"/>
        <v>68</v>
      </c>
      <c r="O14" s="39">
        <f t="shared" si="1"/>
        <v>51382</v>
      </c>
      <c r="P14" s="39">
        <f t="shared" si="1"/>
        <v>45243</v>
      </c>
      <c r="Q14" s="39">
        <f t="shared" si="1"/>
        <v>15578</v>
      </c>
      <c r="R14" s="39">
        <f t="shared" si="1"/>
        <v>25950</v>
      </c>
      <c r="S14" s="39">
        <f t="shared" si="1"/>
        <v>0</v>
      </c>
      <c r="T14" s="39">
        <f t="shared" si="1"/>
        <v>215</v>
      </c>
      <c r="U14" s="39">
        <f t="shared" si="1"/>
        <v>81006</v>
      </c>
      <c r="V14" s="39">
        <f>+SUM(V15:V24)</f>
        <v>4740</v>
      </c>
      <c r="W14" s="39">
        <f t="shared" si="1"/>
        <v>2033269</v>
      </c>
      <c r="X14" s="39">
        <f t="shared" si="1"/>
        <v>677365</v>
      </c>
      <c r="Y14" s="39">
        <f t="shared" si="1"/>
        <v>63834</v>
      </c>
      <c r="Z14" s="39">
        <f t="shared" si="1"/>
        <v>47719</v>
      </c>
      <c r="AA14" s="39">
        <f t="shared" si="1"/>
        <v>1054</v>
      </c>
      <c r="AB14" s="39">
        <f t="shared" si="1"/>
        <v>2085402</v>
      </c>
      <c r="AC14" s="39">
        <f t="shared" si="1"/>
        <v>0</v>
      </c>
      <c r="AD14" s="39">
        <v>1135</v>
      </c>
      <c r="AE14" s="39">
        <f t="shared" si="1"/>
        <v>4543</v>
      </c>
      <c r="AF14" s="52">
        <f t="shared" si="1"/>
        <v>0</v>
      </c>
    </row>
    <row r="15" spans="1:32" s="1" customFormat="1" ht="15" customHeight="1">
      <c r="A15" s="7"/>
      <c r="B15" s="18" t="s">
        <v>143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52"/>
    </row>
    <row r="16" spans="1:32" ht="15" customHeight="1">
      <c r="A16" s="22"/>
      <c r="B16" s="20" t="s">
        <v>48</v>
      </c>
      <c r="C16" s="41">
        <v>0</v>
      </c>
      <c r="D16" s="41">
        <v>44461</v>
      </c>
      <c r="E16" s="41">
        <v>1399</v>
      </c>
      <c r="F16" s="41">
        <v>0</v>
      </c>
      <c r="G16" s="41">
        <v>252195</v>
      </c>
      <c r="H16" s="41">
        <v>0</v>
      </c>
      <c r="I16" s="41">
        <v>0</v>
      </c>
      <c r="J16" s="41">
        <v>22547</v>
      </c>
      <c r="K16" s="41">
        <v>46840</v>
      </c>
      <c r="L16" s="41">
        <v>38159</v>
      </c>
      <c r="M16" s="41">
        <v>0</v>
      </c>
      <c r="N16" s="41">
        <v>0</v>
      </c>
      <c r="O16" s="41">
        <v>15152</v>
      </c>
      <c r="P16" s="41">
        <v>3381</v>
      </c>
      <c r="Q16" s="41">
        <v>0</v>
      </c>
      <c r="R16" s="41">
        <v>819</v>
      </c>
      <c r="S16" s="41">
        <v>0</v>
      </c>
      <c r="T16" s="41">
        <v>0</v>
      </c>
      <c r="U16" s="41">
        <v>42458</v>
      </c>
      <c r="V16" s="41">
        <v>0</v>
      </c>
      <c r="W16" s="41">
        <v>195607</v>
      </c>
      <c r="X16" s="41">
        <v>6670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54">
        <v>0</v>
      </c>
    </row>
    <row r="17" spans="1:32" ht="15" customHeight="1">
      <c r="A17" s="22"/>
      <c r="B17" s="21" t="s">
        <v>144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54"/>
    </row>
    <row r="18" spans="1:32" ht="15" customHeight="1">
      <c r="A18" s="22"/>
      <c r="B18" s="20" t="s">
        <v>49</v>
      </c>
      <c r="C18" s="41">
        <v>0</v>
      </c>
      <c r="D18" s="41">
        <v>22837</v>
      </c>
      <c r="E18" s="41">
        <v>0</v>
      </c>
      <c r="F18" s="41">
        <v>5220</v>
      </c>
      <c r="G18" s="41">
        <v>98089</v>
      </c>
      <c r="H18" s="41">
        <v>0</v>
      </c>
      <c r="I18" s="41">
        <v>0</v>
      </c>
      <c r="J18" s="41">
        <v>7029</v>
      </c>
      <c r="K18" s="41">
        <v>112198</v>
      </c>
      <c r="L18" s="41">
        <v>32850</v>
      </c>
      <c r="M18" s="41">
        <v>0</v>
      </c>
      <c r="N18" s="41">
        <v>0</v>
      </c>
      <c r="O18" s="41">
        <v>12360</v>
      </c>
      <c r="P18" s="41">
        <v>34032</v>
      </c>
      <c r="Q18" s="41">
        <v>42</v>
      </c>
      <c r="R18" s="41">
        <v>4278</v>
      </c>
      <c r="S18" s="41">
        <v>0</v>
      </c>
      <c r="T18" s="41">
        <v>0</v>
      </c>
      <c r="U18" s="41">
        <v>514</v>
      </c>
      <c r="V18" s="41">
        <v>0</v>
      </c>
      <c r="W18" s="41">
        <v>0</v>
      </c>
      <c r="X18" s="41">
        <v>16443</v>
      </c>
      <c r="Y18" s="41">
        <v>198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54">
        <v>0</v>
      </c>
    </row>
    <row r="19" spans="1:32" ht="15" customHeight="1">
      <c r="A19" s="22"/>
      <c r="B19" s="21" t="s">
        <v>145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4"/>
    </row>
    <row r="20" spans="1:32" ht="15" customHeight="1">
      <c r="A20" s="19"/>
      <c r="B20" s="20" t="s">
        <v>50</v>
      </c>
      <c r="C20" s="41">
        <v>0</v>
      </c>
      <c r="D20" s="41">
        <v>141349</v>
      </c>
      <c r="E20" s="41">
        <v>0</v>
      </c>
      <c r="F20" s="41">
        <v>326</v>
      </c>
      <c r="G20" s="41">
        <v>387</v>
      </c>
      <c r="H20" s="41">
        <v>0</v>
      </c>
      <c r="I20" s="41">
        <v>0</v>
      </c>
      <c r="J20" s="41">
        <v>12451</v>
      </c>
      <c r="K20" s="41">
        <v>33909</v>
      </c>
      <c r="L20" s="41">
        <v>1125</v>
      </c>
      <c r="M20" s="41">
        <v>0</v>
      </c>
      <c r="N20" s="41">
        <v>0</v>
      </c>
      <c r="O20" s="41">
        <v>0</v>
      </c>
      <c r="P20" s="41">
        <v>5684</v>
      </c>
      <c r="Q20" s="41">
        <v>0</v>
      </c>
      <c r="R20" s="41">
        <v>511</v>
      </c>
      <c r="S20" s="41">
        <v>0</v>
      </c>
      <c r="T20" s="41">
        <v>0</v>
      </c>
      <c r="U20" s="41">
        <v>7819</v>
      </c>
      <c r="V20" s="41">
        <v>4740</v>
      </c>
      <c r="W20" s="41">
        <v>36330</v>
      </c>
      <c r="X20" s="41">
        <v>2573</v>
      </c>
      <c r="Y20" s="41">
        <v>11202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54">
        <v>0</v>
      </c>
    </row>
    <row r="21" spans="1:32" ht="15" customHeight="1">
      <c r="A21" s="19"/>
      <c r="B21" s="21" t="s">
        <v>146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54"/>
    </row>
    <row r="22" spans="1:32" ht="15" customHeight="1">
      <c r="A22" s="19"/>
      <c r="B22" s="20" t="s">
        <v>51</v>
      </c>
      <c r="C22" s="41">
        <v>0</v>
      </c>
      <c r="D22" s="41">
        <v>77712</v>
      </c>
      <c r="E22" s="41">
        <v>0</v>
      </c>
      <c r="F22" s="41">
        <v>935</v>
      </c>
      <c r="G22" s="41">
        <v>582</v>
      </c>
      <c r="H22" s="41">
        <v>0</v>
      </c>
      <c r="I22" s="41">
        <v>0</v>
      </c>
      <c r="J22" s="41">
        <v>0</v>
      </c>
      <c r="K22" s="41">
        <v>116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1160</v>
      </c>
      <c r="S22" s="41">
        <v>0</v>
      </c>
      <c r="T22" s="41">
        <v>0</v>
      </c>
      <c r="U22" s="41">
        <v>159</v>
      </c>
      <c r="V22" s="41">
        <v>0</v>
      </c>
      <c r="W22" s="41">
        <v>27</v>
      </c>
      <c r="X22" s="41">
        <v>0</v>
      </c>
      <c r="Y22" s="41">
        <v>0</v>
      </c>
      <c r="Z22" s="41">
        <v>12635</v>
      </c>
      <c r="AA22" s="41">
        <v>0</v>
      </c>
      <c r="AB22" s="41">
        <v>234992</v>
      </c>
      <c r="AC22" s="41">
        <v>0</v>
      </c>
      <c r="AD22" s="41">
        <v>0</v>
      </c>
      <c r="AE22" s="41">
        <v>0</v>
      </c>
      <c r="AF22" s="54">
        <v>0</v>
      </c>
    </row>
    <row r="23" spans="1:32" ht="15" customHeight="1">
      <c r="A23" s="19"/>
      <c r="B23" s="21" t="s">
        <v>147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54"/>
    </row>
    <row r="24" spans="1:32" ht="15" customHeight="1">
      <c r="A24" s="19"/>
      <c r="B24" s="20" t="s">
        <v>52</v>
      </c>
      <c r="C24" s="41">
        <v>39</v>
      </c>
      <c r="D24" s="41">
        <v>249034</v>
      </c>
      <c r="E24" s="41">
        <v>0</v>
      </c>
      <c r="F24" s="41">
        <v>335</v>
      </c>
      <c r="G24" s="41">
        <v>847138</v>
      </c>
      <c r="H24" s="41">
        <v>0</v>
      </c>
      <c r="I24" s="41">
        <v>26448</v>
      </c>
      <c r="J24" s="41">
        <v>2660</v>
      </c>
      <c r="K24" s="41">
        <v>841718</v>
      </c>
      <c r="L24" s="41">
        <v>427067</v>
      </c>
      <c r="M24" s="41">
        <v>0</v>
      </c>
      <c r="N24" s="41">
        <v>68</v>
      </c>
      <c r="O24" s="41">
        <v>23870</v>
      </c>
      <c r="P24" s="41">
        <v>2146</v>
      </c>
      <c r="Q24" s="41">
        <v>15536</v>
      </c>
      <c r="R24" s="41">
        <v>19182</v>
      </c>
      <c r="S24" s="41">
        <v>0</v>
      </c>
      <c r="T24" s="41">
        <v>215</v>
      </c>
      <c r="U24" s="41">
        <v>30056</v>
      </c>
      <c r="V24" s="41">
        <v>0</v>
      </c>
      <c r="W24" s="41">
        <v>1801305</v>
      </c>
      <c r="X24" s="41">
        <v>651679</v>
      </c>
      <c r="Y24" s="41">
        <v>52434</v>
      </c>
      <c r="Z24" s="41">
        <v>35084</v>
      </c>
      <c r="AA24" s="41">
        <v>1054</v>
      </c>
      <c r="AB24" s="41">
        <v>1850410</v>
      </c>
      <c r="AC24" s="41">
        <v>0</v>
      </c>
      <c r="AD24" s="41">
        <v>0</v>
      </c>
      <c r="AE24" s="41">
        <v>4543</v>
      </c>
      <c r="AF24" s="54">
        <v>0</v>
      </c>
    </row>
    <row r="25" spans="1:32" ht="15" customHeight="1">
      <c r="A25" s="19"/>
      <c r="B25" s="21" t="s">
        <v>148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54"/>
    </row>
    <row r="26" spans="1:32" s="1" customFormat="1" ht="15" customHeight="1">
      <c r="A26" s="7" t="s">
        <v>53</v>
      </c>
      <c r="B26" s="17" t="s">
        <v>9</v>
      </c>
      <c r="C26" s="39">
        <f>+SUM(C27:C34)</f>
        <v>23277</v>
      </c>
      <c r="D26" s="39">
        <f t="shared" ref="D26:AF26" si="2">+SUM(D27:D34)</f>
        <v>22025</v>
      </c>
      <c r="E26" s="39">
        <f t="shared" si="2"/>
        <v>0</v>
      </c>
      <c r="F26" s="39">
        <f>+SUM(F27:F34)</f>
        <v>1</v>
      </c>
      <c r="G26" s="39">
        <f t="shared" si="2"/>
        <v>0</v>
      </c>
      <c r="H26" s="39">
        <f t="shared" si="2"/>
        <v>0</v>
      </c>
      <c r="I26" s="39">
        <f t="shared" si="2"/>
        <v>0</v>
      </c>
      <c r="J26" s="39">
        <f t="shared" si="2"/>
        <v>0</v>
      </c>
      <c r="K26" s="39">
        <f t="shared" si="2"/>
        <v>357264</v>
      </c>
      <c r="L26" s="39">
        <f t="shared" si="2"/>
        <v>0</v>
      </c>
      <c r="M26" s="39">
        <f t="shared" si="2"/>
        <v>0</v>
      </c>
      <c r="N26" s="39">
        <f t="shared" si="2"/>
        <v>0</v>
      </c>
      <c r="O26" s="39">
        <f t="shared" si="2"/>
        <v>0</v>
      </c>
      <c r="P26" s="39">
        <f t="shared" si="2"/>
        <v>0</v>
      </c>
      <c r="Q26" s="39">
        <f t="shared" si="2"/>
        <v>184059</v>
      </c>
      <c r="R26" s="39">
        <f t="shared" si="2"/>
        <v>56337</v>
      </c>
      <c r="S26" s="39">
        <f t="shared" si="2"/>
        <v>0</v>
      </c>
      <c r="T26" s="39">
        <f t="shared" si="2"/>
        <v>0</v>
      </c>
      <c r="U26" s="39">
        <f t="shared" si="2"/>
        <v>0</v>
      </c>
      <c r="V26" s="39">
        <f>+SUM(V27:V34)</f>
        <v>0</v>
      </c>
      <c r="W26" s="39">
        <f t="shared" si="2"/>
        <v>593923</v>
      </c>
      <c r="X26" s="39">
        <f t="shared" si="2"/>
        <v>4999</v>
      </c>
      <c r="Y26" s="39">
        <f t="shared" si="2"/>
        <v>0</v>
      </c>
      <c r="Z26" s="39">
        <f t="shared" si="2"/>
        <v>0</v>
      </c>
      <c r="AA26" s="39">
        <f t="shared" si="2"/>
        <v>0</v>
      </c>
      <c r="AB26" s="39">
        <f t="shared" si="2"/>
        <v>0</v>
      </c>
      <c r="AC26" s="39">
        <f t="shared" si="2"/>
        <v>0</v>
      </c>
      <c r="AD26" s="39">
        <f t="shared" si="2"/>
        <v>0</v>
      </c>
      <c r="AE26" s="39">
        <f t="shared" si="2"/>
        <v>0</v>
      </c>
      <c r="AF26" s="52">
        <f t="shared" si="2"/>
        <v>0</v>
      </c>
    </row>
    <row r="27" spans="1:32" s="1" customFormat="1" ht="15" customHeight="1">
      <c r="A27" s="7"/>
      <c r="B27" s="18" t="s">
        <v>149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52"/>
    </row>
    <row r="28" spans="1:32" s="60" customFormat="1" ht="15" customHeight="1">
      <c r="A28" s="59"/>
      <c r="B28" s="20" t="s">
        <v>54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3311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54">
        <v>0</v>
      </c>
    </row>
    <row r="29" spans="1:32" ht="15" customHeight="1">
      <c r="A29" s="19"/>
      <c r="B29" s="21" t="s">
        <v>144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54"/>
    </row>
    <row r="30" spans="1:32" ht="15" customHeight="1">
      <c r="A30" s="22"/>
      <c r="B30" s="20" t="s">
        <v>55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2243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50</v>
      </c>
      <c r="X30" s="41">
        <v>4999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54">
        <v>0</v>
      </c>
    </row>
    <row r="31" spans="1:32" ht="15" customHeight="1">
      <c r="A31" s="22"/>
      <c r="B31" s="21" t="s">
        <v>145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54"/>
    </row>
    <row r="32" spans="1:32" ht="15" customHeight="1">
      <c r="A32" s="19"/>
      <c r="B32" s="20" t="s">
        <v>56</v>
      </c>
      <c r="C32" s="41">
        <v>0</v>
      </c>
      <c r="D32" s="41">
        <v>22025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5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54">
        <v>0</v>
      </c>
    </row>
    <row r="33" spans="1:32" ht="15" customHeight="1">
      <c r="A33" s="19"/>
      <c r="B33" s="21" t="s">
        <v>146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54"/>
    </row>
    <row r="34" spans="1:32" ht="15" customHeight="1">
      <c r="A34" s="19"/>
      <c r="B34" s="20" t="s">
        <v>57</v>
      </c>
      <c r="C34" s="41">
        <v>23277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351710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184059</v>
      </c>
      <c r="R34" s="41">
        <v>56337</v>
      </c>
      <c r="S34" s="41">
        <v>0</v>
      </c>
      <c r="T34" s="41">
        <v>0</v>
      </c>
      <c r="U34" s="41">
        <v>0</v>
      </c>
      <c r="V34" s="41">
        <v>0</v>
      </c>
      <c r="W34" s="41">
        <v>593868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54">
        <v>0</v>
      </c>
    </row>
    <row r="35" spans="1:32" ht="15" customHeight="1">
      <c r="A35" s="19"/>
      <c r="B35" s="21" t="s">
        <v>147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54"/>
    </row>
    <row r="36" spans="1:32" s="1" customFormat="1" ht="15" customHeight="1">
      <c r="A36" s="7" t="s">
        <v>58</v>
      </c>
      <c r="B36" s="17" t="s">
        <v>10</v>
      </c>
      <c r="C36" s="39">
        <f>+SUM(C37:C47)</f>
        <v>1060288</v>
      </c>
      <c r="D36" s="39">
        <f t="shared" ref="D36:AF36" si="3">+SUM(D37:D47)</f>
        <v>9672677</v>
      </c>
      <c r="E36" s="39">
        <f t="shared" si="3"/>
        <v>1758</v>
      </c>
      <c r="F36" s="39">
        <f>+SUM(F37:F47)</f>
        <v>59155</v>
      </c>
      <c r="G36" s="39">
        <f t="shared" si="3"/>
        <v>8366502</v>
      </c>
      <c r="H36" s="39">
        <f t="shared" si="3"/>
        <v>12727</v>
      </c>
      <c r="I36" s="39">
        <f t="shared" si="3"/>
        <v>571382</v>
      </c>
      <c r="J36" s="39">
        <f t="shared" si="3"/>
        <v>1085343</v>
      </c>
      <c r="K36" s="39">
        <f t="shared" si="3"/>
        <v>8194323</v>
      </c>
      <c r="L36" s="39">
        <f t="shared" si="3"/>
        <v>103625</v>
      </c>
      <c r="M36" s="39">
        <f t="shared" si="3"/>
        <v>12802</v>
      </c>
      <c r="N36" s="39">
        <f t="shared" si="3"/>
        <v>4640</v>
      </c>
      <c r="O36" s="39">
        <f t="shared" si="3"/>
        <v>622503</v>
      </c>
      <c r="P36" s="39">
        <f t="shared" si="3"/>
        <v>172322</v>
      </c>
      <c r="Q36" s="39">
        <f t="shared" si="3"/>
        <v>3339012</v>
      </c>
      <c r="R36" s="39">
        <f t="shared" si="3"/>
        <v>26736</v>
      </c>
      <c r="S36" s="39">
        <f t="shared" si="3"/>
        <v>37928</v>
      </c>
      <c r="T36" s="39">
        <f t="shared" si="3"/>
        <v>3542198</v>
      </c>
      <c r="U36" s="39">
        <f t="shared" si="3"/>
        <v>8537552</v>
      </c>
      <c r="V36" s="39">
        <f>+SUM(V37:V47)</f>
        <v>155974</v>
      </c>
      <c r="W36" s="39">
        <f t="shared" si="3"/>
        <v>17881338</v>
      </c>
      <c r="X36" s="39">
        <f t="shared" si="3"/>
        <v>619731</v>
      </c>
      <c r="Y36" s="39">
        <f t="shared" si="3"/>
        <v>35133</v>
      </c>
      <c r="Z36" s="39">
        <f t="shared" si="3"/>
        <v>1812508</v>
      </c>
      <c r="AA36" s="39">
        <f t="shared" si="3"/>
        <v>0</v>
      </c>
      <c r="AB36" s="39">
        <f t="shared" si="3"/>
        <v>6026672</v>
      </c>
      <c r="AC36" s="39">
        <f t="shared" si="3"/>
        <v>27071</v>
      </c>
      <c r="AD36" s="39">
        <v>81034</v>
      </c>
      <c r="AE36" s="39">
        <f t="shared" si="3"/>
        <v>233267</v>
      </c>
      <c r="AF36" s="52">
        <f t="shared" si="3"/>
        <v>0</v>
      </c>
    </row>
    <row r="37" spans="1:32" s="1" customFormat="1" ht="15" customHeight="1">
      <c r="A37" s="7"/>
      <c r="B37" s="23" t="s">
        <v>150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52"/>
    </row>
    <row r="38" spans="1:32" ht="15" customHeight="1">
      <c r="A38" s="7"/>
      <c r="B38" s="20" t="s">
        <v>59</v>
      </c>
      <c r="C38" s="41">
        <v>698226</v>
      </c>
      <c r="D38" s="41">
        <v>3576889</v>
      </c>
      <c r="E38" s="41">
        <v>1669</v>
      </c>
      <c r="F38" s="41">
        <v>5341</v>
      </c>
      <c r="G38" s="41">
        <v>4620167</v>
      </c>
      <c r="H38" s="41">
        <v>11470</v>
      </c>
      <c r="I38" s="41">
        <v>570047</v>
      </c>
      <c r="J38" s="41">
        <v>914432</v>
      </c>
      <c r="K38" s="41">
        <v>2741022</v>
      </c>
      <c r="L38" s="41">
        <v>19521</v>
      </c>
      <c r="M38" s="41">
        <v>838</v>
      </c>
      <c r="N38" s="41">
        <v>2726</v>
      </c>
      <c r="O38" s="41">
        <v>369398</v>
      </c>
      <c r="P38" s="41">
        <v>27662</v>
      </c>
      <c r="Q38" s="41">
        <v>1410110</v>
      </c>
      <c r="R38" s="41">
        <v>411</v>
      </c>
      <c r="S38" s="41">
        <v>0</v>
      </c>
      <c r="T38" s="41">
        <v>2634356</v>
      </c>
      <c r="U38" s="41">
        <v>1929805</v>
      </c>
      <c r="V38" s="41">
        <v>0</v>
      </c>
      <c r="W38" s="41">
        <v>7648814</v>
      </c>
      <c r="X38" s="41">
        <v>293911</v>
      </c>
      <c r="Y38" s="41">
        <v>29567</v>
      </c>
      <c r="Z38" s="41">
        <v>623457</v>
      </c>
      <c r="AA38" s="41">
        <v>0</v>
      </c>
      <c r="AB38" s="41">
        <v>4380061</v>
      </c>
      <c r="AC38" s="41">
        <v>474</v>
      </c>
      <c r="AD38" s="41">
        <v>0</v>
      </c>
      <c r="AE38" s="41">
        <v>7667</v>
      </c>
      <c r="AF38" s="54">
        <v>0</v>
      </c>
    </row>
    <row r="39" spans="1:32" ht="15" customHeight="1">
      <c r="A39" s="7"/>
      <c r="B39" s="21" t="s">
        <v>144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54"/>
    </row>
    <row r="40" spans="1:32" ht="15" customHeight="1">
      <c r="A40" s="7"/>
      <c r="B40" s="20" t="s">
        <v>60</v>
      </c>
      <c r="C40" s="41">
        <v>343277</v>
      </c>
      <c r="D40" s="41">
        <v>5746060</v>
      </c>
      <c r="E40" s="41">
        <v>0</v>
      </c>
      <c r="F40" s="41">
        <v>49247</v>
      </c>
      <c r="G40" s="41">
        <v>1583137</v>
      </c>
      <c r="H40" s="41">
        <v>0</v>
      </c>
      <c r="I40" s="41">
        <v>1100</v>
      </c>
      <c r="J40" s="41">
        <v>158036</v>
      </c>
      <c r="K40" s="41">
        <v>2512617</v>
      </c>
      <c r="L40" s="41">
        <v>75770</v>
      </c>
      <c r="M40" s="41">
        <v>4885</v>
      </c>
      <c r="N40" s="41">
        <v>1354</v>
      </c>
      <c r="O40" s="41">
        <v>253105</v>
      </c>
      <c r="P40" s="41">
        <v>135710</v>
      </c>
      <c r="Q40" s="41">
        <v>1730603</v>
      </c>
      <c r="R40" s="41">
        <v>218</v>
      </c>
      <c r="S40" s="41">
        <v>0</v>
      </c>
      <c r="T40" s="41">
        <v>535380</v>
      </c>
      <c r="U40" s="41">
        <v>5250160</v>
      </c>
      <c r="V40" s="41">
        <v>0</v>
      </c>
      <c r="W40" s="41">
        <v>8824049</v>
      </c>
      <c r="X40" s="41">
        <v>281741</v>
      </c>
      <c r="Y40" s="41">
        <v>0</v>
      </c>
      <c r="Z40" s="41">
        <v>1141906</v>
      </c>
      <c r="AA40" s="41">
        <v>0</v>
      </c>
      <c r="AB40" s="41">
        <v>1288224</v>
      </c>
      <c r="AC40" s="41">
        <v>25170</v>
      </c>
      <c r="AD40" s="41">
        <v>0</v>
      </c>
      <c r="AE40" s="41">
        <v>225600</v>
      </c>
      <c r="AF40" s="54">
        <v>0</v>
      </c>
    </row>
    <row r="41" spans="1:32" ht="15" customHeight="1">
      <c r="A41" s="7"/>
      <c r="B41" s="21" t="s">
        <v>145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54"/>
    </row>
    <row r="42" spans="1:32" ht="15" customHeight="1">
      <c r="A42" s="7"/>
      <c r="B42" s="20" t="s">
        <v>61</v>
      </c>
      <c r="C42" s="41">
        <v>22060</v>
      </c>
      <c r="D42" s="41">
        <v>106046</v>
      </c>
      <c r="E42" s="41">
        <v>89</v>
      </c>
      <c r="F42" s="41">
        <v>1445</v>
      </c>
      <c r="G42" s="41">
        <v>2533101</v>
      </c>
      <c r="H42" s="41">
        <v>1286</v>
      </c>
      <c r="I42" s="41">
        <v>253</v>
      </c>
      <c r="J42" s="41">
        <v>12875</v>
      </c>
      <c r="K42" s="41">
        <v>1489135</v>
      </c>
      <c r="L42" s="41">
        <v>2383</v>
      </c>
      <c r="M42" s="41">
        <v>7079</v>
      </c>
      <c r="N42" s="41">
        <v>560</v>
      </c>
      <c r="O42" s="41">
        <v>0</v>
      </c>
      <c r="P42" s="41">
        <v>15555</v>
      </c>
      <c r="Q42" s="41">
        <v>0</v>
      </c>
      <c r="R42" s="41">
        <v>30387</v>
      </c>
      <c r="S42" s="41">
        <v>0</v>
      </c>
      <c r="T42" s="41">
        <v>447560</v>
      </c>
      <c r="U42" s="41">
        <v>163885</v>
      </c>
      <c r="V42" s="41">
        <v>155974</v>
      </c>
      <c r="W42" s="41">
        <v>73495</v>
      </c>
      <c r="X42" s="41">
        <v>18865</v>
      </c>
      <c r="Y42" s="41">
        <v>5797</v>
      </c>
      <c r="Z42" s="41">
        <v>3180</v>
      </c>
      <c r="AA42" s="41">
        <v>0</v>
      </c>
      <c r="AB42" s="41">
        <v>451076</v>
      </c>
      <c r="AC42" s="41">
        <v>1427</v>
      </c>
      <c r="AD42" s="41">
        <v>0</v>
      </c>
      <c r="AE42" s="41">
        <v>0</v>
      </c>
      <c r="AF42" s="54">
        <v>0</v>
      </c>
    </row>
    <row r="43" spans="1:32" ht="15" customHeight="1">
      <c r="A43" s="7"/>
      <c r="B43" s="21" t="s">
        <v>146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54"/>
    </row>
    <row r="44" spans="1:32" ht="15" customHeight="1">
      <c r="A44" s="7"/>
      <c r="B44" s="20" t="s">
        <v>62</v>
      </c>
      <c r="C44" s="41">
        <v>0</v>
      </c>
      <c r="D44" s="41">
        <v>346869</v>
      </c>
      <c r="E44" s="41">
        <v>0</v>
      </c>
      <c r="F44" s="41">
        <v>7696</v>
      </c>
      <c r="G44" s="41">
        <v>4077</v>
      </c>
      <c r="H44" s="41">
        <v>0</v>
      </c>
      <c r="I44" s="41">
        <v>0</v>
      </c>
      <c r="J44" s="41">
        <v>0</v>
      </c>
      <c r="K44" s="41">
        <v>2679451</v>
      </c>
      <c r="L44" s="41">
        <v>7719</v>
      </c>
      <c r="M44" s="41">
        <v>0</v>
      </c>
      <c r="N44" s="41">
        <v>167</v>
      </c>
      <c r="O44" s="41">
        <v>0</v>
      </c>
      <c r="P44" s="41">
        <v>0</v>
      </c>
      <c r="Q44" s="41">
        <v>428105</v>
      </c>
      <c r="R44" s="41">
        <v>9910</v>
      </c>
      <c r="S44" s="41">
        <v>37928</v>
      </c>
      <c r="T44" s="41">
        <v>0</v>
      </c>
      <c r="U44" s="41">
        <v>1282430</v>
      </c>
      <c r="V44" s="41">
        <v>0</v>
      </c>
      <c r="W44" s="41">
        <v>1745078</v>
      </c>
      <c r="X44" s="41">
        <v>25412</v>
      </c>
      <c r="Y44" s="41">
        <v>0</v>
      </c>
      <c r="Z44" s="41">
        <v>46419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54">
        <v>0</v>
      </c>
    </row>
    <row r="45" spans="1:32" ht="15" customHeight="1">
      <c r="A45" s="7"/>
      <c r="B45" s="21" t="s">
        <v>147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54"/>
    </row>
    <row r="46" spans="1:32" ht="15" customHeight="1">
      <c r="A46" s="7"/>
      <c r="B46" s="20" t="s">
        <v>63</v>
      </c>
      <c r="C46" s="41">
        <v>-3275</v>
      </c>
      <c r="D46" s="41">
        <v>-103187</v>
      </c>
      <c r="E46" s="41">
        <v>0</v>
      </c>
      <c r="F46" s="41">
        <v>-4574</v>
      </c>
      <c r="G46" s="41">
        <v>-373980</v>
      </c>
      <c r="H46" s="41">
        <v>-29</v>
      </c>
      <c r="I46" s="41">
        <v>-18</v>
      </c>
      <c r="J46" s="41">
        <v>0</v>
      </c>
      <c r="K46" s="41">
        <v>-1227902</v>
      </c>
      <c r="L46" s="41">
        <v>-1768</v>
      </c>
      <c r="M46" s="41">
        <v>0</v>
      </c>
      <c r="N46" s="41">
        <v>-167</v>
      </c>
      <c r="O46" s="41">
        <v>0</v>
      </c>
      <c r="P46" s="41">
        <v>-6605</v>
      </c>
      <c r="Q46" s="41">
        <v>-229806</v>
      </c>
      <c r="R46" s="41">
        <v>-14190</v>
      </c>
      <c r="S46" s="41">
        <v>0</v>
      </c>
      <c r="T46" s="41">
        <v>-75098</v>
      </c>
      <c r="U46" s="41">
        <v>-88728</v>
      </c>
      <c r="V46" s="41">
        <v>0</v>
      </c>
      <c r="W46" s="41">
        <v>-410098</v>
      </c>
      <c r="X46" s="41">
        <v>-198</v>
      </c>
      <c r="Y46" s="41">
        <v>-231</v>
      </c>
      <c r="Z46" s="41">
        <v>-2454</v>
      </c>
      <c r="AA46" s="41">
        <v>0</v>
      </c>
      <c r="AB46" s="41">
        <v>-92689</v>
      </c>
      <c r="AC46" s="41">
        <v>0</v>
      </c>
      <c r="AD46" s="41">
        <v>0</v>
      </c>
      <c r="AE46" s="41">
        <v>0</v>
      </c>
      <c r="AF46" s="54">
        <v>0</v>
      </c>
    </row>
    <row r="47" spans="1:32" ht="15" customHeight="1">
      <c r="A47" s="7"/>
      <c r="B47" s="21" t="s">
        <v>151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54"/>
    </row>
    <row r="48" spans="1:32" s="1" customFormat="1" ht="15" customHeight="1">
      <c r="A48" s="7" t="s">
        <v>64</v>
      </c>
      <c r="B48" s="17" t="s">
        <v>11</v>
      </c>
      <c r="C48" s="39">
        <f>+SUM(C49:C61)</f>
        <v>1098612</v>
      </c>
      <c r="D48" s="39">
        <f t="shared" ref="D48:AF48" si="4">+SUM(D49:D61)</f>
        <v>1298761</v>
      </c>
      <c r="E48" s="39">
        <f t="shared" si="4"/>
        <v>18000</v>
      </c>
      <c r="F48" s="39">
        <f>+SUM(F49:F61)</f>
        <v>52563</v>
      </c>
      <c r="G48" s="39">
        <f t="shared" si="4"/>
        <v>663709</v>
      </c>
      <c r="H48" s="39">
        <f t="shared" si="4"/>
        <v>400028</v>
      </c>
      <c r="I48" s="39">
        <f t="shared" si="4"/>
        <v>0</v>
      </c>
      <c r="J48" s="39">
        <f t="shared" si="4"/>
        <v>548</v>
      </c>
      <c r="K48" s="39">
        <f t="shared" si="4"/>
        <v>2632196</v>
      </c>
      <c r="L48" s="39">
        <f t="shared" si="4"/>
        <v>244358</v>
      </c>
      <c r="M48" s="39">
        <f t="shared" si="4"/>
        <v>269990</v>
      </c>
      <c r="N48" s="39">
        <f t="shared" si="4"/>
        <v>211120</v>
      </c>
      <c r="O48" s="39">
        <f t="shared" si="4"/>
        <v>761306</v>
      </c>
      <c r="P48" s="39">
        <f t="shared" si="4"/>
        <v>4402</v>
      </c>
      <c r="Q48" s="39">
        <f t="shared" si="4"/>
        <v>251921</v>
      </c>
      <c r="R48" s="39">
        <f t="shared" si="4"/>
        <v>50626</v>
      </c>
      <c r="S48" s="39">
        <f t="shared" si="4"/>
        <v>25644</v>
      </c>
      <c r="T48" s="39">
        <f t="shared" si="4"/>
        <v>31261</v>
      </c>
      <c r="U48" s="39">
        <f t="shared" si="4"/>
        <v>538848</v>
      </c>
      <c r="V48" s="39">
        <f>+SUM(V49:V61)</f>
        <v>0</v>
      </c>
      <c r="W48" s="39">
        <f t="shared" si="4"/>
        <v>5329871</v>
      </c>
      <c r="X48" s="39">
        <f t="shared" si="4"/>
        <v>9266</v>
      </c>
      <c r="Y48" s="39">
        <f t="shared" si="4"/>
        <v>77177</v>
      </c>
      <c r="Z48" s="39">
        <f t="shared" si="4"/>
        <v>68036</v>
      </c>
      <c r="AA48" s="39">
        <f t="shared" si="4"/>
        <v>0</v>
      </c>
      <c r="AB48" s="39">
        <f t="shared" si="4"/>
        <v>1709244</v>
      </c>
      <c r="AC48" s="39">
        <f t="shared" si="4"/>
        <v>111168</v>
      </c>
      <c r="AD48" s="39">
        <v>7335861</v>
      </c>
      <c r="AE48" s="39">
        <f t="shared" si="4"/>
        <v>89349</v>
      </c>
      <c r="AF48" s="52">
        <f t="shared" si="4"/>
        <v>0</v>
      </c>
    </row>
    <row r="49" spans="1:32" s="1" customFormat="1" ht="15" customHeight="1">
      <c r="A49" s="7"/>
      <c r="B49" s="23" t="s">
        <v>152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52"/>
    </row>
    <row r="50" spans="1:32" ht="15" customHeight="1">
      <c r="A50" s="7"/>
      <c r="B50" s="20" t="s">
        <v>153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1</v>
      </c>
      <c r="V50" s="41">
        <v>0</v>
      </c>
      <c r="W50" s="41">
        <v>100000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35500</v>
      </c>
      <c r="AD50" s="41">
        <v>0</v>
      </c>
      <c r="AE50" s="41">
        <v>0</v>
      </c>
      <c r="AF50" s="54">
        <v>0</v>
      </c>
    </row>
    <row r="51" spans="1:32" ht="15" customHeight="1">
      <c r="A51" s="7"/>
      <c r="B51" s="21" t="s">
        <v>154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54"/>
    </row>
    <row r="52" spans="1:32" ht="15" customHeight="1">
      <c r="A52" s="7"/>
      <c r="B52" s="20" t="s">
        <v>65</v>
      </c>
      <c r="C52" s="41">
        <v>509304</v>
      </c>
      <c r="D52" s="41">
        <v>740423</v>
      </c>
      <c r="E52" s="41">
        <v>18000</v>
      </c>
      <c r="F52" s="41">
        <v>52563</v>
      </c>
      <c r="G52" s="41">
        <v>103942</v>
      </c>
      <c r="H52" s="41">
        <v>400028</v>
      </c>
      <c r="I52" s="41">
        <v>0</v>
      </c>
      <c r="J52" s="41">
        <v>500</v>
      </c>
      <c r="K52" s="41">
        <v>1370427</v>
      </c>
      <c r="L52" s="41">
        <v>0</v>
      </c>
      <c r="M52" s="41">
        <v>269990</v>
      </c>
      <c r="N52" s="41">
        <v>211120</v>
      </c>
      <c r="O52" s="41">
        <v>753624</v>
      </c>
      <c r="P52" s="41">
        <v>402</v>
      </c>
      <c r="Q52" s="41">
        <v>19251</v>
      </c>
      <c r="R52" s="41">
        <v>0</v>
      </c>
      <c r="S52" s="41">
        <v>0</v>
      </c>
      <c r="T52" s="41">
        <v>30001</v>
      </c>
      <c r="U52" s="41">
        <v>8083</v>
      </c>
      <c r="V52" s="41">
        <v>0</v>
      </c>
      <c r="W52" s="41">
        <v>1899950</v>
      </c>
      <c r="X52" s="41">
        <v>3993</v>
      </c>
      <c r="Y52" s="41">
        <v>68409</v>
      </c>
      <c r="Z52" s="41">
        <v>53001</v>
      </c>
      <c r="AA52" s="41">
        <v>0</v>
      </c>
      <c r="AB52" s="41">
        <v>757015</v>
      </c>
      <c r="AC52" s="41">
        <v>5197</v>
      </c>
      <c r="AD52" s="41">
        <v>0</v>
      </c>
      <c r="AE52" s="41">
        <v>0</v>
      </c>
      <c r="AF52" s="54">
        <v>0</v>
      </c>
    </row>
    <row r="53" spans="1:32" ht="15" customHeight="1">
      <c r="A53" s="7"/>
      <c r="B53" s="21" t="s">
        <v>155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54"/>
    </row>
    <row r="54" spans="1:32" ht="15" customHeight="1">
      <c r="A54" s="7"/>
      <c r="B54" s="20" t="s">
        <v>66</v>
      </c>
      <c r="C54" s="41">
        <v>543812</v>
      </c>
      <c r="D54" s="41">
        <v>76744</v>
      </c>
      <c r="E54" s="41">
        <v>0</v>
      </c>
      <c r="F54" s="41">
        <v>0</v>
      </c>
      <c r="G54" s="41">
        <v>33470</v>
      </c>
      <c r="H54" s="41">
        <v>0</v>
      </c>
      <c r="I54" s="41">
        <v>0</v>
      </c>
      <c r="J54" s="41">
        <v>48</v>
      </c>
      <c r="K54" s="41">
        <v>663937</v>
      </c>
      <c r="L54" s="41">
        <v>0</v>
      </c>
      <c r="M54" s="41">
        <v>0</v>
      </c>
      <c r="N54" s="41">
        <v>0</v>
      </c>
      <c r="O54" s="41">
        <v>0</v>
      </c>
      <c r="P54" s="41">
        <v>4000</v>
      </c>
      <c r="Q54" s="41">
        <v>286688</v>
      </c>
      <c r="R54" s="41">
        <v>1</v>
      </c>
      <c r="S54" s="41">
        <v>0</v>
      </c>
      <c r="T54" s="41">
        <v>1005</v>
      </c>
      <c r="U54" s="41">
        <v>103570</v>
      </c>
      <c r="V54" s="41">
        <v>0</v>
      </c>
      <c r="W54" s="41">
        <v>2114810</v>
      </c>
      <c r="X54" s="41">
        <v>0</v>
      </c>
      <c r="Y54" s="41">
        <v>5337</v>
      </c>
      <c r="Z54" s="41">
        <v>15000</v>
      </c>
      <c r="AA54" s="41">
        <v>0</v>
      </c>
      <c r="AB54" s="41">
        <v>36822</v>
      </c>
      <c r="AC54" s="41">
        <v>0</v>
      </c>
      <c r="AD54" s="41">
        <v>0</v>
      </c>
      <c r="AE54" s="41">
        <v>87642</v>
      </c>
      <c r="AF54" s="54">
        <v>0</v>
      </c>
    </row>
    <row r="55" spans="1:32" ht="15" customHeight="1">
      <c r="A55" s="7"/>
      <c r="B55" s="21" t="s">
        <v>156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54"/>
    </row>
    <row r="56" spans="1:32" ht="15" customHeight="1">
      <c r="A56" s="7"/>
      <c r="B56" s="20" t="s">
        <v>157</v>
      </c>
      <c r="C56" s="41">
        <v>45496</v>
      </c>
      <c r="D56" s="41">
        <v>418978</v>
      </c>
      <c r="E56" s="41">
        <v>0</v>
      </c>
      <c r="F56" s="41">
        <v>0</v>
      </c>
      <c r="G56" s="41">
        <v>541356</v>
      </c>
      <c r="H56" s="41">
        <v>0</v>
      </c>
      <c r="I56" s="41">
        <v>0</v>
      </c>
      <c r="J56" s="41">
        <v>0</v>
      </c>
      <c r="K56" s="41">
        <v>706639</v>
      </c>
      <c r="L56" s="41">
        <v>139395</v>
      </c>
      <c r="M56" s="41">
        <v>0</v>
      </c>
      <c r="N56" s="41">
        <v>0</v>
      </c>
      <c r="O56" s="41">
        <v>7682</v>
      </c>
      <c r="P56" s="41">
        <v>0</v>
      </c>
      <c r="Q56" s="41">
        <v>13535</v>
      </c>
      <c r="R56" s="41">
        <v>50625</v>
      </c>
      <c r="S56" s="41">
        <v>25644</v>
      </c>
      <c r="T56" s="41">
        <v>255</v>
      </c>
      <c r="U56" s="41">
        <v>229224</v>
      </c>
      <c r="V56" s="41">
        <v>0</v>
      </c>
      <c r="W56" s="41">
        <v>1125624</v>
      </c>
      <c r="X56" s="41">
        <v>5273</v>
      </c>
      <c r="Y56" s="41">
        <v>3855</v>
      </c>
      <c r="Z56" s="41">
        <v>35</v>
      </c>
      <c r="AA56" s="41">
        <v>0</v>
      </c>
      <c r="AB56" s="41">
        <v>915407</v>
      </c>
      <c r="AC56" s="41">
        <v>70471</v>
      </c>
      <c r="AD56" s="41">
        <v>0</v>
      </c>
      <c r="AE56" s="41">
        <v>1707</v>
      </c>
      <c r="AF56" s="54">
        <v>0</v>
      </c>
    </row>
    <row r="57" spans="1:32" ht="15" customHeight="1">
      <c r="A57" s="7"/>
      <c r="B57" s="21" t="s">
        <v>158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54"/>
    </row>
    <row r="58" spans="1:32" ht="15" customHeight="1">
      <c r="A58" s="7"/>
      <c r="B58" s="20" t="s">
        <v>67</v>
      </c>
      <c r="C58" s="41">
        <v>0</v>
      </c>
      <c r="D58" s="41">
        <v>62947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120349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198621</v>
      </c>
      <c r="V58" s="41">
        <v>0</v>
      </c>
      <c r="W58" s="41">
        <v>103107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54">
        <v>0</v>
      </c>
    </row>
    <row r="59" spans="1:32" ht="15" customHeight="1">
      <c r="A59" s="7"/>
      <c r="B59" s="21" t="s">
        <v>159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54"/>
    </row>
    <row r="60" spans="1:32" ht="15" customHeight="1">
      <c r="A60" s="7"/>
      <c r="B60" s="20" t="s">
        <v>68</v>
      </c>
      <c r="C60" s="41">
        <v>0</v>
      </c>
      <c r="D60" s="41">
        <v>-331</v>
      </c>
      <c r="E60" s="41">
        <v>0</v>
      </c>
      <c r="F60" s="41">
        <v>0</v>
      </c>
      <c r="G60" s="41">
        <v>-15059</v>
      </c>
      <c r="H60" s="41">
        <v>0</v>
      </c>
      <c r="I60" s="41">
        <v>0</v>
      </c>
      <c r="J60" s="41">
        <v>0</v>
      </c>
      <c r="K60" s="41">
        <v>-108807</v>
      </c>
      <c r="L60" s="41">
        <v>-15386</v>
      </c>
      <c r="M60" s="41">
        <v>0</v>
      </c>
      <c r="N60" s="41">
        <v>0</v>
      </c>
      <c r="O60" s="41">
        <v>0</v>
      </c>
      <c r="P60" s="41">
        <v>0</v>
      </c>
      <c r="Q60" s="41">
        <v>-67553</v>
      </c>
      <c r="R60" s="41">
        <v>0</v>
      </c>
      <c r="S60" s="41">
        <v>0</v>
      </c>
      <c r="T60" s="41">
        <v>0</v>
      </c>
      <c r="U60" s="41">
        <v>-651</v>
      </c>
      <c r="V60" s="41">
        <v>0</v>
      </c>
      <c r="W60" s="41">
        <v>-13620</v>
      </c>
      <c r="X60" s="41">
        <v>0</v>
      </c>
      <c r="Y60" s="41">
        <v>-424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54">
        <v>0</v>
      </c>
    </row>
    <row r="61" spans="1:32" ht="15" customHeight="1">
      <c r="A61" s="7"/>
      <c r="B61" s="21" t="s">
        <v>151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54"/>
    </row>
    <row r="62" spans="1:32" s="1" customFormat="1" ht="15" customHeight="1">
      <c r="A62" s="7" t="s">
        <v>69</v>
      </c>
      <c r="B62" s="17" t="s">
        <v>12</v>
      </c>
      <c r="C62" s="39">
        <f>+SUM(C63:C73)</f>
        <v>3853593</v>
      </c>
      <c r="D62" s="39">
        <f t="shared" ref="D62:AF62" si="5">+SUM(D63:D73)</f>
        <v>21095470</v>
      </c>
      <c r="E62" s="39">
        <f t="shared" si="5"/>
        <v>0</v>
      </c>
      <c r="F62" s="39">
        <f>+SUM(F63:F73)</f>
        <v>65989</v>
      </c>
      <c r="G62" s="39">
        <f t="shared" si="5"/>
        <v>35887685</v>
      </c>
      <c r="H62" s="39">
        <f t="shared" si="5"/>
        <v>17554</v>
      </c>
      <c r="I62" s="39">
        <f t="shared" si="5"/>
        <v>1576935</v>
      </c>
      <c r="J62" s="39">
        <f t="shared" si="5"/>
        <v>279345</v>
      </c>
      <c r="K62" s="39">
        <f t="shared" si="5"/>
        <v>30456930</v>
      </c>
      <c r="L62" s="39">
        <f t="shared" si="5"/>
        <v>561824</v>
      </c>
      <c r="M62" s="39">
        <f t="shared" si="5"/>
        <v>359489</v>
      </c>
      <c r="N62" s="39">
        <f t="shared" si="5"/>
        <v>166798</v>
      </c>
      <c r="O62" s="39">
        <f t="shared" si="5"/>
        <v>124157</v>
      </c>
      <c r="P62" s="39">
        <f t="shared" si="5"/>
        <v>227308</v>
      </c>
      <c r="Q62" s="39">
        <f t="shared" si="5"/>
        <v>6589963</v>
      </c>
      <c r="R62" s="39">
        <f t="shared" si="5"/>
        <v>16549</v>
      </c>
      <c r="S62" s="39">
        <f t="shared" si="5"/>
        <v>430373</v>
      </c>
      <c r="T62" s="39">
        <f t="shared" si="5"/>
        <v>7360843</v>
      </c>
      <c r="U62" s="39">
        <f t="shared" si="5"/>
        <v>14312065</v>
      </c>
      <c r="V62" s="39">
        <f>+SUM(V63:V73)</f>
        <v>67084</v>
      </c>
      <c r="W62" s="39">
        <f t="shared" si="5"/>
        <v>53722319</v>
      </c>
      <c r="X62" s="39">
        <f t="shared" si="5"/>
        <v>374125</v>
      </c>
      <c r="Y62" s="39">
        <f t="shared" si="5"/>
        <v>4668937</v>
      </c>
      <c r="Z62" s="39">
        <f t="shared" si="5"/>
        <v>5576808</v>
      </c>
      <c r="AA62" s="39">
        <f t="shared" si="5"/>
        <v>832644</v>
      </c>
      <c r="AB62" s="39">
        <f t="shared" si="5"/>
        <v>25590657</v>
      </c>
      <c r="AC62" s="39">
        <f t="shared" si="5"/>
        <v>261724</v>
      </c>
      <c r="AD62" s="39">
        <v>5862887</v>
      </c>
      <c r="AE62" s="39">
        <f t="shared" si="5"/>
        <v>442313</v>
      </c>
      <c r="AF62" s="52">
        <f t="shared" si="5"/>
        <v>0</v>
      </c>
    </row>
    <row r="63" spans="1:32" s="1" customFormat="1" ht="15" customHeight="1">
      <c r="A63" s="7"/>
      <c r="B63" s="23" t="s">
        <v>160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52"/>
    </row>
    <row r="64" spans="1:32" ht="15" customHeight="1">
      <c r="A64" s="7"/>
      <c r="B64" s="20" t="s">
        <v>70</v>
      </c>
      <c r="C64" s="42">
        <v>3264047</v>
      </c>
      <c r="D64" s="42">
        <v>14415735</v>
      </c>
      <c r="E64" s="42">
        <v>0</v>
      </c>
      <c r="F64" s="42">
        <v>60849</v>
      </c>
      <c r="G64" s="42">
        <v>34483961</v>
      </c>
      <c r="H64" s="42">
        <v>17574</v>
      </c>
      <c r="I64" s="42">
        <v>1653880</v>
      </c>
      <c r="J64" s="42">
        <v>22364</v>
      </c>
      <c r="K64" s="42">
        <v>30496979</v>
      </c>
      <c r="L64" s="42">
        <v>611648</v>
      </c>
      <c r="M64" s="42">
        <v>365030</v>
      </c>
      <c r="N64" s="42">
        <v>166276</v>
      </c>
      <c r="O64" s="42">
        <v>26687</v>
      </c>
      <c r="P64" s="42">
        <v>120323</v>
      </c>
      <c r="Q64" s="42">
        <v>3705326</v>
      </c>
      <c r="R64" s="42">
        <v>16749</v>
      </c>
      <c r="S64" s="42">
        <v>359476</v>
      </c>
      <c r="T64" s="42">
        <v>7290318</v>
      </c>
      <c r="U64" s="42">
        <v>9713820</v>
      </c>
      <c r="V64" s="42">
        <v>69592</v>
      </c>
      <c r="W64" s="42">
        <v>45979087</v>
      </c>
      <c r="X64" s="42">
        <v>392157</v>
      </c>
      <c r="Y64" s="42">
        <v>4299825</v>
      </c>
      <c r="Z64" s="42">
        <v>5218303</v>
      </c>
      <c r="AA64" s="42">
        <v>510333</v>
      </c>
      <c r="AB64" s="42">
        <v>21161075</v>
      </c>
      <c r="AC64" s="42">
        <v>261835</v>
      </c>
      <c r="AD64" s="42">
        <v>0</v>
      </c>
      <c r="AE64" s="42">
        <v>436506</v>
      </c>
      <c r="AF64" s="55">
        <v>0</v>
      </c>
    </row>
    <row r="65" spans="1:32" ht="15" customHeight="1">
      <c r="A65" s="7"/>
      <c r="B65" s="21" t="s">
        <v>161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55"/>
    </row>
    <row r="66" spans="1:32" ht="15" customHeight="1">
      <c r="A66" s="7"/>
      <c r="B66" s="20" t="s">
        <v>71</v>
      </c>
      <c r="C66" s="41">
        <v>0</v>
      </c>
      <c r="D66" s="41">
        <v>6144745</v>
      </c>
      <c r="E66" s="41">
        <v>0</v>
      </c>
      <c r="F66" s="41">
        <v>0</v>
      </c>
      <c r="G66" s="41">
        <v>51293</v>
      </c>
      <c r="H66" s="41">
        <v>0</v>
      </c>
      <c r="I66" s="41">
        <v>0</v>
      </c>
      <c r="J66" s="41">
        <v>0</v>
      </c>
      <c r="K66" s="41">
        <v>144572</v>
      </c>
      <c r="L66" s="41">
        <v>0</v>
      </c>
      <c r="M66" s="41">
        <v>0</v>
      </c>
      <c r="N66" s="41">
        <v>0</v>
      </c>
      <c r="O66" s="41">
        <v>0</v>
      </c>
      <c r="P66" s="41">
        <v>17439</v>
      </c>
      <c r="Q66" s="41">
        <v>2721214</v>
      </c>
      <c r="R66" s="41">
        <v>0</v>
      </c>
      <c r="S66" s="41">
        <v>70756</v>
      </c>
      <c r="T66" s="41">
        <v>0</v>
      </c>
      <c r="U66" s="41">
        <v>4036330</v>
      </c>
      <c r="V66" s="41">
        <v>0</v>
      </c>
      <c r="W66" s="41">
        <v>4387879</v>
      </c>
      <c r="X66" s="41">
        <v>0</v>
      </c>
      <c r="Y66" s="41">
        <v>0</v>
      </c>
      <c r="Z66" s="41">
        <v>0</v>
      </c>
      <c r="AA66" s="41">
        <v>327553</v>
      </c>
      <c r="AB66" s="41">
        <v>1860588</v>
      </c>
      <c r="AC66" s="41">
        <v>0</v>
      </c>
      <c r="AD66" s="41">
        <v>0</v>
      </c>
      <c r="AE66" s="41">
        <v>0</v>
      </c>
      <c r="AF66" s="54">
        <v>0</v>
      </c>
    </row>
    <row r="67" spans="1:32" ht="15" customHeight="1">
      <c r="A67" s="7"/>
      <c r="B67" s="21" t="s">
        <v>162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54"/>
    </row>
    <row r="68" spans="1:32" ht="15" customHeight="1">
      <c r="A68" s="7"/>
      <c r="B68" s="20" t="s">
        <v>72</v>
      </c>
      <c r="C68" s="41">
        <v>618770</v>
      </c>
      <c r="D68" s="41">
        <v>384855</v>
      </c>
      <c r="E68" s="41">
        <v>0</v>
      </c>
      <c r="F68" s="41">
        <v>0</v>
      </c>
      <c r="G68" s="41">
        <v>2122162</v>
      </c>
      <c r="H68" s="41">
        <v>0</v>
      </c>
      <c r="I68" s="41">
        <v>0</v>
      </c>
      <c r="J68" s="41">
        <v>256982</v>
      </c>
      <c r="K68" s="41">
        <v>0</v>
      </c>
      <c r="L68" s="41">
        <v>0</v>
      </c>
      <c r="M68" s="41">
        <v>0</v>
      </c>
      <c r="N68" s="41">
        <v>0</v>
      </c>
      <c r="O68" s="41">
        <v>96635</v>
      </c>
      <c r="P68" s="41">
        <v>93333</v>
      </c>
      <c r="Q68" s="41">
        <v>241688</v>
      </c>
      <c r="R68" s="41">
        <v>3499</v>
      </c>
      <c r="S68" s="41">
        <v>0</v>
      </c>
      <c r="T68" s="41">
        <v>261276</v>
      </c>
      <c r="U68" s="41">
        <v>686711</v>
      </c>
      <c r="V68" s="41">
        <v>0</v>
      </c>
      <c r="W68" s="41">
        <v>4249865</v>
      </c>
      <c r="X68" s="41">
        <v>4099</v>
      </c>
      <c r="Y68" s="41">
        <v>410226</v>
      </c>
      <c r="Z68" s="41">
        <v>335662</v>
      </c>
      <c r="AA68" s="41">
        <v>0</v>
      </c>
      <c r="AB68" s="41">
        <v>2422574</v>
      </c>
      <c r="AC68" s="41">
        <v>0</v>
      </c>
      <c r="AD68" s="41">
        <v>0</v>
      </c>
      <c r="AE68" s="41">
        <v>0</v>
      </c>
      <c r="AF68" s="54">
        <v>0</v>
      </c>
    </row>
    <row r="69" spans="1:32" ht="15" customHeight="1">
      <c r="A69" s="7"/>
      <c r="B69" s="21" t="s">
        <v>163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54"/>
    </row>
    <row r="70" spans="1:32" ht="15" customHeight="1">
      <c r="A70" s="7"/>
      <c r="B70" s="20" t="s">
        <v>73</v>
      </c>
      <c r="C70" s="41">
        <v>131932</v>
      </c>
      <c r="D70" s="41">
        <v>909696</v>
      </c>
      <c r="E70" s="41">
        <v>0</v>
      </c>
      <c r="F70" s="41">
        <v>19696</v>
      </c>
      <c r="G70" s="41">
        <v>4034982</v>
      </c>
      <c r="H70" s="41">
        <v>555</v>
      </c>
      <c r="I70" s="41">
        <v>222600</v>
      </c>
      <c r="J70" s="41">
        <v>191</v>
      </c>
      <c r="K70" s="41">
        <v>4987959</v>
      </c>
      <c r="L70" s="41">
        <v>70577</v>
      </c>
      <c r="M70" s="41">
        <v>19692</v>
      </c>
      <c r="N70" s="41">
        <v>1698</v>
      </c>
      <c r="O70" s="41">
        <v>67238</v>
      </c>
      <c r="P70" s="41">
        <v>37043</v>
      </c>
      <c r="Q70" s="41">
        <v>1040142</v>
      </c>
      <c r="R70" s="41">
        <v>1014</v>
      </c>
      <c r="S70" s="41">
        <v>197762</v>
      </c>
      <c r="T70" s="41">
        <v>706023</v>
      </c>
      <c r="U70" s="41">
        <v>1345176</v>
      </c>
      <c r="V70" s="41">
        <v>20289</v>
      </c>
      <c r="W70" s="41">
        <v>5061220</v>
      </c>
      <c r="X70" s="41">
        <v>14361</v>
      </c>
      <c r="Y70" s="41">
        <v>291986</v>
      </c>
      <c r="Z70" s="41">
        <v>363946</v>
      </c>
      <c r="AA70" s="41">
        <v>55270</v>
      </c>
      <c r="AB70" s="41">
        <v>1168215</v>
      </c>
      <c r="AC70" s="41">
        <v>0</v>
      </c>
      <c r="AD70" s="41">
        <v>0</v>
      </c>
      <c r="AE70" s="41">
        <v>25534</v>
      </c>
      <c r="AF70" s="54">
        <v>0</v>
      </c>
    </row>
    <row r="71" spans="1:32" ht="15" customHeight="1">
      <c r="A71" s="7"/>
      <c r="B71" s="21" t="s">
        <v>164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54"/>
    </row>
    <row r="72" spans="1:32" ht="15" customHeight="1">
      <c r="A72" s="7"/>
      <c r="B72" s="20" t="s">
        <v>74</v>
      </c>
      <c r="C72" s="41">
        <v>-161156</v>
      </c>
      <c r="D72" s="41">
        <v>-759561</v>
      </c>
      <c r="E72" s="41">
        <v>0</v>
      </c>
      <c r="F72" s="41">
        <v>-14556</v>
      </c>
      <c r="G72" s="41">
        <v>-4804713</v>
      </c>
      <c r="H72" s="41">
        <v>-575</v>
      </c>
      <c r="I72" s="41">
        <v>-299545</v>
      </c>
      <c r="J72" s="41">
        <v>-192</v>
      </c>
      <c r="K72" s="41">
        <v>-5172580</v>
      </c>
      <c r="L72" s="41">
        <v>-120401</v>
      </c>
      <c r="M72" s="41">
        <v>-25233</v>
      </c>
      <c r="N72" s="41">
        <v>-1176</v>
      </c>
      <c r="O72" s="41">
        <v>-66403</v>
      </c>
      <c r="P72" s="41">
        <v>-40830</v>
      </c>
      <c r="Q72" s="41">
        <v>-1118407</v>
      </c>
      <c r="R72" s="41">
        <v>-4713</v>
      </c>
      <c r="S72" s="41">
        <v>-197621</v>
      </c>
      <c r="T72" s="41">
        <v>-896774</v>
      </c>
      <c r="U72" s="41">
        <v>-1469972</v>
      </c>
      <c r="V72" s="41">
        <v>-22797</v>
      </c>
      <c r="W72" s="41">
        <v>-5955732</v>
      </c>
      <c r="X72" s="41">
        <v>-36492</v>
      </c>
      <c r="Y72" s="41">
        <v>-333100</v>
      </c>
      <c r="Z72" s="41">
        <v>-341103</v>
      </c>
      <c r="AA72" s="41">
        <v>-60512</v>
      </c>
      <c r="AB72" s="41">
        <v>-1021795</v>
      </c>
      <c r="AC72" s="41">
        <v>-111</v>
      </c>
      <c r="AD72" s="41">
        <v>-635892</v>
      </c>
      <c r="AE72" s="41">
        <v>-19727</v>
      </c>
      <c r="AF72" s="54">
        <v>0</v>
      </c>
    </row>
    <row r="73" spans="1:32" ht="15" customHeight="1">
      <c r="A73" s="7"/>
      <c r="B73" s="21" t="s">
        <v>165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54"/>
    </row>
    <row r="74" spans="1:32" s="1" customFormat="1" ht="15" customHeight="1">
      <c r="A74" s="7" t="s">
        <v>75</v>
      </c>
      <c r="B74" s="17" t="s">
        <v>13</v>
      </c>
      <c r="C74" s="39">
        <f>+SUM(C75:C81)</f>
        <v>58039</v>
      </c>
      <c r="D74" s="39">
        <f t="shared" ref="D74:AF74" si="6">+SUM(D75:D81)</f>
        <v>0</v>
      </c>
      <c r="E74" s="39">
        <f t="shared" si="6"/>
        <v>0</v>
      </c>
      <c r="F74" s="39">
        <f>+SUM(F75:F81)</f>
        <v>0</v>
      </c>
      <c r="G74" s="39">
        <f t="shared" si="6"/>
        <v>436742</v>
      </c>
      <c r="H74" s="39">
        <f t="shared" si="6"/>
        <v>0</v>
      </c>
      <c r="I74" s="39">
        <f t="shared" si="6"/>
        <v>28401</v>
      </c>
      <c r="J74" s="39">
        <f t="shared" si="6"/>
        <v>0</v>
      </c>
      <c r="K74" s="39">
        <f t="shared" si="6"/>
        <v>0</v>
      </c>
      <c r="L74" s="39">
        <f t="shared" si="6"/>
        <v>0</v>
      </c>
      <c r="M74" s="39">
        <f t="shared" si="6"/>
        <v>0</v>
      </c>
      <c r="N74" s="39">
        <f t="shared" si="6"/>
        <v>0</v>
      </c>
      <c r="O74" s="39">
        <f t="shared" si="6"/>
        <v>0</v>
      </c>
      <c r="P74" s="39">
        <f t="shared" si="6"/>
        <v>100005</v>
      </c>
      <c r="Q74" s="39">
        <f t="shared" si="6"/>
        <v>5557</v>
      </c>
      <c r="R74" s="39">
        <f t="shared" si="6"/>
        <v>0</v>
      </c>
      <c r="S74" s="39">
        <f t="shared" si="6"/>
        <v>0</v>
      </c>
      <c r="T74" s="39">
        <f t="shared" si="6"/>
        <v>142878</v>
      </c>
      <c r="U74" s="39">
        <f t="shared" si="6"/>
        <v>17651</v>
      </c>
      <c r="V74" s="39">
        <f>+SUM(V75:V81)</f>
        <v>0</v>
      </c>
      <c r="W74" s="39">
        <f t="shared" si="6"/>
        <v>0</v>
      </c>
      <c r="X74" s="39">
        <f t="shared" si="6"/>
        <v>0</v>
      </c>
      <c r="Y74" s="39">
        <f t="shared" si="6"/>
        <v>0</v>
      </c>
      <c r="Z74" s="39">
        <f t="shared" si="6"/>
        <v>0</v>
      </c>
      <c r="AA74" s="39">
        <f t="shared" si="6"/>
        <v>404046</v>
      </c>
      <c r="AB74" s="39">
        <f t="shared" si="6"/>
        <v>0</v>
      </c>
      <c r="AC74" s="39">
        <f t="shared" si="6"/>
        <v>0</v>
      </c>
      <c r="AD74" s="39">
        <f t="shared" si="6"/>
        <v>0</v>
      </c>
      <c r="AE74" s="39">
        <f t="shared" si="6"/>
        <v>0</v>
      </c>
      <c r="AF74" s="52">
        <f t="shared" si="6"/>
        <v>0</v>
      </c>
    </row>
    <row r="75" spans="1:32" s="1" customFormat="1" ht="15" customHeight="1">
      <c r="A75" s="7"/>
      <c r="B75" s="23" t="s">
        <v>166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52"/>
    </row>
    <row r="76" spans="1:32" ht="15" customHeight="1">
      <c r="A76" s="7"/>
      <c r="B76" s="20" t="s">
        <v>76</v>
      </c>
      <c r="C76" s="41">
        <v>58039</v>
      </c>
      <c r="D76" s="41">
        <v>0</v>
      </c>
      <c r="E76" s="41">
        <v>0</v>
      </c>
      <c r="F76" s="41">
        <v>0</v>
      </c>
      <c r="G76" s="41">
        <v>50528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74230</v>
      </c>
      <c r="Q76" s="41">
        <v>0</v>
      </c>
      <c r="R76" s="41">
        <v>0</v>
      </c>
      <c r="S76" s="41">
        <v>0</v>
      </c>
      <c r="T76" s="41">
        <v>142878</v>
      </c>
      <c r="U76" s="41">
        <v>17651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54">
        <v>0</v>
      </c>
    </row>
    <row r="77" spans="1:32" ht="15" customHeight="1">
      <c r="A77" s="7"/>
      <c r="B77" s="21" t="s">
        <v>144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54"/>
    </row>
    <row r="78" spans="1:32" ht="15" customHeight="1">
      <c r="A78" s="7"/>
      <c r="B78" s="20" t="s">
        <v>77</v>
      </c>
      <c r="C78" s="41">
        <v>0</v>
      </c>
      <c r="D78" s="41">
        <v>0</v>
      </c>
      <c r="E78" s="41">
        <v>0</v>
      </c>
      <c r="F78" s="41">
        <v>0</v>
      </c>
      <c r="G78" s="41">
        <v>386214</v>
      </c>
      <c r="H78" s="41">
        <v>0</v>
      </c>
      <c r="I78" s="41">
        <v>28401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25775</v>
      </c>
      <c r="Q78" s="41">
        <v>5557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404046</v>
      </c>
      <c r="AB78" s="41">
        <v>0</v>
      </c>
      <c r="AC78" s="41">
        <v>0</v>
      </c>
      <c r="AD78" s="41">
        <v>0</v>
      </c>
      <c r="AE78" s="41">
        <v>0</v>
      </c>
      <c r="AF78" s="54">
        <v>0</v>
      </c>
    </row>
    <row r="79" spans="1:32" ht="15" customHeight="1">
      <c r="A79" s="7"/>
      <c r="B79" s="21" t="s">
        <v>145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54"/>
    </row>
    <row r="80" spans="1:32" ht="15" customHeight="1">
      <c r="A80" s="7"/>
      <c r="B80" s="20" t="s">
        <v>78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54">
        <v>0</v>
      </c>
    </row>
    <row r="81" spans="1:32" ht="15" customHeight="1">
      <c r="A81" s="7"/>
      <c r="B81" s="21" t="s">
        <v>151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54"/>
    </row>
    <row r="82" spans="1:32" ht="15" customHeight="1">
      <c r="A82" s="7" t="s">
        <v>79</v>
      </c>
      <c r="B82" s="17" t="s">
        <v>14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442215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1044793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52">
        <v>0</v>
      </c>
    </row>
    <row r="83" spans="1:32" ht="15" customHeight="1">
      <c r="A83" s="7"/>
      <c r="B83" s="23" t="s">
        <v>167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52"/>
    </row>
    <row r="84" spans="1:32" s="1" customFormat="1" ht="15" customHeight="1">
      <c r="A84" s="7" t="s">
        <v>80</v>
      </c>
      <c r="B84" s="17" t="s">
        <v>15</v>
      </c>
      <c r="C84" s="39">
        <v>0</v>
      </c>
      <c r="D84" s="39">
        <v>109571</v>
      </c>
      <c r="E84" s="39">
        <v>0</v>
      </c>
      <c r="F84" s="39">
        <v>0</v>
      </c>
      <c r="G84" s="39">
        <v>52855</v>
      </c>
      <c r="H84" s="39">
        <v>0</v>
      </c>
      <c r="I84" s="39">
        <v>7132</v>
      </c>
      <c r="J84" s="39">
        <v>22071</v>
      </c>
      <c r="K84" s="39">
        <v>345621</v>
      </c>
      <c r="L84" s="39">
        <v>53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32</v>
      </c>
      <c r="V84" s="39">
        <v>0</v>
      </c>
      <c r="W84" s="39">
        <v>45368</v>
      </c>
      <c r="X84" s="39">
        <v>0</v>
      </c>
      <c r="Y84" s="39">
        <v>1118</v>
      </c>
      <c r="Z84" s="39">
        <v>0</v>
      </c>
      <c r="AA84" s="39">
        <v>0</v>
      </c>
      <c r="AB84" s="39">
        <v>129392</v>
      </c>
      <c r="AC84" s="39">
        <v>0</v>
      </c>
      <c r="AD84" s="39">
        <v>53692</v>
      </c>
      <c r="AE84" s="39">
        <v>0</v>
      </c>
      <c r="AF84" s="52">
        <v>0</v>
      </c>
    </row>
    <row r="85" spans="1:32" s="1" customFormat="1" ht="15" customHeight="1">
      <c r="A85" s="7"/>
      <c r="B85" s="23" t="s">
        <v>168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52"/>
    </row>
    <row r="86" spans="1:32" s="1" customFormat="1" ht="15" customHeight="1">
      <c r="A86" s="7" t="s">
        <v>81</v>
      </c>
      <c r="B86" s="17" t="s">
        <v>16</v>
      </c>
      <c r="C86" s="39">
        <f>+SUM(C87:C91)</f>
        <v>1934</v>
      </c>
      <c r="D86" s="39">
        <f t="shared" ref="D86:AF86" si="7">+SUM(D87:D91)</f>
        <v>0</v>
      </c>
      <c r="E86" s="39">
        <f t="shared" si="7"/>
        <v>0</v>
      </c>
      <c r="F86" s="39">
        <f>+SUM(F87:F91)</f>
        <v>86</v>
      </c>
      <c r="G86" s="39">
        <f t="shared" si="7"/>
        <v>1143869</v>
      </c>
      <c r="H86" s="39">
        <f t="shared" si="7"/>
        <v>0</v>
      </c>
      <c r="I86" s="39">
        <f t="shared" si="7"/>
        <v>107376</v>
      </c>
      <c r="J86" s="39">
        <f t="shared" si="7"/>
        <v>0</v>
      </c>
      <c r="K86" s="39">
        <f t="shared" si="7"/>
        <v>1681920</v>
      </c>
      <c r="L86" s="39">
        <f t="shared" si="7"/>
        <v>3600</v>
      </c>
      <c r="M86" s="39">
        <f t="shared" si="7"/>
        <v>10623</v>
      </c>
      <c r="N86" s="39">
        <f t="shared" si="7"/>
        <v>14</v>
      </c>
      <c r="O86" s="39">
        <v>187</v>
      </c>
      <c r="P86" s="39">
        <f t="shared" si="7"/>
        <v>28126</v>
      </c>
      <c r="Q86" s="39">
        <f t="shared" si="7"/>
        <v>661432</v>
      </c>
      <c r="R86" s="39">
        <f t="shared" si="7"/>
        <v>4478</v>
      </c>
      <c r="S86" s="39">
        <f t="shared" si="7"/>
        <v>422</v>
      </c>
      <c r="T86" s="39">
        <f t="shared" si="7"/>
        <v>440833</v>
      </c>
      <c r="U86" s="39">
        <f t="shared" si="7"/>
        <v>832924</v>
      </c>
      <c r="V86" s="39">
        <f>+SUM(V87:V91)</f>
        <v>19932</v>
      </c>
      <c r="W86" s="39">
        <f t="shared" si="7"/>
        <v>392525</v>
      </c>
      <c r="X86" s="39">
        <f t="shared" si="7"/>
        <v>0</v>
      </c>
      <c r="Y86" s="39">
        <f t="shared" si="7"/>
        <v>363</v>
      </c>
      <c r="Z86" s="39">
        <f t="shared" si="7"/>
        <v>20747</v>
      </c>
      <c r="AA86" s="39">
        <f t="shared" si="7"/>
        <v>532</v>
      </c>
      <c r="AB86" s="39">
        <f t="shared" si="7"/>
        <v>210035</v>
      </c>
      <c r="AC86" s="39">
        <f t="shared" si="7"/>
        <v>0</v>
      </c>
      <c r="AD86" s="39">
        <v>52943</v>
      </c>
      <c r="AE86" s="39">
        <f t="shared" si="7"/>
        <v>2305</v>
      </c>
      <c r="AF86" s="52">
        <f t="shared" si="7"/>
        <v>0</v>
      </c>
    </row>
    <row r="87" spans="1:32" s="1" customFormat="1" ht="15" customHeight="1">
      <c r="A87" s="7"/>
      <c r="B87" s="23" t="s">
        <v>169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52"/>
    </row>
    <row r="88" spans="1:32" ht="15" customHeight="1">
      <c r="A88" s="7"/>
      <c r="B88" s="20" t="s">
        <v>170</v>
      </c>
      <c r="C88" s="41">
        <v>1934</v>
      </c>
      <c r="D88" s="41">
        <v>0</v>
      </c>
      <c r="E88" s="41">
        <v>0</v>
      </c>
      <c r="F88" s="41">
        <v>86</v>
      </c>
      <c r="G88" s="41">
        <v>1474080</v>
      </c>
      <c r="H88" s="41">
        <v>0</v>
      </c>
      <c r="I88" s="41">
        <v>122550</v>
      </c>
      <c r="J88" s="41">
        <v>0</v>
      </c>
      <c r="K88" s="41">
        <v>2145770</v>
      </c>
      <c r="L88" s="41">
        <v>3600</v>
      </c>
      <c r="M88" s="41">
        <v>11799</v>
      </c>
      <c r="N88" s="41">
        <v>14</v>
      </c>
      <c r="O88" s="41">
        <v>0</v>
      </c>
      <c r="P88" s="41">
        <v>36786</v>
      </c>
      <c r="Q88" s="41">
        <v>921974</v>
      </c>
      <c r="R88" s="41">
        <v>6027</v>
      </c>
      <c r="S88" s="41">
        <v>422</v>
      </c>
      <c r="T88" s="41">
        <v>516161</v>
      </c>
      <c r="U88" s="41">
        <v>970495</v>
      </c>
      <c r="V88" s="41">
        <v>23998</v>
      </c>
      <c r="W88" s="41">
        <v>528487</v>
      </c>
      <c r="X88" s="41">
        <v>0</v>
      </c>
      <c r="Y88" s="41">
        <v>714</v>
      </c>
      <c r="Z88" s="41">
        <v>20747</v>
      </c>
      <c r="AA88" s="41">
        <v>532</v>
      </c>
      <c r="AB88" s="41">
        <v>331736</v>
      </c>
      <c r="AC88" s="41">
        <v>0</v>
      </c>
      <c r="AD88" s="41">
        <v>0</v>
      </c>
      <c r="AE88" s="41">
        <v>6192</v>
      </c>
      <c r="AF88" s="54">
        <v>0</v>
      </c>
    </row>
    <row r="89" spans="1:32" ht="15" customHeight="1">
      <c r="A89" s="7"/>
      <c r="B89" s="24" t="s">
        <v>171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54"/>
    </row>
    <row r="90" spans="1:32" ht="15" customHeight="1">
      <c r="A90" s="7"/>
      <c r="B90" s="20" t="s">
        <v>82</v>
      </c>
      <c r="C90" s="41">
        <v>0</v>
      </c>
      <c r="D90" s="41">
        <v>0</v>
      </c>
      <c r="E90" s="41">
        <v>0</v>
      </c>
      <c r="F90" s="41">
        <v>0</v>
      </c>
      <c r="G90" s="41">
        <v>-330211</v>
      </c>
      <c r="H90" s="41">
        <v>0</v>
      </c>
      <c r="I90" s="41">
        <v>-15174</v>
      </c>
      <c r="J90" s="41">
        <v>0</v>
      </c>
      <c r="K90" s="41">
        <v>-463850</v>
      </c>
      <c r="L90" s="41">
        <v>0</v>
      </c>
      <c r="M90" s="41">
        <v>-1176</v>
      </c>
      <c r="N90" s="41">
        <v>0</v>
      </c>
      <c r="O90" s="41">
        <v>0</v>
      </c>
      <c r="P90" s="41">
        <v>-8660</v>
      </c>
      <c r="Q90" s="41">
        <v>-260542</v>
      </c>
      <c r="R90" s="41">
        <v>-1549</v>
      </c>
      <c r="S90" s="41">
        <v>0</v>
      </c>
      <c r="T90" s="41">
        <v>-75328</v>
      </c>
      <c r="U90" s="41">
        <v>-137571</v>
      </c>
      <c r="V90" s="41">
        <v>-4066</v>
      </c>
      <c r="W90" s="41">
        <v>-135962</v>
      </c>
      <c r="X90" s="41">
        <v>0</v>
      </c>
      <c r="Y90" s="41">
        <v>-351</v>
      </c>
      <c r="Z90" s="41">
        <v>0</v>
      </c>
      <c r="AA90" s="41">
        <v>0</v>
      </c>
      <c r="AB90" s="41">
        <v>-121701</v>
      </c>
      <c r="AC90" s="41">
        <v>0</v>
      </c>
      <c r="AD90" s="41">
        <v>0</v>
      </c>
      <c r="AE90" s="41">
        <v>-3887</v>
      </c>
      <c r="AF90" s="54">
        <v>0</v>
      </c>
    </row>
    <row r="91" spans="1:32" ht="15" customHeight="1">
      <c r="A91" s="7"/>
      <c r="B91" s="24" t="s">
        <v>151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54"/>
    </row>
    <row r="92" spans="1:32" s="1" customFormat="1" ht="15" customHeight="1">
      <c r="A92" s="7" t="s">
        <v>83</v>
      </c>
      <c r="B92" s="17" t="s">
        <v>17</v>
      </c>
      <c r="C92" s="39">
        <f>+SUM(C93:C96)</f>
        <v>0</v>
      </c>
      <c r="D92" s="39">
        <f t="shared" ref="D92:AF92" si="8">+SUM(D93:D96)</f>
        <v>0</v>
      </c>
      <c r="E92" s="39">
        <f t="shared" si="8"/>
        <v>0</v>
      </c>
      <c r="F92" s="39">
        <f>+SUM(F93:F96)</f>
        <v>0</v>
      </c>
      <c r="G92" s="39">
        <f t="shared" si="8"/>
        <v>0</v>
      </c>
      <c r="H92" s="39">
        <f t="shared" si="8"/>
        <v>0</v>
      </c>
      <c r="I92" s="39">
        <f t="shared" si="8"/>
        <v>0</v>
      </c>
      <c r="J92" s="39">
        <f t="shared" si="8"/>
        <v>0</v>
      </c>
      <c r="K92" s="39">
        <f t="shared" si="8"/>
        <v>0</v>
      </c>
      <c r="L92" s="39">
        <f t="shared" si="8"/>
        <v>0</v>
      </c>
      <c r="M92" s="39">
        <f t="shared" si="8"/>
        <v>0</v>
      </c>
      <c r="N92" s="39">
        <f t="shared" si="8"/>
        <v>0</v>
      </c>
      <c r="O92" s="39">
        <f t="shared" si="8"/>
        <v>574</v>
      </c>
      <c r="P92" s="39">
        <f t="shared" si="8"/>
        <v>0</v>
      </c>
      <c r="Q92" s="39">
        <f t="shared" si="8"/>
        <v>45481</v>
      </c>
      <c r="R92" s="39">
        <f t="shared" si="8"/>
        <v>0</v>
      </c>
      <c r="S92" s="39">
        <f t="shared" si="8"/>
        <v>0</v>
      </c>
      <c r="T92" s="39">
        <f t="shared" si="8"/>
        <v>0</v>
      </c>
      <c r="U92" s="39">
        <f t="shared" si="8"/>
        <v>0</v>
      </c>
      <c r="V92" s="39">
        <f>+SUM(V93:V96)</f>
        <v>0</v>
      </c>
      <c r="W92" s="39">
        <f t="shared" si="8"/>
        <v>2951</v>
      </c>
      <c r="X92" s="39">
        <f t="shared" si="8"/>
        <v>0</v>
      </c>
      <c r="Y92" s="39">
        <f t="shared" si="8"/>
        <v>0</v>
      </c>
      <c r="Z92" s="39">
        <f t="shared" si="8"/>
        <v>0</v>
      </c>
      <c r="AA92" s="39">
        <f t="shared" si="8"/>
        <v>0</v>
      </c>
      <c r="AB92" s="39">
        <f t="shared" si="8"/>
        <v>0</v>
      </c>
      <c r="AC92" s="39">
        <f t="shared" si="8"/>
        <v>0</v>
      </c>
      <c r="AD92" s="39">
        <f t="shared" si="8"/>
        <v>0</v>
      </c>
      <c r="AE92" s="39">
        <f t="shared" si="8"/>
        <v>0</v>
      </c>
      <c r="AF92" s="52">
        <f t="shared" si="8"/>
        <v>0</v>
      </c>
    </row>
    <row r="93" spans="1:32" s="1" customFormat="1" ht="15" customHeight="1">
      <c r="A93" s="7"/>
      <c r="B93" s="23" t="s">
        <v>172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52"/>
    </row>
    <row r="94" spans="1:32" ht="15" customHeight="1">
      <c r="A94" s="7"/>
      <c r="B94" s="20" t="s">
        <v>84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672</v>
      </c>
      <c r="P94" s="41">
        <v>0</v>
      </c>
      <c r="Q94" s="41">
        <v>56737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2951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54">
        <v>0</v>
      </c>
    </row>
    <row r="95" spans="1:32" ht="15" customHeight="1">
      <c r="A95" s="7"/>
      <c r="B95" s="24" t="s">
        <v>171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54"/>
    </row>
    <row r="96" spans="1:32" ht="15" customHeight="1">
      <c r="A96" s="7"/>
      <c r="B96" s="20" t="s">
        <v>85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-98</v>
      </c>
      <c r="P96" s="41">
        <v>0</v>
      </c>
      <c r="Q96" s="41">
        <v>-11256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54">
        <v>0</v>
      </c>
    </row>
    <row r="97" spans="1:32" ht="15" customHeight="1">
      <c r="A97" s="7"/>
      <c r="B97" s="24" t="s">
        <v>173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54"/>
    </row>
    <row r="98" spans="1:32" s="1" customFormat="1" ht="15" customHeight="1">
      <c r="A98" s="7" t="s">
        <v>86</v>
      </c>
      <c r="B98" s="17" t="s">
        <v>18</v>
      </c>
      <c r="C98" s="39">
        <f>+SUM(C99:C103)</f>
        <v>42844</v>
      </c>
      <c r="D98" s="39">
        <f t="shared" ref="D98:AF98" si="9">+SUM(D99:D103)</f>
        <v>55096</v>
      </c>
      <c r="E98" s="39">
        <f t="shared" si="9"/>
        <v>944</v>
      </c>
      <c r="F98" s="39">
        <f>+SUM(F99:F103)</f>
        <v>1923</v>
      </c>
      <c r="G98" s="39">
        <f t="shared" si="9"/>
        <v>208565</v>
      </c>
      <c r="H98" s="39">
        <f t="shared" si="9"/>
        <v>2011</v>
      </c>
      <c r="I98" s="39">
        <f t="shared" si="9"/>
        <v>0</v>
      </c>
      <c r="J98" s="39">
        <f t="shared" si="9"/>
        <v>15214</v>
      </c>
      <c r="K98" s="39">
        <f t="shared" si="9"/>
        <v>314537</v>
      </c>
      <c r="L98" s="39">
        <f t="shared" si="9"/>
        <v>7790</v>
      </c>
      <c r="M98" s="39">
        <f t="shared" si="9"/>
        <v>5785</v>
      </c>
      <c r="N98" s="39">
        <f t="shared" si="9"/>
        <v>1124</v>
      </c>
      <c r="O98" s="39">
        <f t="shared" si="9"/>
        <v>7931</v>
      </c>
      <c r="P98" s="39">
        <f t="shared" si="9"/>
        <v>1890</v>
      </c>
      <c r="Q98" s="39">
        <f t="shared" si="9"/>
        <v>19329</v>
      </c>
      <c r="R98" s="39">
        <f t="shared" si="9"/>
        <v>512</v>
      </c>
      <c r="S98" s="39">
        <f t="shared" si="9"/>
        <v>7818</v>
      </c>
      <c r="T98" s="39">
        <f t="shared" si="9"/>
        <v>248943</v>
      </c>
      <c r="U98" s="39">
        <f t="shared" si="9"/>
        <v>34214</v>
      </c>
      <c r="V98" s="39">
        <f>+SUM(V99:V103)</f>
        <v>1</v>
      </c>
      <c r="W98" s="39">
        <f t="shared" si="9"/>
        <v>362527</v>
      </c>
      <c r="X98" s="39">
        <f t="shared" si="9"/>
        <v>10351</v>
      </c>
      <c r="Y98" s="39">
        <f t="shared" si="9"/>
        <v>18828</v>
      </c>
      <c r="Z98" s="39">
        <f t="shared" si="9"/>
        <v>69658</v>
      </c>
      <c r="AA98" s="39">
        <f t="shared" si="9"/>
        <v>7039</v>
      </c>
      <c r="AB98" s="39">
        <f t="shared" si="9"/>
        <v>262124</v>
      </c>
      <c r="AC98" s="39">
        <f t="shared" si="9"/>
        <v>579</v>
      </c>
      <c r="AD98" s="39">
        <f t="shared" si="9"/>
        <v>6709</v>
      </c>
      <c r="AE98" s="39">
        <f t="shared" si="9"/>
        <v>5506</v>
      </c>
      <c r="AF98" s="52">
        <f t="shared" si="9"/>
        <v>6752</v>
      </c>
    </row>
    <row r="99" spans="1:32" s="1" customFormat="1" ht="15" customHeight="1">
      <c r="A99" s="7"/>
      <c r="B99" s="23" t="s">
        <v>174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52"/>
    </row>
    <row r="100" spans="1:32" ht="15" customHeight="1">
      <c r="A100" s="7"/>
      <c r="B100" s="20" t="s">
        <v>87</v>
      </c>
      <c r="C100" s="42">
        <v>75095</v>
      </c>
      <c r="D100" s="42">
        <v>462060</v>
      </c>
      <c r="E100" s="42">
        <v>2676</v>
      </c>
      <c r="F100" s="42">
        <v>6217</v>
      </c>
      <c r="G100" s="42">
        <v>982960</v>
      </c>
      <c r="H100" s="42">
        <v>3846</v>
      </c>
      <c r="I100" s="42">
        <v>3804</v>
      </c>
      <c r="J100" s="42">
        <v>27192</v>
      </c>
      <c r="K100" s="42">
        <v>1094116</v>
      </c>
      <c r="L100" s="42">
        <v>28405</v>
      </c>
      <c r="M100" s="42">
        <v>10251</v>
      </c>
      <c r="N100" s="42">
        <v>5178</v>
      </c>
      <c r="O100" s="42">
        <v>10496</v>
      </c>
      <c r="P100" s="42">
        <v>6122</v>
      </c>
      <c r="Q100" s="42">
        <v>109113</v>
      </c>
      <c r="R100" s="42">
        <v>3311</v>
      </c>
      <c r="S100" s="42">
        <v>7818</v>
      </c>
      <c r="T100" s="42">
        <v>473813</v>
      </c>
      <c r="U100" s="42">
        <v>192343</v>
      </c>
      <c r="V100" s="42">
        <v>771</v>
      </c>
      <c r="W100" s="42">
        <v>1241631</v>
      </c>
      <c r="X100" s="42">
        <v>22519</v>
      </c>
      <c r="Y100" s="42">
        <v>87124</v>
      </c>
      <c r="Z100" s="42">
        <v>160096</v>
      </c>
      <c r="AA100" s="42">
        <v>12166</v>
      </c>
      <c r="AB100" s="42">
        <v>700394</v>
      </c>
      <c r="AC100" s="42">
        <v>3846</v>
      </c>
      <c r="AD100" s="42">
        <v>107512</v>
      </c>
      <c r="AE100" s="42">
        <v>9133</v>
      </c>
      <c r="AF100" s="55">
        <v>12544</v>
      </c>
    </row>
    <row r="101" spans="1:32" ht="15" customHeight="1">
      <c r="A101" s="7"/>
      <c r="B101" s="24" t="s">
        <v>171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55"/>
    </row>
    <row r="102" spans="1:32" ht="15" customHeight="1">
      <c r="A102" s="7"/>
      <c r="B102" s="20" t="s">
        <v>88</v>
      </c>
      <c r="C102" s="42">
        <v>-32251</v>
      </c>
      <c r="D102" s="42">
        <v>-406964</v>
      </c>
      <c r="E102" s="42">
        <v>-1732</v>
      </c>
      <c r="F102" s="42">
        <v>-4294</v>
      </c>
      <c r="G102" s="42">
        <v>-774395</v>
      </c>
      <c r="H102" s="42">
        <v>-1835</v>
      </c>
      <c r="I102" s="42">
        <v>-3804</v>
      </c>
      <c r="J102" s="42">
        <v>-11978</v>
      </c>
      <c r="K102" s="42">
        <v>-779579</v>
      </c>
      <c r="L102" s="42">
        <v>-20615</v>
      </c>
      <c r="M102" s="42">
        <v>-4466</v>
      </c>
      <c r="N102" s="42">
        <v>-4054</v>
      </c>
      <c r="O102" s="42">
        <v>-2565</v>
      </c>
      <c r="P102" s="42">
        <v>-4232</v>
      </c>
      <c r="Q102" s="42">
        <v>-89784</v>
      </c>
      <c r="R102" s="42">
        <v>-2799</v>
      </c>
      <c r="S102" s="42">
        <v>0</v>
      </c>
      <c r="T102" s="42">
        <v>-224870</v>
      </c>
      <c r="U102" s="42">
        <v>-158129</v>
      </c>
      <c r="V102" s="42">
        <v>-770</v>
      </c>
      <c r="W102" s="42">
        <v>-879104</v>
      </c>
      <c r="X102" s="42">
        <v>-12168</v>
      </c>
      <c r="Y102" s="42">
        <v>-68296</v>
      </c>
      <c r="Z102" s="42">
        <v>-90438</v>
      </c>
      <c r="AA102" s="42">
        <v>-5127</v>
      </c>
      <c r="AB102" s="42">
        <v>-438270</v>
      </c>
      <c r="AC102" s="42">
        <v>-3267</v>
      </c>
      <c r="AD102" s="42">
        <v>-100803</v>
      </c>
      <c r="AE102" s="42">
        <v>-3627</v>
      </c>
      <c r="AF102" s="55">
        <v>-5792</v>
      </c>
    </row>
    <row r="103" spans="1:32" ht="15" customHeight="1">
      <c r="A103" s="7"/>
      <c r="B103" s="24" t="s">
        <v>173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55"/>
    </row>
    <row r="104" spans="1:32" s="1" customFormat="1" ht="15" customHeight="1">
      <c r="A104" s="7" t="s">
        <v>89</v>
      </c>
      <c r="B104" s="17" t="s">
        <v>19</v>
      </c>
      <c r="C104" s="39">
        <f>+SUM(C105:C109)</f>
        <v>573</v>
      </c>
      <c r="D104" s="39">
        <f t="shared" ref="D104:AF104" si="10">+SUM(D105:D109)</f>
        <v>19524</v>
      </c>
      <c r="E104" s="39">
        <f t="shared" si="10"/>
        <v>358</v>
      </c>
      <c r="F104" s="39">
        <f>+SUM(F105:F109)</f>
        <v>199</v>
      </c>
      <c r="G104" s="39">
        <f t="shared" si="10"/>
        <v>9172</v>
      </c>
      <c r="H104" s="39">
        <f t="shared" si="10"/>
        <v>76</v>
      </c>
      <c r="I104" s="39">
        <f t="shared" si="10"/>
        <v>0</v>
      </c>
      <c r="J104" s="39">
        <f t="shared" si="10"/>
        <v>2542</v>
      </c>
      <c r="K104" s="39">
        <f t="shared" si="10"/>
        <v>91540</v>
      </c>
      <c r="L104" s="39">
        <f t="shared" si="10"/>
        <v>12939</v>
      </c>
      <c r="M104" s="39">
        <f t="shared" si="10"/>
        <v>1305</v>
      </c>
      <c r="N104" s="39">
        <f t="shared" si="10"/>
        <v>375</v>
      </c>
      <c r="O104" s="39">
        <f t="shared" si="10"/>
        <v>239</v>
      </c>
      <c r="P104" s="39">
        <f t="shared" si="10"/>
        <v>122</v>
      </c>
      <c r="Q104" s="39">
        <f t="shared" si="10"/>
        <v>8011</v>
      </c>
      <c r="R104" s="39">
        <f t="shared" si="10"/>
        <v>1976</v>
      </c>
      <c r="S104" s="39">
        <f t="shared" si="10"/>
        <v>47</v>
      </c>
      <c r="T104" s="39">
        <f t="shared" si="10"/>
        <v>776</v>
      </c>
      <c r="U104" s="39">
        <f t="shared" si="10"/>
        <v>120120</v>
      </c>
      <c r="V104" s="39">
        <f>+SUM(V105:V109)</f>
        <v>0</v>
      </c>
      <c r="W104" s="39">
        <f t="shared" si="10"/>
        <v>81261</v>
      </c>
      <c r="X104" s="39">
        <f t="shared" si="10"/>
        <v>4885</v>
      </c>
      <c r="Y104" s="39">
        <f t="shared" si="10"/>
        <v>18690</v>
      </c>
      <c r="Z104" s="39">
        <f t="shared" si="10"/>
        <v>46</v>
      </c>
      <c r="AA104" s="39">
        <f t="shared" si="10"/>
        <v>2501</v>
      </c>
      <c r="AB104" s="39">
        <f t="shared" si="10"/>
        <v>27865</v>
      </c>
      <c r="AC104" s="39">
        <f t="shared" si="10"/>
        <v>214</v>
      </c>
      <c r="AD104" s="39">
        <f t="shared" si="10"/>
        <v>50421</v>
      </c>
      <c r="AE104" s="39">
        <f t="shared" si="10"/>
        <v>19</v>
      </c>
      <c r="AF104" s="52">
        <f t="shared" si="10"/>
        <v>78</v>
      </c>
    </row>
    <row r="105" spans="1:32" s="1" customFormat="1" ht="15" customHeight="1">
      <c r="A105" s="7"/>
      <c r="B105" s="23" t="s">
        <v>175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52"/>
    </row>
    <row r="106" spans="1:32" ht="15" customHeight="1">
      <c r="A106" s="7"/>
      <c r="B106" s="20" t="s">
        <v>90</v>
      </c>
      <c r="C106" s="42">
        <v>2559</v>
      </c>
      <c r="D106" s="42">
        <v>101625</v>
      </c>
      <c r="E106" s="42">
        <v>2688</v>
      </c>
      <c r="F106" s="42">
        <v>2482</v>
      </c>
      <c r="G106" s="42">
        <v>22065</v>
      </c>
      <c r="H106" s="42">
        <v>409</v>
      </c>
      <c r="I106" s="42">
        <v>0</v>
      </c>
      <c r="J106" s="42">
        <v>10196</v>
      </c>
      <c r="K106" s="42">
        <v>753660</v>
      </c>
      <c r="L106" s="42">
        <v>28728</v>
      </c>
      <c r="M106" s="42">
        <v>6848</v>
      </c>
      <c r="N106" s="42">
        <v>11693</v>
      </c>
      <c r="O106" s="42">
        <v>343</v>
      </c>
      <c r="P106" s="42">
        <v>1970</v>
      </c>
      <c r="Q106" s="42">
        <v>66099</v>
      </c>
      <c r="R106" s="42">
        <v>8284</v>
      </c>
      <c r="S106" s="42">
        <v>47</v>
      </c>
      <c r="T106" s="42">
        <v>15165</v>
      </c>
      <c r="U106" s="42">
        <v>168400</v>
      </c>
      <c r="V106" s="42">
        <v>206</v>
      </c>
      <c r="W106" s="42">
        <v>671390</v>
      </c>
      <c r="X106" s="42">
        <v>10041</v>
      </c>
      <c r="Y106" s="42">
        <v>31453</v>
      </c>
      <c r="Z106" s="42">
        <v>20869</v>
      </c>
      <c r="AA106" s="42">
        <v>10836</v>
      </c>
      <c r="AB106" s="42">
        <v>392245</v>
      </c>
      <c r="AC106" s="42">
        <v>736</v>
      </c>
      <c r="AD106" s="42">
        <v>149755</v>
      </c>
      <c r="AE106" s="42">
        <v>1072</v>
      </c>
      <c r="AF106" s="55">
        <v>1008</v>
      </c>
    </row>
    <row r="107" spans="1:32" ht="15" customHeight="1">
      <c r="A107" s="7"/>
      <c r="B107" s="24" t="s">
        <v>171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55"/>
    </row>
    <row r="108" spans="1:32" ht="15" customHeight="1">
      <c r="A108" s="7"/>
      <c r="B108" s="20" t="s">
        <v>91</v>
      </c>
      <c r="C108" s="42">
        <v>-1986</v>
      </c>
      <c r="D108" s="42">
        <v>-82101</v>
      </c>
      <c r="E108" s="42">
        <v>-2330</v>
      </c>
      <c r="F108" s="42">
        <v>-2283</v>
      </c>
      <c r="G108" s="42">
        <v>-12893</v>
      </c>
      <c r="H108" s="42">
        <v>-333</v>
      </c>
      <c r="I108" s="42">
        <v>0</v>
      </c>
      <c r="J108" s="42">
        <v>-7654</v>
      </c>
      <c r="K108" s="42">
        <v>-662120</v>
      </c>
      <c r="L108" s="42">
        <v>-15789</v>
      </c>
      <c r="M108" s="42">
        <v>-5543</v>
      </c>
      <c r="N108" s="42">
        <v>-11318</v>
      </c>
      <c r="O108" s="42">
        <v>-104</v>
      </c>
      <c r="P108" s="42">
        <v>-1848</v>
      </c>
      <c r="Q108" s="42">
        <v>-58088</v>
      </c>
      <c r="R108" s="42">
        <v>-6308</v>
      </c>
      <c r="S108" s="42">
        <v>0</v>
      </c>
      <c r="T108" s="42">
        <v>-14389</v>
      </c>
      <c r="U108" s="42">
        <v>-48280</v>
      </c>
      <c r="V108" s="42">
        <v>-206</v>
      </c>
      <c r="W108" s="42">
        <v>-590129</v>
      </c>
      <c r="X108" s="42">
        <v>-5156</v>
      </c>
      <c r="Y108" s="42">
        <v>-12763</v>
      </c>
      <c r="Z108" s="42">
        <v>-20823</v>
      </c>
      <c r="AA108" s="42">
        <v>-8335</v>
      </c>
      <c r="AB108" s="42">
        <v>-364380</v>
      </c>
      <c r="AC108" s="42">
        <v>-522</v>
      </c>
      <c r="AD108" s="42">
        <v>-99334</v>
      </c>
      <c r="AE108" s="42">
        <v>-1053</v>
      </c>
      <c r="AF108" s="55">
        <v>-930</v>
      </c>
    </row>
    <row r="109" spans="1:32" ht="15" customHeight="1">
      <c r="A109" s="7"/>
      <c r="B109" s="24" t="s">
        <v>173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55"/>
    </row>
    <row r="110" spans="1:32" s="1" customFormat="1" ht="15" customHeight="1">
      <c r="A110" s="7" t="s">
        <v>92</v>
      </c>
      <c r="B110" s="17" t="s">
        <v>20</v>
      </c>
      <c r="C110" s="39">
        <f>+SUM(C112:C114)</f>
        <v>0</v>
      </c>
      <c r="D110" s="39">
        <f t="shared" ref="D110:AF110" si="11">+SUM(D112:D114)</f>
        <v>393100</v>
      </c>
      <c r="E110" s="39">
        <f t="shared" si="11"/>
        <v>121</v>
      </c>
      <c r="F110" s="39">
        <f>+SUM(F112:F114)</f>
        <v>314</v>
      </c>
      <c r="G110" s="39">
        <f t="shared" si="11"/>
        <v>3632148</v>
      </c>
      <c r="H110" s="39">
        <f t="shared" si="11"/>
        <v>0</v>
      </c>
      <c r="I110" s="39">
        <f t="shared" si="11"/>
        <v>150</v>
      </c>
      <c r="J110" s="39">
        <f t="shared" si="11"/>
        <v>17207</v>
      </c>
      <c r="K110" s="39">
        <f t="shared" si="11"/>
        <v>1381148</v>
      </c>
      <c r="L110" s="39">
        <f t="shared" si="11"/>
        <v>369331</v>
      </c>
      <c r="M110" s="39">
        <f t="shared" si="11"/>
        <v>0</v>
      </c>
      <c r="N110" s="39">
        <f t="shared" si="11"/>
        <v>0</v>
      </c>
      <c r="O110" s="39">
        <f t="shared" si="11"/>
        <v>175979</v>
      </c>
      <c r="P110" s="39">
        <f t="shared" si="11"/>
        <v>252</v>
      </c>
      <c r="Q110" s="39">
        <f t="shared" si="11"/>
        <v>113087</v>
      </c>
      <c r="R110" s="39">
        <f t="shared" si="11"/>
        <v>10026</v>
      </c>
      <c r="S110" s="39">
        <f t="shared" si="11"/>
        <v>7141</v>
      </c>
      <c r="T110" s="39">
        <f t="shared" si="11"/>
        <v>70534</v>
      </c>
      <c r="U110" s="39">
        <f t="shared" si="11"/>
        <v>419183</v>
      </c>
      <c r="V110" s="39">
        <f>+SUM(V112:V114)</f>
        <v>274</v>
      </c>
      <c r="W110" s="39">
        <f t="shared" si="11"/>
        <v>3646824</v>
      </c>
      <c r="X110" s="39">
        <f t="shared" si="11"/>
        <v>24491</v>
      </c>
      <c r="Y110" s="39">
        <f t="shared" si="11"/>
        <v>18730</v>
      </c>
      <c r="Z110" s="39">
        <f t="shared" si="11"/>
        <v>0</v>
      </c>
      <c r="AA110" s="39">
        <f t="shared" si="11"/>
        <v>0</v>
      </c>
      <c r="AB110" s="39">
        <f t="shared" si="11"/>
        <v>573273</v>
      </c>
      <c r="AC110" s="39">
        <f t="shared" si="11"/>
        <v>0</v>
      </c>
      <c r="AD110" s="39">
        <v>7551</v>
      </c>
      <c r="AE110" s="39">
        <f t="shared" si="11"/>
        <v>5768</v>
      </c>
      <c r="AF110" s="52">
        <f t="shared" si="11"/>
        <v>0</v>
      </c>
    </row>
    <row r="111" spans="1:32" s="1" customFormat="1" ht="15" customHeight="1">
      <c r="A111" s="7"/>
      <c r="B111" s="23" t="s">
        <v>176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52"/>
    </row>
    <row r="112" spans="1:32" ht="15" customHeight="1">
      <c r="A112" s="7"/>
      <c r="B112" s="20" t="s">
        <v>93</v>
      </c>
      <c r="C112" s="42">
        <v>0</v>
      </c>
      <c r="D112" s="42">
        <v>393100</v>
      </c>
      <c r="E112" s="42">
        <v>121</v>
      </c>
      <c r="F112" s="42">
        <v>914</v>
      </c>
      <c r="G112" s="42">
        <v>7525398</v>
      </c>
      <c r="H112" s="42">
        <v>0</v>
      </c>
      <c r="I112" s="42">
        <v>150</v>
      </c>
      <c r="J112" s="42">
        <v>17624</v>
      </c>
      <c r="K112" s="42">
        <v>1727078</v>
      </c>
      <c r="L112" s="42">
        <v>370448</v>
      </c>
      <c r="M112" s="42">
        <v>0</v>
      </c>
      <c r="N112" s="42">
        <v>0</v>
      </c>
      <c r="O112" s="42">
        <v>175979</v>
      </c>
      <c r="P112" s="42">
        <v>252</v>
      </c>
      <c r="Q112" s="42">
        <v>510803</v>
      </c>
      <c r="R112" s="42">
        <v>10816</v>
      </c>
      <c r="S112" s="42">
        <v>7141</v>
      </c>
      <c r="T112" s="42">
        <v>71017</v>
      </c>
      <c r="U112" s="42">
        <v>419183</v>
      </c>
      <c r="V112" s="42">
        <v>274</v>
      </c>
      <c r="W112" s="42">
        <v>4326992</v>
      </c>
      <c r="X112" s="42">
        <v>53226</v>
      </c>
      <c r="Y112" s="42">
        <v>29783</v>
      </c>
      <c r="Z112" s="42">
        <v>0</v>
      </c>
      <c r="AA112" s="42">
        <v>0</v>
      </c>
      <c r="AB112" s="42">
        <v>573273</v>
      </c>
      <c r="AC112" s="42">
        <v>0</v>
      </c>
      <c r="AD112" s="42">
        <v>0</v>
      </c>
      <c r="AE112" s="42">
        <v>5768</v>
      </c>
      <c r="AF112" s="55">
        <v>0</v>
      </c>
    </row>
    <row r="113" spans="1:32" ht="15" customHeight="1">
      <c r="A113" s="7"/>
      <c r="B113" s="24" t="s">
        <v>171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55"/>
    </row>
    <row r="114" spans="1:32" ht="15" customHeight="1">
      <c r="A114" s="7"/>
      <c r="B114" s="20" t="s">
        <v>94</v>
      </c>
      <c r="C114" s="42">
        <v>0</v>
      </c>
      <c r="D114" s="42">
        <v>0</v>
      </c>
      <c r="E114" s="42">
        <v>0</v>
      </c>
      <c r="F114" s="42">
        <v>-600</v>
      </c>
      <c r="G114" s="42">
        <v>-3893250</v>
      </c>
      <c r="H114" s="42">
        <v>0</v>
      </c>
      <c r="I114" s="42">
        <v>0</v>
      </c>
      <c r="J114" s="42">
        <v>-417</v>
      </c>
      <c r="K114" s="42">
        <v>-345930</v>
      </c>
      <c r="L114" s="42">
        <v>-1117</v>
      </c>
      <c r="M114" s="42">
        <v>0</v>
      </c>
      <c r="N114" s="42">
        <v>0</v>
      </c>
      <c r="O114" s="42">
        <v>0</v>
      </c>
      <c r="P114" s="42">
        <v>0</v>
      </c>
      <c r="Q114" s="42">
        <v>-397716</v>
      </c>
      <c r="R114" s="42">
        <v>-790</v>
      </c>
      <c r="S114" s="42">
        <v>0</v>
      </c>
      <c r="T114" s="42">
        <v>-483</v>
      </c>
      <c r="U114" s="42">
        <v>0</v>
      </c>
      <c r="V114" s="42">
        <v>0</v>
      </c>
      <c r="W114" s="42">
        <v>-680168</v>
      </c>
      <c r="X114" s="42">
        <v>-28735</v>
      </c>
      <c r="Y114" s="42">
        <v>-11053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55">
        <v>0</v>
      </c>
    </row>
    <row r="115" spans="1:32" ht="15" customHeight="1">
      <c r="A115" s="7"/>
      <c r="B115" s="24" t="s">
        <v>151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55"/>
    </row>
    <row r="116" spans="1:32" s="1" customFormat="1" ht="15" customHeight="1">
      <c r="A116" s="7" t="s">
        <v>95</v>
      </c>
      <c r="B116" s="17" t="s">
        <v>21</v>
      </c>
      <c r="C116" s="39">
        <v>1318</v>
      </c>
      <c r="D116" s="39">
        <v>2533</v>
      </c>
      <c r="E116" s="39">
        <v>0</v>
      </c>
      <c r="F116" s="39">
        <v>2587</v>
      </c>
      <c r="G116" s="39">
        <v>8529</v>
      </c>
      <c r="H116" s="39">
        <v>0</v>
      </c>
      <c r="I116" s="39">
        <v>14309</v>
      </c>
      <c r="J116" s="39">
        <v>0</v>
      </c>
      <c r="K116" s="39">
        <v>739</v>
      </c>
      <c r="L116" s="39">
        <v>412</v>
      </c>
      <c r="M116" s="39">
        <v>82</v>
      </c>
      <c r="N116" s="39">
        <v>1059</v>
      </c>
      <c r="O116" s="39">
        <v>11</v>
      </c>
      <c r="P116" s="39">
        <v>0</v>
      </c>
      <c r="Q116" s="39">
        <v>420</v>
      </c>
      <c r="R116" s="39">
        <v>48</v>
      </c>
      <c r="S116" s="39">
        <v>0</v>
      </c>
      <c r="T116" s="39">
        <v>1267</v>
      </c>
      <c r="U116" s="39">
        <v>0</v>
      </c>
      <c r="V116" s="39">
        <v>0</v>
      </c>
      <c r="W116" s="39">
        <v>24346</v>
      </c>
      <c r="X116" s="39">
        <v>982</v>
      </c>
      <c r="Y116" s="39">
        <v>374</v>
      </c>
      <c r="Z116" s="39">
        <v>0</v>
      </c>
      <c r="AA116" s="39">
        <v>0</v>
      </c>
      <c r="AB116" s="39">
        <v>12708</v>
      </c>
      <c r="AC116" s="39">
        <v>0</v>
      </c>
      <c r="AD116" s="39">
        <v>20399</v>
      </c>
      <c r="AE116" s="39">
        <v>3107</v>
      </c>
      <c r="AF116" s="52">
        <v>0</v>
      </c>
    </row>
    <row r="117" spans="1:32" s="1" customFormat="1" ht="15" customHeight="1">
      <c r="A117" s="7"/>
      <c r="B117" s="23" t="s">
        <v>177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52"/>
    </row>
    <row r="118" spans="1:32" s="1" customFormat="1" ht="15" customHeight="1">
      <c r="A118" s="7" t="s">
        <v>96</v>
      </c>
      <c r="B118" s="17" t="s">
        <v>22</v>
      </c>
      <c r="C118" s="39">
        <v>6511</v>
      </c>
      <c r="D118" s="39">
        <v>371282</v>
      </c>
      <c r="E118" s="39">
        <v>625</v>
      </c>
      <c r="F118" s="39">
        <v>224</v>
      </c>
      <c r="G118" s="39">
        <v>2929524</v>
      </c>
      <c r="H118" s="39">
        <v>280</v>
      </c>
      <c r="I118" s="39">
        <v>87994</v>
      </c>
      <c r="J118" s="39">
        <v>34389</v>
      </c>
      <c r="K118" s="39">
        <v>2632822</v>
      </c>
      <c r="L118" s="39">
        <v>85503</v>
      </c>
      <c r="M118" s="39">
        <v>3894</v>
      </c>
      <c r="N118" s="39">
        <v>408</v>
      </c>
      <c r="O118" s="39">
        <v>1293</v>
      </c>
      <c r="P118" s="39">
        <v>9916</v>
      </c>
      <c r="Q118" s="39">
        <v>285197</v>
      </c>
      <c r="R118" s="39">
        <v>15553</v>
      </c>
      <c r="S118" s="39">
        <v>1472</v>
      </c>
      <c r="T118" s="39">
        <v>170525</v>
      </c>
      <c r="U118" s="39">
        <v>402533</v>
      </c>
      <c r="V118" s="39">
        <v>7065</v>
      </c>
      <c r="W118" s="39">
        <v>1698279</v>
      </c>
      <c r="X118" s="39">
        <v>37142</v>
      </c>
      <c r="Y118" s="39">
        <v>101572</v>
      </c>
      <c r="Z118" s="39">
        <v>68640</v>
      </c>
      <c r="AA118" s="39">
        <v>7415</v>
      </c>
      <c r="AB118" s="39">
        <v>428207</v>
      </c>
      <c r="AC118" s="39">
        <v>1383</v>
      </c>
      <c r="AD118" s="39">
        <v>22231</v>
      </c>
      <c r="AE118" s="39">
        <v>5862</v>
      </c>
      <c r="AF118" s="52">
        <v>263</v>
      </c>
    </row>
    <row r="119" spans="1:32" s="1" customFormat="1" ht="15" customHeight="1">
      <c r="A119" s="7"/>
      <c r="B119" s="23" t="s">
        <v>178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52"/>
    </row>
    <row r="120" spans="1:32" s="1" customFormat="1" ht="15" customHeight="1">
      <c r="A120" s="7" t="s">
        <v>97</v>
      </c>
      <c r="B120" s="17" t="s">
        <v>23</v>
      </c>
      <c r="C120" s="39">
        <f>+SUM(C122:C124)</f>
        <v>48520</v>
      </c>
      <c r="D120" s="39">
        <f t="shared" ref="D120:AF120" si="12">+SUM(D122:D124)</f>
        <v>777337</v>
      </c>
      <c r="E120" s="39">
        <f t="shared" si="12"/>
        <v>7384</v>
      </c>
      <c r="F120" s="39">
        <f>+SUM(F122:F124)</f>
        <v>9497</v>
      </c>
      <c r="G120" s="39">
        <f t="shared" si="12"/>
        <v>948480</v>
      </c>
      <c r="H120" s="39">
        <f t="shared" si="12"/>
        <v>9291</v>
      </c>
      <c r="I120" s="39">
        <f t="shared" si="12"/>
        <v>19507</v>
      </c>
      <c r="J120" s="39">
        <f t="shared" si="12"/>
        <v>29095</v>
      </c>
      <c r="K120" s="39">
        <f t="shared" si="12"/>
        <v>2409328</v>
      </c>
      <c r="L120" s="39">
        <f t="shared" si="12"/>
        <v>473428</v>
      </c>
      <c r="M120" s="39">
        <f t="shared" si="12"/>
        <v>5217</v>
      </c>
      <c r="N120" s="39">
        <f t="shared" si="12"/>
        <v>8331</v>
      </c>
      <c r="O120" s="39">
        <f t="shared" si="12"/>
        <v>24521</v>
      </c>
      <c r="P120" s="39">
        <f t="shared" si="12"/>
        <v>5885</v>
      </c>
      <c r="Q120" s="39">
        <f t="shared" si="12"/>
        <v>645706</v>
      </c>
      <c r="R120" s="39">
        <f t="shared" si="12"/>
        <v>33628</v>
      </c>
      <c r="S120" s="39">
        <f t="shared" si="12"/>
        <v>15427</v>
      </c>
      <c r="T120" s="39">
        <f t="shared" si="12"/>
        <v>227772</v>
      </c>
      <c r="U120" s="39">
        <f t="shared" si="12"/>
        <v>307366</v>
      </c>
      <c r="V120" s="39">
        <f>+SUM(V122:V124)</f>
        <v>4473</v>
      </c>
      <c r="W120" s="39">
        <f t="shared" si="12"/>
        <v>2286754</v>
      </c>
      <c r="X120" s="39">
        <f t="shared" si="12"/>
        <v>71188</v>
      </c>
      <c r="Y120" s="39">
        <f t="shared" si="12"/>
        <v>61147</v>
      </c>
      <c r="Z120" s="39">
        <f t="shared" si="12"/>
        <v>435691</v>
      </c>
      <c r="AA120" s="39">
        <f t="shared" si="12"/>
        <v>41962</v>
      </c>
      <c r="AB120" s="39">
        <f t="shared" si="12"/>
        <v>268963</v>
      </c>
      <c r="AC120" s="39">
        <f t="shared" si="12"/>
        <v>593</v>
      </c>
      <c r="AD120" s="39">
        <v>221287</v>
      </c>
      <c r="AE120" s="39">
        <f t="shared" si="12"/>
        <v>5262</v>
      </c>
      <c r="AF120" s="52">
        <f t="shared" si="12"/>
        <v>12019</v>
      </c>
    </row>
    <row r="121" spans="1:32" s="1" customFormat="1" ht="15" customHeight="1">
      <c r="A121" s="7"/>
      <c r="B121" s="23" t="s">
        <v>179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52"/>
    </row>
    <row r="122" spans="1:32" ht="15" customHeight="1">
      <c r="A122" s="7"/>
      <c r="B122" s="20" t="s">
        <v>98</v>
      </c>
      <c r="C122" s="42">
        <v>49292</v>
      </c>
      <c r="D122" s="42">
        <v>840404</v>
      </c>
      <c r="E122" s="42">
        <v>7733</v>
      </c>
      <c r="F122" s="42">
        <v>9497</v>
      </c>
      <c r="G122" s="42">
        <v>1247697</v>
      </c>
      <c r="H122" s="42">
        <v>9291</v>
      </c>
      <c r="I122" s="42">
        <v>21072</v>
      </c>
      <c r="J122" s="42">
        <v>29108</v>
      </c>
      <c r="K122" s="42">
        <v>2601089</v>
      </c>
      <c r="L122" s="42">
        <v>483206</v>
      </c>
      <c r="M122" s="42">
        <v>5240</v>
      </c>
      <c r="N122" s="42">
        <v>8331</v>
      </c>
      <c r="O122" s="42">
        <v>25868</v>
      </c>
      <c r="P122" s="42">
        <v>5885</v>
      </c>
      <c r="Q122" s="42">
        <v>702492</v>
      </c>
      <c r="R122" s="42">
        <v>34195</v>
      </c>
      <c r="S122" s="42">
        <v>17267</v>
      </c>
      <c r="T122" s="42">
        <v>245427</v>
      </c>
      <c r="U122" s="42">
        <v>310452</v>
      </c>
      <c r="V122" s="42">
        <v>5527</v>
      </c>
      <c r="W122" s="42">
        <v>2457306</v>
      </c>
      <c r="X122" s="42">
        <v>123055</v>
      </c>
      <c r="Y122" s="42">
        <v>78406</v>
      </c>
      <c r="Z122" s="42">
        <v>468231</v>
      </c>
      <c r="AA122" s="42">
        <v>41962</v>
      </c>
      <c r="AB122" s="42">
        <v>287778</v>
      </c>
      <c r="AC122" s="42">
        <v>593</v>
      </c>
      <c r="AD122" s="42">
        <v>0</v>
      </c>
      <c r="AE122" s="42">
        <v>5262</v>
      </c>
      <c r="AF122" s="55">
        <v>12019</v>
      </c>
    </row>
    <row r="123" spans="1:32" ht="15" customHeight="1">
      <c r="A123" s="7"/>
      <c r="B123" s="24" t="s">
        <v>171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55"/>
    </row>
    <row r="124" spans="1:32" ht="15" customHeight="1">
      <c r="A124" s="7"/>
      <c r="B124" s="20" t="s">
        <v>99</v>
      </c>
      <c r="C124" s="42">
        <v>-772</v>
      </c>
      <c r="D124" s="42">
        <v>-63067</v>
      </c>
      <c r="E124" s="42">
        <v>-349</v>
      </c>
      <c r="F124" s="42">
        <v>0</v>
      </c>
      <c r="G124" s="42">
        <v>-299217</v>
      </c>
      <c r="H124" s="42">
        <v>0</v>
      </c>
      <c r="I124" s="42">
        <v>-1565</v>
      </c>
      <c r="J124" s="42">
        <v>-13</v>
      </c>
      <c r="K124" s="42">
        <v>-191761</v>
      </c>
      <c r="L124" s="42">
        <v>-9778</v>
      </c>
      <c r="M124" s="42">
        <v>-23</v>
      </c>
      <c r="N124" s="42">
        <v>0</v>
      </c>
      <c r="O124" s="42">
        <v>-1347</v>
      </c>
      <c r="P124" s="42">
        <v>0</v>
      </c>
      <c r="Q124" s="42">
        <v>-56786</v>
      </c>
      <c r="R124" s="42">
        <v>-567</v>
      </c>
      <c r="S124" s="42">
        <v>-1840</v>
      </c>
      <c r="T124" s="42">
        <v>-17655</v>
      </c>
      <c r="U124" s="42">
        <v>-3086</v>
      </c>
      <c r="V124" s="42">
        <v>-1054</v>
      </c>
      <c r="W124" s="42">
        <v>-170552</v>
      </c>
      <c r="X124" s="42">
        <v>-51867</v>
      </c>
      <c r="Y124" s="42">
        <v>-17259</v>
      </c>
      <c r="Z124" s="42">
        <v>-32540</v>
      </c>
      <c r="AA124" s="42">
        <v>0</v>
      </c>
      <c r="AB124" s="42">
        <v>-18815</v>
      </c>
      <c r="AC124" s="42">
        <v>0</v>
      </c>
      <c r="AD124" s="42">
        <v>0</v>
      </c>
      <c r="AE124" s="42">
        <v>0</v>
      </c>
      <c r="AF124" s="55">
        <v>0</v>
      </c>
    </row>
    <row r="125" spans="1:32" ht="15" customHeight="1">
      <c r="A125" s="7"/>
      <c r="B125" s="24" t="s">
        <v>151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55"/>
    </row>
    <row r="126" spans="1:32" ht="15" customHeight="1">
      <c r="A126" s="25"/>
      <c r="B126" s="26" t="s">
        <v>180</v>
      </c>
      <c r="C126" s="43">
        <f t="shared" ref="C126:O126" si="13">+C6+C12+C14+C26+C36+C48+C62+C74+C82+C84+C86+C98+C104+C110+C116+C118+C120+C92</f>
        <v>6370691</v>
      </c>
      <c r="D126" s="43">
        <f t="shared" si="13"/>
        <v>35013879</v>
      </c>
      <c r="E126" s="43">
        <f t="shared" si="13"/>
        <v>39160</v>
      </c>
      <c r="F126" s="43">
        <f>+F6+F12+F14+F26+F36+F48+F62+F74+F82+F84+F86+F98+F104+F110+F116+F118+F120+F92</f>
        <v>237593</v>
      </c>
      <c r="G126" s="43">
        <f t="shared" si="13"/>
        <v>57057964</v>
      </c>
      <c r="H126" s="43">
        <f t="shared" si="13"/>
        <v>665733</v>
      </c>
      <c r="I126" s="43">
        <f t="shared" si="13"/>
        <v>2851878</v>
      </c>
      <c r="J126" s="43">
        <f t="shared" si="13"/>
        <v>1624205</v>
      </c>
      <c r="K126" s="43">
        <f t="shared" si="13"/>
        <v>53406748</v>
      </c>
      <c r="L126" s="43">
        <f t="shared" si="13"/>
        <v>2396478</v>
      </c>
      <c r="M126" s="43">
        <f t="shared" si="13"/>
        <v>686051</v>
      </c>
      <c r="N126" s="43">
        <f t="shared" si="13"/>
        <v>449655</v>
      </c>
      <c r="O126" s="43">
        <f t="shared" si="13"/>
        <v>1789748</v>
      </c>
      <c r="P126" s="43">
        <f t="shared" ref="P126:AF126" si="14">+P6+P12+P14+P26+P36+P48+P62+P74+P82+P84+P86+P98+P104+P110+P116+P118+P120+P92</f>
        <v>603222</v>
      </c>
      <c r="Q126" s="43">
        <f t="shared" si="14"/>
        <v>12788046</v>
      </c>
      <c r="R126" s="43">
        <f t="shared" si="14"/>
        <v>261736</v>
      </c>
      <c r="S126" s="43">
        <f t="shared" si="14"/>
        <v>543645</v>
      </c>
      <c r="T126" s="43">
        <f t="shared" si="14"/>
        <v>12621320</v>
      </c>
      <c r="U126" s="43">
        <f t="shared" si="14"/>
        <v>25926069</v>
      </c>
      <c r="V126" s="43">
        <f>+V6+V12+V14+V26+V36+V48+V62+V74+V82+V84+V86+V98+V104+V110+V116+V118+V120+V92</f>
        <v>263935</v>
      </c>
      <c r="W126" s="43">
        <f>+W6+W12+W14+W26+W36+W48+W62+W74+W82+W84+W86+W98+W104+W110+W116+W118+W120+W92</f>
        <v>90387644</v>
      </c>
      <c r="X126" s="43">
        <f t="shared" si="14"/>
        <v>1836700</v>
      </c>
      <c r="Y126" s="43">
        <f t="shared" si="14"/>
        <v>5131939</v>
      </c>
      <c r="Z126" s="43">
        <f t="shared" si="14"/>
        <v>8229603</v>
      </c>
      <c r="AA126" s="43">
        <f t="shared" si="14"/>
        <v>1299720</v>
      </c>
      <c r="AB126" s="43">
        <f t="shared" si="14"/>
        <v>38226900</v>
      </c>
      <c r="AC126" s="43">
        <f t="shared" si="14"/>
        <v>431299</v>
      </c>
      <c r="AD126" s="43">
        <f t="shared" si="14"/>
        <v>13990916</v>
      </c>
      <c r="AE126" s="43">
        <f t="shared" si="14"/>
        <v>840244</v>
      </c>
      <c r="AF126" s="61">
        <f t="shared" si="14"/>
        <v>19114</v>
      </c>
    </row>
    <row r="127" spans="1:32" ht="15" customHeight="1">
      <c r="A127" s="27"/>
      <c r="B127" s="28" t="s">
        <v>181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56"/>
    </row>
    <row r="128" spans="1:32" s="1" customFormat="1" ht="15" customHeight="1">
      <c r="A128" s="7" t="s">
        <v>43</v>
      </c>
      <c r="B128" s="17" t="s">
        <v>24</v>
      </c>
      <c r="C128" s="39">
        <v>395123</v>
      </c>
      <c r="D128" s="39">
        <v>1520137</v>
      </c>
      <c r="E128" s="39">
        <v>0</v>
      </c>
      <c r="F128" s="39">
        <v>11013</v>
      </c>
      <c r="G128" s="39">
        <v>6158975</v>
      </c>
      <c r="H128" s="39">
        <v>0</v>
      </c>
      <c r="I128" s="39">
        <v>1250012</v>
      </c>
      <c r="J128" s="39">
        <v>210010</v>
      </c>
      <c r="K128" s="39">
        <v>5785156</v>
      </c>
      <c r="L128" s="39">
        <v>61124</v>
      </c>
      <c r="M128" s="39">
        <v>0</v>
      </c>
      <c r="N128" s="39">
        <v>0</v>
      </c>
      <c r="O128" s="39">
        <v>175007</v>
      </c>
      <c r="P128" s="39">
        <v>152506</v>
      </c>
      <c r="Q128" s="39">
        <v>1669324</v>
      </c>
      <c r="R128" s="39">
        <v>0</v>
      </c>
      <c r="S128" s="39">
        <v>0</v>
      </c>
      <c r="T128" s="39">
        <v>385515</v>
      </c>
      <c r="U128" s="39">
        <v>2776576</v>
      </c>
      <c r="V128" s="39">
        <v>0</v>
      </c>
      <c r="W128" s="39">
        <v>1338210</v>
      </c>
      <c r="X128" s="39">
        <v>305554</v>
      </c>
      <c r="Y128" s="39">
        <v>100081</v>
      </c>
      <c r="Z128" s="39">
        <v>900009</v>
      </c>
      <c r="AA128" s="39">
        <v>90000</v>
      </c>
      <c r="AB128" s="39">
        <v>3779581</v>
      </c>
      <c r="AC128" s="39">
        <v>0</v>
      </c>
      <c r="AD128" s="39">
        <v>1300061</v>
      </c>
      <c r="AE128" s="39">
        <v>0</v>
      </c>
      <c r="AF128" s="52">
        <v>0</v>
      </c>
    </row>
    <row r="129" spans="1:32" s="1" customFormat="1" ht="15" customHeight="1">
      <c r="A129" s="7"/>
      <c r="B129" s="23" t="s">
        <v>182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52"/>
    </row>
    <row r="130" spans="1:32" s="1" customFormat="1" ht="15" customHeight="1">
      <c r="A130" s="7" t="s">
        <v>46</v>
      </c>
      <c r="B130" s="17" t="s">
        <v>25</v>
      </c>
      <c r="C130" s="39">
        <v>5</v>
      </c>
      <c r="D130" s="39">
        <v>318621</v>
      </c>
      <c r="E130" s="39">
        <v>0</v>
      </c>
      <c r="F130" s="39">
        <v>937</v>
      </c>
      <c r="G130" s="39">
        <v>727131</v>
      </c>
      <c r="H130" s="39">
        <v>0</v>
      </c>
      <c r="I130" s="39">
        <v>2700</v>
      </c>
      <c r="J130" s="39">
        <v>976</v>
      </c>
      <c r="K130" s="39">
        <v>835738</v>
      </c>
      <c r="L130" s="39">
        <v>434988</v>
      </c>
      <c r="M130" s="39">
        <v>7</v>
      </c>
      <c r="N130" s="39">
        <v>1252</v>
      </c>
      <c r="O130" s="39">
        <v>82917</v>
      </c>
      <c r="P130" s="39">
        <v>507</v>
      </c>
      <c r="Q130" s="39">
        <v>30211</v>
      </c>
      <c r="R130" s="39">
        <v>11350</v>
      </c>
      <c r="S130" s="39">
        <v>0</v>
      </c>
      <c r="T130" s="39">
        <v>3</v>
      </c>
      <c r="U130" s="39">
        <v>45798</v>
      </c>
      <c r="V130" s="39">
        <v>0</v>
      </c>
      <c r="W130" s="39">
        <v>1849402</v>
      </c>
      <c r="X130" s="39">
        <v>706463</v>
      </c>
      <c r="Y130" s="39">
        <v>74500</v>
      </c>
      <c r="Z130" s="39">
        <v>37633</v>
      </c>
      <c r="AA130" s="39">
        <v>0</v>
      </c>
      <c r="AB130" s="39">
        <v>1893288</v>
      </c>
      <c r="AC130" s="39">
        <v>0</v>
      </c>
      <c r="AD130" s="39">
        <v>1737</v>
      </c>
      <c r="AE130" s="39">
        <v>4548</v>
      </c>
      <c r="AF130" s="52">
        <v>0</v>
      </c>
    </row>
    <row r="131" spans="1:32" s="1" customFormat="1" ht="15" customHeight="1">
      <c r="A131" s="7"/>
      <c r="B131" s="23" t="s">
        <v>183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52"/>
    </row>
    <row r="132" spans="1:32" s="1" customFormat="1" ht="15" customHeight="1">
      <c r="A132" s="7" t="s">
        <v>47</v>
      </c>
      <c r="B132" s="17" t="s">
        <v>26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52">
        <v>0</v>
      </c>
    </row>
    <row r="133" spans="1:32" s="1" customFormat="1" ht="15" customHeight="1">
      <c r="A133" s="7"/>
      <c r="B133" s="23" t="s">
        <v>184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52"/>
    </row>
    <row r="134" spans="1:32" s="1" customFormat="1" ht="15" customHeight="1">
      <c r="A134" s="7" t="s">
        <v>53</v>
      </c>
      <c r="B134" s="17" t="s">
        <v>27</v>
      </c>
      <c r="C134" s="39">
        <f>+SUM(C135:C144)</f>
        <v>527395</v>
      </c>
      <c r="D134" s="39">
        <f t="shared" ref="D134:AF134" si="15">+SUM(D135:D144)</f>
        <v>2119868</v>
      </c>
      <c r="E134" s="39">
        <f t="shared" si="15"/>
        <v>3257</v>
      </c>
      <c r="F134" s="39">
        <f>+SUM(F135:F144)</f>
        <v>500</v>
      </c>
      <c r="G134" s="39">
        <f t="shared" si="15"/>
        <v>5227405</v>
      </c>
      <c r="H134" s="39">
        <f t="shared" si="15"/>
        <v>0</v>
      </c>
      <c r="I134" s="39">
        <f t="shared" si="15"/>
        <v>1321631</v>
      </c>
      <c r="J134" s="39">
        <f t="shared" si="15"/>
        <v>250488</v>
      </c>
      <c r="K134" s="39">
        <f t="shared" si="15"/>
        <v>4997499</v>
      </c>
      <c r="L134" s="39">
        <f t="shared" si="15"/>
        <v>609268</v>
      </c>
      <c r="M134" s="39">
        <f t="shared" si="15"/>
        <v>317865</v>
      </c>
      <c r="N134" s="39">
        <f t="shared" si="15"/>
        <v>26454</v>
      </c>
      <c r="O134" s="39">
        <f t="shared" si="15"/>
        <v>611655</v>
      </c>
      <c r="P134" s="39">
        <f t="shared" si="15"/>
        <v>124</v>
      </c>
      <c r="Q134" s="39">
        <f t="shared" si="15"/>
        <v>758222</v>
      </c>
      <c r="R134" s="39">
        <f t="shared" si="15"/>
        <v>58567</v>
      </c>
      <c r="S134" s="39">
        <f t="shared" si="15"/>
        <v>156022</v>
      </c>
      <c r="T134" s="39">
        <f t="shared" si="15"/>
        <v>160215</v>
      </c>
      <c r="U134" s="39">
        <f t="shared" si="15"/>
        <v>2675822</v>
      </c>
      <c r="V134" s="39">
        <f>+SUM(V135:V144)</f>
        <v>64002</v>
      </c>
      <c r="W134" s="39">
        <f t="shared" si="15"/>
        <v>4501307</v>
      </c>
      <c r="X134" s="39">
        <f t="shared" si="15"/>
        <v>312632</v>
      </c>
      <c r="Y134" s="39">
        <f t="shared" si="15"/>
        <v>2403620</v>
      </c>
      <c r="Z134" s="39">
        <f t="shared" si="15"/>
        <v>2087953</v>
      </c>
      <c r="AA134" s="39">
        <f t="shared" si="15"/>
        <v>586285</v>
      </c>
      <c r="AB134" s="39">
        <f t="shared" si="15"/>
        <v>3396389</v>
      </c>
      <c r="AC134" s="39">
        <f t="shared" si="15"/>
        <v>268591</v>
      </c>
      <c r="AD134" s="39">
        <v>7791538</v>
      </c>
      <c r="AE134" s="39">
        <f t="shared" si="15"/>
        <v>460930</v>
      </c>
      <c r="AF134" s="52">
        <f t="shared" si="15"/>
        <v>11398</v>
      </c>
    </row>
    <row r="135" spans="1:32" s="1" customFormat="1" ht="15" customHeight="1">
      <c r="A135" s="7"/>
      <c r="B135" s="23" t="s">
        <v>185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52"/>
    </row>
    <row r="136" spans="1:32" ht="15" customHeight="1">
      <c r="A136" s="7"/>
      <c r="B136" s="20" t="s">
        <v>100</v>
      </c>
      <c r="C136" s="42">
        <v>511429</v>
      </c>
      <c r="D136" s="42">
        <v>1943816</v>
      </c>
      <c r="E136" s="42">
        <v>2692</v>
      </c>
      <c r="F136" s="42">
        <v>238</v>
      </c>
      <c r="G136" s="42">
        <v>2124958</v>
      </c>
      <c r="H136" s="42">
        <v>0</v>
      </c>
      <c r="I136" s="42">
        <v>1314876</v>
      </c>
      <c r="J136" s="42">
        <v>58550</v>
      </c>
      <c r="K136" s="42">
        <v>2125172</v>
      </c>
      <c r="L136" s="42">
        <v>810</v>
      </c>
      <c r="M136" s="42">
        <v>316357</v>
      </c>
      <c r="N136" s="42">
        <v>8348</v>
      </c>
      <c r="O136" s="42">
        <v>90074</v>
      </c>
      <c r="P136" s="42">
        <v>124</v>
      </c>
      <c r="Q136" s="42">
        <v>315861</v>
      </c>
      <c r="R136" s="42">
        <v>31966</v>
      </c>
      <c r="S136" s="42">
        <v>0</v>
      </c>
      <c r="T136" s="42">
        <v>160211</v>
      </c>
      <c r="U136" s="42">
        <v>606044</v>
      </c>
      <c r="V136" s="42">
        <v>0</v>
      </c>
      <c r="W136" s="42">
        <v>3443431</v>
      </c>
      <c r="X136" s="42">
        <v>100288</v>
      </c>
      <c r="Y136" s="42">
        <v>2317913</v>
      </c>
      <c r="Z136" s="42">
        <v>1166357</v>
      </c>
      <c r="AA136" s="42">
        <v>0</v>
      </c>
      <c r="AB136" s="42">
        <v>882639</v>
      </c>
      <c r="AC136" s="42">
        <v>32120</v>
      </c>
      <c r="AD136" s="42">
        <v>0</v>
      </c>
      <c r="AE136" s="42">
        <v>415778</v>
      </c>
      <c r="AF136" s="55">
        <v>0</v>
      </c>
    </row>
    <row r="137" spans="1:32" ht="15" customHeight="1">
      <c r="A137" s="7"/>
      <c r="B137" s="21" t="s">
        <v>155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55"/>
    </row>
    <row r="138" spans="1:32" ht="15" customHeight="1">
      <c r="A138" s="7"/>
      <c r="B138" s="20" t="s">
        <v>101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453794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30181</v>
      </c>
      <c r="T138" s="42">
        <v>0</v>
      </c>
      <c r="U138" s="42">
        <v>0</v>
      </c>
      <c r="V138" s="42">
        <v>64002</v>
      </c>
      <c r="W138" s="42">
        <v>19855</v>
      </c>
      <c r="X138" s="42">
        <v>0</v>
      </c>
      <c r="Y138" s="42">
        <v>80943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55">
        <v>0</v>
      </c>
    </row>
    <row r="139" spans="1:32" ht="15" customHeight="1">
      <c r="A139" s="7"/>
      <c r="B139" s="21" t="s">
        <v>154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55"/>
    </row>
    <row r="140" spans="1:32" ht="15" customHeight="1">
      <c r="A140" s="7"/>
      <c r="B140" s="20" t="s">
        <v>102</v>
      </c>
      <c r="C140" s="42">
        <v>15862</v>
      </c>
      <c r="D140" s="42">
        <v>0</v>
      </c>
      <c r="E140" s="42">
        <v>0</v>
      </c>
      <c r="F140" s="42">
        <v>262</v>
      </c>
      <c r="G140" s="42">
        <v>829083</v>
      </c>
      <c r="H140" s="42">
        <v>0</v>
      </c>
      <c r="I140" s="42">
        <v>0</v>
      </c>
      <c r="J140" s="42">
        <v>191930</v>
      </c>
      <c r="K140" s="42">
        <v>1104575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129924</v>
      </c>
      <c r="R140" s="42">
        <v>20205</v>
      </c>
      <c r="S140" s="42">
        <v>125696</v>
      </c>
      <c r="T140" s="42">
        <v>0</v>
      </c>
      <c r="U140" s="42">
        <v>629776</v>
      </c>
      <c r="V140" s="42">
        <v>0</v>
      </c>
      <c r="W140" s="42">
        <v>23211</v>
      </c>
      <c r="X140" s="42">
        <v>0</v>
      </c>
      <c r="Y140" s="42">
        <v>0</v>
      </c>
      <c r="Z140" s="42">
        <v>112536</v>
      </c>
      <c r="AA140" s="42">
        <v>586285</v>
      </c>
      <c r="AB140" s="42">
        <v>0</v>
      </c>
      <c r="AC140" s="42">
        <v>0</v>
      </c>
      <c r="AD140" s="42">
        <v>0</v>
      </c>
      <c r="AE140" s="42">
        <v>0</v>
      </c>
      <c r="AF140" s="55">
        <v>0</v>
      </c>
    </row>
    <row r="141" spans="1:32" ht="15" customHeight="1">
      <c r="A141" s="7"/>
      <c r="B141" s="21" t="s">
        <v>156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55"/>
    </row>
    <row r="142" spans="1:32" ht="15" customHeight="1">
      <c r="A142" s="7"/>
      <c r="B142" s="20" t="s">
        <v>103</v>
      </c>
      <c r="C142" s="42">
        <v>0</v>
      </c>
      <c r="D142" s="42">
        <v>99802</v>
      </c>
      <c r="E142" s="42">
        <v>0</v>
      </c>
      <c r="F142" s="42">
        <v>0</v>
      </c>
      <c r="G142" s="42">
        <v>2143141</v>
      </c>
      <c r="H142" s="42">
        <v>0</v>
      </c>
      <c r="I142" s="42">
        <v>0</v>
      </c>
      <c r="J142" s="42">
        <v>0</v>
      </c>
      <c r="K142" s="42">
        <v>1686616</v>
      </c>
      <c r="L142" s="42">
        <v>84704</v>
      </c>
      <c r="M142" s="42">
        <v>0</v>
      </c>
      <c r="N142" s="42">
        <v>0</v>
      </c>
      <c r="O142" s="42">
        <v>521581</v>
      </c>
      <c r="P142" s="42">
        <v>0</v>
      </c>
      <c r="Q142" s="42">
        <v>304003</v>
      </c>
      <c r="R142" s="42">
        <v>0</v>
      </c>
      <c r="S142" s="42">
        <v>0</v>
      </c>
      <c r="T142" s="42">
        <v>0</v>
      </c>
      <c r="U142" s="42">
        <v>1197695</v>
      </c>
      <c r="V142" s="42">
        <v>0</v>
      </c>
      <c r="W142" s="42">
        <v>696414</v>
      </c>
      <c r="X142" s="42">
        <v>0</v>
      </c>
      <c r="Y142" s="42">
        <v>0</v>
      </c>
      <c r="Z142" s="42">
        <v>808585</v>
      </c>
      <c r="AA142" s="42">
        <v>0</v>
      </c>
      <c r="AB142" s="42">
        <v>1982598</v>
      </c>
      <c r="AC142" s="42">
        <v>0</v>
      </c>
      <c r="AD142" s="42">
        <v>0</v>
      </c>
      <c r="AE142" s="42">
        <v>0</v>
      </c>
      <c r="AF142" s="55">
        <v>0</v>
      </c>
    </row>
    <row r="143" spans="1:32" ht="15" customHeight="1">
      <c r="A143" s="7"/>
      <c r="B143" s="21" t="s">
        <v>186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55"/>
    </row>
    <row r="144" spans="1:32" ht="15" customHeight="1">
      <c r="A144" s="7"/>
      <c r="B144" s="20" t="s">
        <v>104</v>
      </c>
      <c r="C144" s="42">
        <v>104</v>
      </c>
      <c r="D144" s="42">
        <v>76250</v>
      </c>
      <c r="E144" s="42">
        <v>565</v>
      </c>
      <c r="F144" s="42">
        <v>0</v>
      </c>
      <c r="G144" s="42">
        <v>130223</v>
      </c>
      <c r="H144" s="42">
        <v>0</v>
      </c>
      <c r="I144" s="42">
        <v>6755</v>
      </c>
      <c r="J144" s="42">
        <v>8</v>
      </c>
      <c r="K144" s="42">
        <v>81136</v>
      </c>
      <c r="L144" s="42">
        <v>69960</v>
      </c>
      <c r="M144" s="42">
        <v>1508</v>
      </c>
      <c r="N144" s="42">
        <v>18106</v>
      </c>
      <c r="O144" s="42">
        <v>0</v>
      </c>
      <c r="P144" s="42">
        <v>0</v>
      </c>
      <c r="Q144" s="42">
        <v>8434</v>
      </c>
      <c r="R144" s="42">
        <v>6396</v>
      </c>
      <c r="S144" s="42">
        <v>145</v>
      </c>
      <c r="T144" s="42">
        <v>4</v>
      </c>
      <c r="U144" s="42">
        <v>242307</v>
      </c>
      <c r="V144" s="42">
        <v>0</v>
      </c>
      <c r="W144" s="42">
        <v>318396</v>
      </c>
      <c r="X144" s="42">
        <v>212344</v>
      </c>
      <c r="Y144" s="42">
        <v>4764</v>
      </c>
      <c r="Z144" s="42">
        <v>475</v>
      </c>
      <c r="AA144" s="42">
        <v>0</v>
      </c>
      <c r="AB144" s="42">
        <v>531152</v>
      </c>
      <c r="AC144" s="42">
        <v>236471</v>
      </c>
      <c r="AD144" s="42">
        <v>0</v>
      </c>
      <c r="AE144" s="42">
        <v>45152</v>
      </c>
      <c r="AF144" s="55">
        <v>11398</v>
      </c>
    </row>
    <row r="145" spans="1:32" ht="15" customHeight="1">
      <c r="A145" s="7"/>
      <c r="B145" s="21" t="s">
        <v>187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55"/>
    </row>
    <row r="146" spans="1:32" s="1" customFormat="1" ht="15" customHeight="1">
      <c r="A146" s="7" t="s">
        <v>58</v>
      </c>
      <c r="B146" s="17" t="s">
        <v>28</v>
      </c>
      <c r="C146" s="39">
        <f>+SUM(C147:C155)</f>
        <v>4671949</v>
      </c>
      <c r="D146" s="39">
        <f t="shared" ref="D146:AF146" si="16">+SUM(D147:D155)</f>
        <v>20772463</v>
      </c>
      <c r="E146" s="39">
        <f t="shared" si="16"/>
        <v>31</v>
      </c>
      <c r="F146" s="39">
        <f>+SUM(F147:F155)</f>
        <v>166539</v>
      </c>
      <c r="G146" s="39">
        <f t="shared" si="16"/>
        <v>34358389</v>
      </c>
      <c r="H146" s="39">
        <f t="shared" si="16"/>
        <v>598207</v>
      </c>
      <c r="I146" s="39">
        <f t="shared" si="16"/>
        <v>1</v>
      </c>
      <c r="J146" s="39">
        <f t="shared" si="16"/>
        <v>805520</v>
      </c>
      <c r="K146" s="39">
        <f t="shared" si="16"/>
        <v>29120392</v>
      </c>
      <c r="L146" s="39">
        <f t="shared" si="16"/>
        <v>79342</v>
      </c>
      <c r="M146" s="39">
        <f t="shared" si="16"/>
        <v>327215</v>
      </c>
      <c r="N146" s="39">
        <f t="shared" si="16"/>
        <v>339725</v>
      </c>
      <c r="O146" s="39">
        <f t="shared" si="16"/>
        <v>466635</v>
      </c>
      <c r="P146" s="39">
        <f t="shared" si="16"/>
        <v>336865</v>
      </c>
      <c r="Q146" s="39">
        <f t="shared" si="16"/>
        <v>6253633</v>
      </c>
      <c r="R146" s="39">
        <f t="shared" si="16"/>
        <v>141349</v>
      </c>
      <c r="S146" s="39">
        <f t="shared" si="16"/>
        <v>556</v>
      </c>
      <c r="T146" s="39">
        <f t="shared" si="16"/>
        <v>10683537</v>
      </c>
      <c r="U146" s="39">
        <f t="shared" si="16"/>
        <v>12576424</v>
      </c>
      <c r="V146" s="39">
        <f>+SUM(V147:V155)</f>
        <v>0</v>
      </c>
      <c r="W146" s="39">
        <f t="shared" si="16"/>
        <v>60659305</v>
      </c>
      <c r="X146" s="39">
        <f t="shared" si="16"/>
        <v>155818</v>
      </c>
      <c r="Y146" s="39">
        <f t="shared" si="16"/>
        <v>2271906</v>
      </c>
      <c r="Z146" s="39">
        <f t="shared" si="16"/>
        <v>4176555</v>
      </c>
      <c r="AA146" s="39">
        <f t="shared" si="16"/>
        <v>1859</v>
      </c>
      <c r="AB146" s="39">
        <f t="shared" si="16"/>
        <v>21764865</v>
      </c>
      <c r="AC146" s="39">
        <f t="shared" si="16"/>
        <v>97895</v>
      </c>
      <c r="AD146" s="39">
        <v>3384192</v>
      </c>
      <c r="AE146" s="39">
        <f t="shared" si="16"/>
        <v>302655</v>
      </c>
      <c r="AF146" s="52">
        <f t="shared" si="16"/>
        <v>0</v>
      </c>
    </row>
    <row r="147" spans="1:32" s="1" customFormat="1" ht="15" customHeight="1">
      <c r="A147" s="7"/>
      <c r="B147" s="23" t="s">
        <v>188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52"/>
    </row>
    <row r="148" spans="1:32" ht="15" customHeight="1">
      <c r="A148" s="7"/>
      <c r="B148" s="20" t="s">
        <v>105</v>
      </c>
      <c r="C148" s="42">
        <v>983872</v>
      </c>
      <c r="D148" s="42">
        <v>8283227</v>
      </c>
      <c r="E148" s="42">
        <v>0</v>
      </c>
      <c r="F148" s="42">
        <v>73863</v>
      </c>
      <c r="G148" s="42">
        <v>12677573</v>
      </c>
      <c r="H148" s="42">
        <v>161793</v>
      </c>
      <c r="I148" s="42">
        <v>0</v>
      </c>
      <c r="J148" s="42">
        <v>299651</v>
      </c>
      <c r="K148" s="42">
        <v>8431268</v>
      </c>
      <c r="L148" s="42">
        <v>17754</v>
      </c>
      <c r="M148" s="42">
        <v>57412</v>
      </c>
      <c r="N148" s="42">
        <v>274902</v>
      </c>
      <c r="O148" s="42">
        <v>38992</v>
      </c>
      <c r="P148" s="42">
        <v>68720</v>
      </c>
      <c r="Q148" s="42">
        <v>1962555</v>
      </c>
      <c r="R148" s="42">
        <v>88562</v>
      </c>
      <c r="S148" s="42">
        <v>0</v>
      </c>
      <c r="T148" s="42">
        <v>3102966</v>
      </c>
      <c r="U148" s="42">
        <v>2992958</v>
      </c>
      <c r="V148" s="42">
        <v>0</v>
      </c>
      <c r="W148" s="42">
        <v>19094537</v>
      </c>
      <c r="X148" s="42">
        <v>33186</v>
      </c>
      <c r="Y148" s="42">
        <v>805123</v>
      </c>
      <c r="Z148" s="42">
        <v>1028540</v>
      </c>
      <c r="AA148" s="42">
        <v>1859</v>
      </c>
      <c r="AB148" s="42">
        <v>6143348</v>
      </c>
      <c r="AC148" s="42">
        <v>17305</v>
      </c>
      <c r="AD148" s="42">
        <v>0</v>
      </c>
      <c r="AE148" s="42">
        <v>184665</v>
      </c>
      <c r="AF148" s="55">
        <v>0</v>
      </c>
    </row>
    <row r="149" spans="1:32" ht="15" customHeight="1">
      <c r="A149" s="7"/>
      <c r="B149" s="21" t="s">
        <v>189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55"/>
    </row>
    <row r="150" spans="1:32" ht="15" customHeight="1">
      <c r="A150" s="7"/>
      <c r="B150" s="20" t="s">
        <v>106</v>
      </c>
      <c r="C150" s="42">
        <v>3580118</v>
      </c>
      <c r="D150" s="42">
        <v>12007946</v>
      </c>
      <c r="E150" s="42">
        <v>0</v>
      </c>
      <c r="F150" s="42">
        <v>92676</v>
      </c>
      <c r="G150" s="42">
        <v>19243117</v>
      </c>
      <c r="H150" s="42">
        <v>380878</v>
      </c>
      <c r="I150" s="42">
        <v>0</v>
      </c>
      <c r="J150" s="42">
        <v>449870</v>
      </c>
      <c r="K150" s="42">
        <v>17575332</v>
      </c>
      <c r="L150" s="42">
        <v>28813</v>
      </c>
      <c r="M150" s="42">
        <v>242789</v>
      </c>
      <c r="N150" s="42">
        <v>62054</v>
      </c>
      <c r="O150" s="42">
        <v>327204</v>
      </c>
      <c r="P150" s="42">
        <v>245307</v>
      </c>
      <c r="Q150" s="42">
        <v>3115449</v>
      </c>
      <c r="R150" s="42">
        <v>52787</v>
      </c>
      <c r="S150" s="42">
        <v>0</v>
      </c>
      <c r="T150" s="42">
        <v>5409883</v>
      </c>
      <c r="U150" s="42">
        <v>9468372</v>
      </c>
      <c r="V150" s="42">
        <v>0</v>
      </c>
      <c r="W150" s="42">
        <v>39110938</v>
      </c>
      <c r="X150" s="42">
        <v>122632</v>
      </c>
      <c r="Y150" s="42">
        <v>1461671</v>
      </c>
      <c r="Z150" s="42">
        <v>3132336</v>
      </c>
      <c r="AA150" s="42">
        <v>0</v>
      </c>
      <c r="AB150" s="42">
        <v>12426770</v>
      </c>
      <c r="AC150" s="42">
        <v>80521</v>
      </c>
      <c r="AD150" s="42">
        <v>0</v>
      </c>
      <c r="AE150" s="42">
        <v>117270</v>
      </c>
      <c r="AF150" s="55">
        <v>0</v>
      </c>
    </row>
    <row r="151" spans="1:32" ht="15" customHeight="1">
      <c r="A151" s="7"/>
      <c r="B151" s="21" t="s">
        <v>190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55"/>
    </row>
    <row r="152" spans="1:32" ht="15" customHeight="1">
      <c r="A152" s="7"/>
      <c r="B152" s="20" t="s">
        <v>107</v>
      </c>
      <c r="C152" s="42">
        <v>12626</v>
      </c>
      <c r="D152" s="42">
        <v>70946</v>
      </c>
      <c r="E152" s="42">
        <v>0</v>
      </c>
      <c r="F152" s="42">
        <v>0</v>
      </c>
      <c r="G152" s="42">
        <v>1796481</v>
      </c>
      <c r="H152" s="42">
        <v>51987</v>
      </c>
      <c r="I152" s="42">
        <v>0</v>
      </c>
      <c r="J152" s="42">
        <v>394</v>
      </c>
      <c r="K152" s="42">
        <v>2748640</v>
      </c>
      <c r="L152" s="42">
        <v>0</v>
      </c>
      <c r="M152" s="42">
        <v>24171</v>
      </c>
      <c r="N152" s="42">
        <v>562</v>
      </c>
      <c r="O152" s="42">
        <v>0</v>
      </c>
      <c r="P152" s="42">
        <v>0</v>
      </c>
      <c r="Q152" s="42">
        <v>1147871</v>
      </c>
      <c r="R152" s="42">
        <v>0</v>
      </c>
      <c r="S152" s="42">
        <v>0</v>
      </c>
      <c r="T152" s="42">
        <v>2157644</v>
      </c>
      <c r="U152" s="42">
        <v>108604</v>
      </c>
      <c r="V152" s="42">
        <v>0</v>
      </c>
      <c r="W152" s="42">
        <v>2168480</v>
      </c>
      <c r="X152" s="42">
        <v>0</v>
      </c>
      <c r="Y152" s="42">
        <v>1325</v>
      </c>
      <c r="Z152" s="42">
        <v>6187</v>
      </c>
      <c r="AA152" s="42">
        <v>0</v>
      </c>
      <c r="AB152" s="42">
        <v>25979</v>
      </c>
      <c r="AC152" s="42">
        <v>0</v>
      </c>
      <c r="AD152" s="42">
        <v>0</v>
      </c>
      <c r="AE152" s="42">
        <v>0</v>
      </c>
      <c r="AF152" s="55">
        <v>0</v>
      </c>
    </row>
    <row r="153" spans="1:32" ht="15" customHeight="1">
      <c r="A153" s="7"/>
      <c r="B153" s="21" t="s">
        <v>191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55"/>
    </row>
    <row r="154" spans="1:32" ht="15" customHeight="1">
      <c r="A154" s="7"/>
      <c r="B154" s="20" t="s">
        <v>108</v>
      </c>
      <c r="C154" s="42">
        <v>95333</v>
      </c>
      <c r="D154" s="42">
        <v>410344</v>
      </c>
      <c r="E154" s="42">
        <v>31</v>
      </c>
      <c r="F154" s="42">
        <v>0</v>
      </c>
      <c r="G154" s="42">
        <v>641218</v>
      </c>
      <c r="H154" s="42">
        <v>3549</v>
      </c>
      <c r="I154" s="42">
        <v>1</v>
      </c>
      <c r="J154" s="42">
        <v>55605</v>
      </c>
      <c r="K154" s="42">
        <v>365152</v>
      </c>
      <c r="L154" s="42">
        <v>32775</v>
      </c>
      <c r="M154" s="42">
        <v>2843</v>
      </c>
      <c r="N154" s="42">
        <v>2207</v>
      </c>
      <c r="O154" s="42">
        <v>100439</v>
      </c>
      <c r="P154" s="42">
        <v>22838</v>
      </c>
      <c r="Q154" s="42">
        <v>27758</v>
      </c>
      <c r="R154" s="42">
        <v>0</v>
      </c>
      <c r="S154" s="42">
        <v>556</v>
      </c>
      <c r="T154" s="42">
        <v>13044</v>
      </c>
      <c r="U154" s="42">
        <v>6490</v>
      </c>
      <c r="V154" s="42">
        <v>0</v>
      </c>
      <c r="W154" s="42">
        <v>285350</v>
      </c>
      <c r="X154" s="42">
        <v>0</v>
      </c>
      <c r="Y154" s="42">
        <v>3787</v>
      </c>
      <c r="Z154" s="42">
        <v>9492</v>
      </c>
      <c r="AA154" s="42">
        <v>0</v>
      </c>
      <c r="AB154" s="42">
        <v>3168768</v>
      </c>
      <c r="AC154" s="42">
        <v>69</v>
      </c>
      <c r="AD154" s="42">
        <v>0</v>
      </c>
      <c r="AE154" s="42">
        <v>720</v>
      </c>
      <c r="AF154" s="55">
        <v>0</v>
      </c>
    </row>
    <row r="155" spans="1:32" ht="15" customHeight="1">
      <c r="A155" s="7"/>
      <c r="B155" s="21" t="s">
        <v>187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55"/>
    </row>
    <row r="156" spans="1:32" s="1" customFormat="1" ht="15" customHeight="1">
      <c r="A156" s="7" t="s">
        <v>64</v>
      </c>
      <c r="B156" s="17" t="s">
        <v>29</v>
      </c>
      <c r="C156" s="39">
        <f>+SUM(C157:C163)</f>
        <v>0</v>
      </c>
      <c r="D156" s="39">
        <f t="shared" ref="D156:AF156" si="17">+SUM(D157:D163)</f>
        <v>1185768</v>
      </c>
      <c r="E156" s="39">
        <f t="shared" si="17"/>
        <v>0</v>
      </c>
      <c r="F156" s="39">
        <f>+SUM(F157:F163)</f>
        <v>0</v>
      </c>
      <c r="G156" s="39">
        <f t="shared" si="17"/>
        <v>4234584</v>
      </c>
      <c r="H156" s="39">
        <f t="shared" si="17"/>
        <v>0</v>
      </c>
      <c r="I156" s="39">
        <f t="shared" si="17"/>
        <v>0</v>
      </c>
      <c r="J156" s="39">
        <f t="shared" si="17"/>
        <v>0</v>
      </c>
      <c r="K156" s="39">
        <f t="shared" si="17"/>
        <v>6283772</v>
      </c>
      <c r="L156" s="39">
        <f t="shared" si="17"/>
        <v>252815</v>
      </c>
      <c r="M156" s="39">
        <f t="shared" si="17"/>
        <v>0</v>
      </c>
      <c r="N156" s="39">
        <f t="shared" si="17"/>
        <v>0</v>
      </c>
      <c r="O156" s="39">
        <f t="shared" si="17"/>
        <v>0</v>
      </c>
      <c r="P156" s="39">
        <f t="shared" si="17"/>
        <v>1656</v>
      </c>
      <c r="Q156" s="39">
        <f t="shared" si="17"/>
        <v>224225</v>
      </c>
      <c r="R156" s="39">
        <f t="shared" si="17"/>
        <v>0</v>
      </c>
      <c r="S156" s="39">
        <f t="shared" si="17"/>
        <v>0</v>
      </c>
      <c r="T156" s="39">
        <f t="shared" si="17"/>
        <v>0</v>
      </c>
      <c r="U156" s="39">
        <f t="shared" si="17"/>
        <v>1601125</v>
      </c>
      <c r="V156" s="39">
        <f>+SUM(V157:V163)</f>
        <v>0</v>
      </c>
      <c r="W156" s="39">
        <f t="shared" si="17"/>
        <v>8132439</v>
      </c>
      <c r="X156" s="39">
        <f t="shared" si="17"/>
        <v>0</v>
      </c>
      <c r="Y156" s="39">
        <f t="shared" si="17"/>
        <v>0</v>
      </c>
      <c r="Z156" s="39">
        <f t="shared" si="17"/>
        <v>56470</v>
      </c>
      <c r="AA156" s="39">
        <f t="shared" si="17"/>
        <v>0</v>
      </c>
      <c r="AB156" s="39">
        <f t="shared" si="17"/>
        <v>1826629</v>
      </c>
      <c r="AC156" s="39">
        <f t="shared" si="17"/>
        <v>0</v>
      </c>
      <c r="AD156" s="39">
        <f t="shared" si="17"/>
        <v>0</v>
      </c>
      <c r="AE156" s="39">
        <f t="shared" si="17"/>
        <v>0</v>
      </c>
      <c r="AF156" s="52">
        <f t="shared" si="17"/>
        <v>0</v>
      </c>
    </row>
    <row r="157" spans="1:32" s="1" customFormat="1" ht="15" customHeight="1">
      <c r="A157" s="7"/>
      <c r="B157" s="23" t="s">
        <v>192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52"/>
    </row>
    <row r="158" spans="1:32" ht="15" customHeight="1">
      <c r="A158" s="7"/>
      <c r="B158" s="20" t="s">
        <v>109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98504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55854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55">
        <v>0</v>
      </c>
    </row>
    <row r="159" spans="1:32" ht="15" customHeight="1">
      <c r="A159" s="7"/>
      <c r="B159" s="21" t="s">
        <v>193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55"/>
    </row>
    <row r="160" spans="1:32" ht="15" customHeight="1">
      <c r="A160" s="7"/>
      <c r="B160" s="20" t="s">
        <v>110</v>
      </c>
      <c r="C160" s="42">
        <v>0</v>
      </c>
      <c r="D160" s="42">
        <v>1185768</v>
      </c>
      <c r="E160" s="42">
        <v>0</v>
      </c>
      <c r="F160" s="42">
        <v>0</v>
      </c>
      <c r="G160" s="42">
        <v>3740719</v>
      </c>
      <c r="H160" s="42">
        <v>0</v>
      </c>
      <c r="I160" s="42">
        <v>0</v>
      </c>
      <c r="J160" s="42">
        <v>0</v>
      </c>
      <c r="K160" s="42">
        <v>6107169</v>
      </c>
      <c r="L160" s="42">
        <v>252326</v>
      </c>
      <c r="M160" s="42">
        <v>0</v>
      </c>
      <c r="N160" s="42">
        <v>0</v>
      </c>
      <c r="O160" s="42">
        <v>0</v>
      </c>
      <c r="P160" s="42">
        <v>0</v>
      </c>
      <c r="Q160" s="42">
        <v>165327</v>
      </c>
      <c r="R160" s="42">
        <v>0</v>
      </c>
      <c r="S160" s="42">
        <v>0</v>
      </c>
      <c r="T160" s="42">
        <v>0</v>
      </c>
      <c r="U160" s="42">
        <v>1565933</v>
      </c>
      <c r="V160" s="42">
        <v>0</v>
      </c>
      <c r="W160" s="42">
        <v>7964994</v>
      </c>
      <c r="X160" s="42">
        <v>0</v>
      </c>
      <c r="Y160" s="42">
        <v>0</v>
      </c>
      <c r="Z160" s="42">
        <v>56470</v>
      </c>
      <c r="AA160" s="42">
        <v>0</v>
      </c>
      <c r="AB160" s="42">
        <v>1793457</v>
      </c>
      <c r="AC160" s="42">
        <v>0</v>
      </c>
      <c r="AD160" s="42">
        <v>0</v>
      </c>
      <c r="AE160" s="42">
        <v>0</v>
      </c>
      <c r="AF160" s="55">
        <v>0</v>
      </c>
    </row>
    <row r="161" spans="1:32" ht="15" customHeight="1">
      <c r="A161" s="7"/>
      <c r="B161" s="21" t="s">
        <v>194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55"/>
    </row>
    <row r="162" spans="1:32" ht="15" customHeight="1">
      <c r="A162" s="7"/>
      <c r="B162" s="20" t="s">
        <v>111</v>
      </c>
      <c r="C162" s="42">
        <v>0</v>
      </c>
      <c r="D162" s="42">
        <v>0</v>
      </c>
      <c r="E162" s="42">
        <v>0</v>
      </c>
      <c r="F162" s="42">
        <v>0</v>
      </c>
      <c r="G162" s="42">
        <v>493865</v>
      </c>
      <c r="H162" s="42">
        <v>0</v>
      </c>
      <c r="I162" s="42">
        <v>0</v>
      </c>
      <c r="J162" s="42">
        <v>0</v>
      </c>
      <c r="K162" s="42">
        <v>78099</v>
      </c>
      <c r="L162" s="42">
        <v>489</v>
      </c>
      <c r="M162" s="42">
        <v>0</v>
      </c>
      <c r="N162" s="42">
        <v>0</v>
      </c>
      <c r="O162" s="42">
        <v>0</v>
      </c>
      <c r="P162" s="42">
        <v>1656</v>
      </c>
      <c r="Q162" s="42">
        <v>3044</v>
      </c>
      <c r="R162" s="42">
        <v>0</v>
      </c>
      <c r="S162" s="42">
        <v>0</v>
      </c>
      <c r="T162" s="42">
        <v>0</v>
      </c>
      <c r="U162" s="42">
        <v>35192</v>
      </c>
      <c r="V162" s="42">
        <v>0</v>
      </c>
      <c r="W162" s="42">
        <v>167445</v>
      </c>
      <c r="X162" s="42">
        <v>0</v>
      </c>
      <c r="Y162" s="42">
        <v>0</v>
      </c>
      <c r="Z162" s="42">
        <v>0</v>
      </c>
      <c r="AA162" s="42">
        <v>0</v>
      </c>
      <c r="AB162" s="42">
        <v>33172</v>
      </c>
      <c r="AC162" s="42">
        <v>0</v>
      </c>
      <c r="AD162" s="42">
        <v>0</v>
      </c>
      <c r="AE162" s="42">
        <v>0</v>
      </c>
      <c r="AF162" s="55">
        <v>0</v>
      </c>
    </row>
    <row r="163" spans="1:32" ht="15" customHeight="1">
      <c r="A163" s="7"/>
      <c r="B163" s="21" t="s">
        <v>195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55"/>
    </row>
    <row r="164" spans="1:32" s="1" customFormat="1" ht="15" customHeight="1">
      <c r="A164" s="7" t="s">
        <v>69</v>
      </c>
      <c r="B164" s="17" t="s">
        <v>30</v>
      </c>
      <c r="C164" s="39">
        <v>0</v>
      </c>
      <c r="D164" s="39">
        <v>6302745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196530</v>
      </c>
      <c r="L164" s="39">
        <v>0</v>
      </c>
      <c r="M164" s="39">
        <v>0</v>
      </c>
      <c r="N164" s="39">
        <v>0</v>
      </c>
      <c r="O164" s="39">
        <v>0</v>
      </c>
      <c r="P164" s="39">
        <v>16740</v>
      </c>
      <c r="Q164" s="39">
        <v>2564510</v>
      </c>
      <c r="R164" s="39">
        <v>0</v>
      </c>
      <c r="S164" s="39">
        <v>69509</v>
      </c>
      <c r="T164" s="39">
        <v>0</v>
      </c>
      <c r="U164" s="39">
        <v>4110776</v>
      </c>
      <c r="V164" s="39">
        <v>0</v>
      </c>
      <c r="W164" s="39">
        <v>4464741</v>
      </c>
      <c r="X164" s="39">
        <v>0</v>
      </c>
      <c r="Y164" s="39">
        <v>0</v>
      </c>
      <c r="Z164" s="39">
        <v>0</v>
      </c>
      <c r="AA164" s="39">
        <v>400913</v>
      </c>
      <c r="AB164" s="39">
        <v>1900904</v>
      </c>
      <c r="AC164" s="39">
        <v>0</v>
      </c>
      <c r="AD164" s="39">
        <v>560753</v>
      </c>
      <c r="AE164" s="39">
        <v>0</v>
      </c>
      <c r="AF164" s="52">
        <v>0</v>
      </c>
    </row>
    <row r="165" spans="1:32" s="1" customFormat="1" ht="15" customHeight="1">
      <c r="A165" s="7"/>
      <c r="B165" s="23" t="s">
        <v>196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52"/>
    </row>
    <row r="166" spans="1:32" s="1" customFormat="1" ht="15" customHeight="1">
      <c r="A166" s="7" t="s">
        <v>75</v>
      </c>
      <c r="B166" s="17" t="s">
        <v>15</v>
      </c>
      <c r="C166" s="39">
        <v>0</v>
      </c>
      <c r="D166" s="39">
        <v>238470</v>
      </c>
      <c r="E166" s="39">
        <v>0</v>
      </c>
      <c r="F166" s="39">
        <v>0</v>
      </c>
      <c r="G166" s="39">
        <v>35730</v>
      </c>
      <c r="H166" s="39">
        <v>0</v>
      </c>
      <c r="I166" s="39">
        <v>0</v>
      </c>
      <c r="J166" s="39">
        <v>2603</v>
      </c>
      <c r="K166" s="39">
        <v>83578</v>
      </c>
      <c r="L166" s="39">
        <v>74</v>
      </c>
      <c r="M166" s="39">
        <v>753</v>
      </c>
      <c r="N166" s="39">
        <v>0</v>
      </c>
      <c r="O166" s="39">
        <v>17507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1119</v>
      </c>
      <c r="V166" s="39">
        <v>0</v>
      </c>
      <c r="W166" s="39">
        <v>18788</v>
      </c>
      <c r="X166" s="39">
        <v>368</v>
      </c>
      <c r="Y166" s="39">
        <v>9077</v>
      </c>
      <c r="Z166" s="39">
        <v>108798</v>
      </c>
      <c r="AA166" s="39">
        <v>363</v>
      </c>
      <c r="AB166" s="39">
        <v>150005</v>
      </c>
      <c r="AC166" s="39">
        <v>0</v>
      </c>
      <c r="AD166" s="39">
        <v>37742</v>
      </c>
      <c r="AE166" s="39">
        <v>0</v>
      </c>
      <c r="AF166" s="52">
        <v>0</v>
      </c>
    </row>
    <row r="167" spans="1:32" s="1" customFormat="1" ht="15" customHeight="1">
      <c r="A167" s="7"/>
      <c r="B167" s="23" t="s">
        <v>168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52"/>
    </row>
    <row r="168" spans="1:32" s="1" customFormat="1" ht="15" customHeight="1">
      <c r="A168" s="7" t="s">
        <v>79</v>
      </c>
      <c r="B168" s="17" t="s">
        <v>31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52">
        <v>0</v>
      </c>
    </row>
    <row r="169" spans="1:32" s="1" customFormat="1" ht="15" customHeight="1">
      <c r="A169" s="7"/>
      <c r="B169" s="23" t="s">
        <v>197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52"/>
    </row>
    <row r="170" spans="1:32" s="1" customFormat="1" ht="15" customHeight="1">
      <c r="A170" s="7" t="s">
        <v>80</v>
      </c>
      <c r="B170" s="17" t="s">
        <v>32</v>
      </c>
      <c r="C170" s="45">
        <v>70387</v>
      </c>
      <c r="D170" s="45">
        <v>211777</v>
      </c>
      <c r="E170" s="45">
        <v>9</v>
      </c>
      <c r="F170" s="45">
        <v>768</v>
      </c>
      <c r="G170" s="45">
        <v>386706</v>
      </c>
      <c r="H170" s="45">
        <v>411</v>
      </c>
      <c r="I170" s="45">
        <v>17415</v>
      </c>
      <c r="J170" s="45">
        <v>39427</v>
      </c>
      <c r="K170" s="45">
        <v>631051</v>
      </c>
      <c r="L170" s="45">
        <v>163850</v>
      </c>
      <c r="M170" s="45">
        <v>2526</v>
      </c>
      <c r="N170" s="45">
        <v>1733</v>
      </c>
      <c r="O170" s="45">
        <v>1481</v>
      </c>
      <c r="P170" s="45">
        <v>2313</v>
      </c>
      <c r="Q170" s="45">
        <v>53195</v>
      </c>
      <c r="R170" s="45">
        <v>264</v>
      </c>
      <c r="S170" s="45">
        <v>6174</v>
      </c>
      <c r="T170" s="45">
        <v>6525</v>
      </c>
      <c r="U170" s="45">
        <v>122728</v>
      </c>
      <c r="V170" s="45">
        <v>897</v>
      </c>
      <c r="W170" s="45">
        <v>980568</v>
      </c>
      <c r="X170" s="45">
        <v>12893</v>
      </c>
      <c r="Y170" s="45">
        <v>28329</v>
      </c>
      <c r="Z170" s="45">
        <v>55957</v>
      </c>
      <c r="AA170" s="45">
        <v>13658</v>
      </c>
      <c r="AB170" s="45">
        <v>248291</v>
      </c>
      <c r="AC170" s="45">
        <v>4210</v>
      </c>
      <c r="AD170" s="45">
        <v>54409</v>
      </c>
      <c r="AE170" s="45">
        <v>10100</v>
      </c>
      <c r="AF170" s="57">
        <v>0</v>
      </c>
    </row>
    <row r="171" spans="1:32" s="1" customFormat="1" ht="15" customHeight="1">
      <c r="A171" s="7"/>
      <c r="B171" s="23" t="s">
        <v>165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57"/>
    </row>
    <row r="172" spans="1:32" s="1" customFormat="1" ht="15" customHeight="1">
      <c r="A172" s="7" t="s">
        <v>81</v>
      </c>
      <c r="B172" s="17" t="s">
        <v>33</v>
      </c>
      <c r="C172" s="45">
        <v>4712</v>
      </c>
      <c r="D172" s="45">
        <v>17701</v>
      </c>
      <c r="E172" s="45">
        <v>385</v>
      </c>
      <c r="F172" s="45">
        <v>0</v>
      </c>
      <c r="G172" s="45">
        <v>3165</v>
      </c>
      <c r="H172" s="45">
        <v>1</v>
      </c>
      <c r="I172" s="45">
        <v>0</v>
      </c>
      <c r="J172" s="45">
        <v>40988</v>
      </c>
      <c r="K172" s="45">
        <v>28358</v>
      </c>
      <c r="L172" s="45">
        <v>7586</v>
      </c>
      <c r="M172" s="45">
        <v>156</v>
      </c>
      <c r="N172" s="45">
        <v>991</v>
      </c>
      <c r="O172" s="45">
        <v>8264</v>
      </c>
      <c r="P172" s="45">
        <v>0</v>
      </c>
      <c r="Q172" s="45">
        <v>17661</v>
      </c>
      <c r="R172" s="45">
        <v>0</v>
      </c>
      <c r="S172" s="45">
        <v>3753</v>
      </c>
      <c r="T172" s="45">
        <v>606</v>
      </c>
      <c r="U172" s="45">
        <v>0</v>
      </c>
      <c r="V172" s="45">
        <v>213</v>
      </c>
      <c r="W172" s="45">
        <v>21127</v>
      </c>
      <c r="X172" s="45">
        <v>4260</v>
      </c>
      <c r="Y172" s="45">
        <v>198</v>
      </c>
      <c r="Z172" s="45">
        <v>10419</v>
      </c>
      <c r="AA172" s="45">
        <v>4287</v>
      </c>
      <c r="AB172" s="45">
        <v>6694</v>
      </c>
      <c r="AC172" s="45">
        <v>380</v>
      </c>
      <c r="AD172" s="45">
        <v>18990</v>
      </c>
      <c r="AE172" s="45">
        <v>1125</v>
      </c>
      <c r="AF172" s="57">
        <v>0</v>
      </c>
    </row>
    <row r="173" spans="1:32" s="1" customFormat="1" ht="15" customHeight="1">
      <c r="A173" s="7"/>
      <c r="B173" s="23" t="s">
        <v>198</v>
      </c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57"/>
    </row>
    <row r="174" spans="1:32" s="1" customFormat="1" ht="15" customHeight="1">
      <c r="A174" s="7" t="s">
        <v>83</v>
      </c>
      <c r="B174" s="17" t="s">
        <v>34</v>
      </c>
      <c r="C174" s="45">
        <v>6857</v>
      </c>
      <c r="D174" s="45">
        <v>5631</v>
      </c>
      <c r="E174" s="45">
        <v>30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101017</v>
      </c>
      <c r="L174" s="45">
        <v>0</v>
      </c>
      <c r="M174" s="45">
        <v>169</v>
      </c>
      <c r="N174" s="45">
        <v>49</v>
      </c>
      <c r="O174" s="45">
        <v>3394</v>
      </c>
      <c r="P174" s="45">
        <v>847</v>
      </c>
      <c r="Q174" s="45">
        <v>0</v>
      </c>
      <c r="R174" s="45">
        <v>96</v>
      </c>
      <c r="S174" s="45">
        <v>0</v>
      </c>
      <c r="T174" s="45">
        <v>9259</v>
      </c>
      <c r="U174" s="45">
        <v>0</v>
      </c>
      <c r="V174" s="45">
        <v>0</v>
      </c>
      <c r="W174" s="45">
        <v>134494</v>
      </c>
      <c r="X174" s="45">
        <v>1678</v>
      </c>
      <c r="Y174" s="45">
        <v>257</v>
      </c>
      <c r="Z174" s="45">
        <v>21090</v>
      </c>
      <c r="AA174" s="45">
        <v>0</v>
      </c>
      <c r="AB174" s="45">
        <v>68252</v>
      </c>
      <c r="AC174" s="45">
        <v>9</v>
      </c>
      <c r="AD174" s="45">
        <v>38659</v>
      </c>
      <c r="AE174" s="45">
        <v>65</v>
      </c>
      <c r="AF174" s="57">
        <v>0</v>
      </c>
    </row>
    <row r="175" spans="1:32" s="1" customFormat="1" ht="15" customHeight="1">
      <c r="A175" s="7"/>
      <c r="B175" s="23" t="s">
        <v>199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57"/>
    </row>
    <row r="176" spans="1:32" s="1" customFormat="1" ht="15" customHeight="1">
      <c r="A176" s="7" t="s">
        <v>86</v>
      </c>
      <c r="B176" s="17" t="s">
        <v>35</v>
      </c>
      <c r="C176" s="45">
        <v>0</v>
      </c>
      <c r="D176" s="45">
        <v>0</v>
      </c>
      <c r="E176" s="45">
        <v>0</v>
      </c>
      <c r="F176" s="45">
        <v>0</v>
      </c>
      <c r="G176" s="45">
        <v>762242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140288</v>
      </c>
      <c r="R176" s="45">
        <v>0</v>
      </c>
      <c r="S176" s="45">
        <v>0</v>
      </c>
      <c r="T176" s="45">
        <v>1690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57">
        <v>0</v>
      </c>
    </row>
    <row r="177" spans="1:32" s="1" customFormat="1" ht="15" customHeight="1">
      <c r="A177" s="7"/>
      <c r="B177" s="23" t="s">
        <v>200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57"/>
    </row>
    <row r="178" spans="1:32" s="1" customFormat="1" ht="15" customHeight="1">
      <c r="A178" s="7" t="s">
        <v>89</v>
      </c>
      <c r="B178" s="17" t="s">
        <v>36</v>
      </c>
      <c r="C178" s="45">
        <v>145016</v>
      </c>
      <c r="D178" s="45">
        <v>133636</v>
      </c>
      <c r="E178" s="45">
        <v>0</v>
      </c>
      <c r="F178" s="45">
        <v>0</v>
      </c>
      <c r="G178" s="45">
        <v>888661</v>
      </c>
      <c r="H178" s="45">
        <v>0</v>
      </c>
      <c r="I178" s="45">
        <v>125014</v>
      </c>
      <c r="J178" s="45">
        <v>0</v>
      </c>
      <c r="K178" s="45">
        <v>0</v>
      </c>
      <c r="L178" s="45">
        <v>60227</v>
      </c>
      <c r="M178" s="45">
        <v>0</v>
      </c>
      <c r="N178" s="45">
        <v>0</v>
      </c>
      <c r="O178" s="45">
        <v>60244</v>
      </c>
      <c r="P178" s="45">
        <v>0</v>
      </c>
      <c r="Q178" s="45">
        <v>238063</v>
      </c>
      <c r="R178" s="45">
        <v>17181</v>
      </c>
      <c r="S178" s="45">
        <v>0</v>
      </c>
      <c r="T178" s="45">
        <v>140564</v>
      </c>
      <c r="U178" s="45">
        <v>333511</v>
      </c>
      <c r="V178" s="45">
        <v>0</v>
      </c>
      <c r="W178" s="45">
        <v>2600722</v>
      </c>
      <c r="X178" s="45">
        <v>0</v>
      </c>
      <c r="Y178" s="45">
        <v>0</v>
      </c>
      <c r="Z178" s="45">
        <v>0</v>
      </c>
      <c r="AA178" s="45">
        <v>15052</v>
      </c>
      <c r="AB178" s="45">
        <v>958862</v>
      </c>
      <c r="AC178" s="45">
        <v>0</v>
      </c>
      <c r="AD178" s="45">
        <v>0</v>
      </c>
      <c r="AE178" s="45">
        <v>0</v>
      </c>
      <c r="AF178" s="57">
        <v>0</v>
      </c>
    </row>
    <row r="179" spans="1:32" s="1" customFormat="1" ht="15" customHeight="1">
      <c r="A179" s="7"/>
      <c r="B179" s="23" t="s">
        <v>201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57"/>
    </row>
    <row r="180" spans="1:32" s="1" customFormat="1" ht="15" customHeight="1">
      <c r="A180" s="7" t="s">
        <v>92</v>
      </c>
      <c r="B180" s="17" t="s">
        <v>37</v>
      </c>
      <c r="C180" s="45">
        <v>126118</v>
      </c>
      <c r="D180" s="45">
        <v>614965</v>
      </c>
      <c r="E180" s="45">
        <v>5656</v>
      </c>
      <c r="F180" s="45">
        <v>24506</v>
      </c>
      <c r="G180" s="45">
        <v>843910</v>
      </c>
      <c r="H180" s="45">
        <v>11020</v>
      </c>
      <c r="I180" s="45">
        <v>1478</v>
      </c>
      <c r="J180" s="45">
        <v>42722</v>
      </c>
      <c r="K180" s="45">
        <v>894422</v>
      </c>
      <c r="L180" s="45">
        <v>266622</v>
      </c>
      <c r="M180" s="45">
        <v>2318</v>
      </c>
      <c r="N180" s="45">
        <v>7304</v>
      </c>
      <c r="O180" s="45">
        <v>31894</v>
      </c>
      <c r="P180" s="45">
        <v>16885</v>
      </c>
      <c r="Q180" s="45">
        <v>155367</v>
      </c>
      <c r="R180" s="45">
        <v>9772</v>
      </c>
      <c r="S180" s="45">
        <v>55698</v>
      </c>
      <c r="T180" s="45">
        <v>183222</v>
      </c>
      <c r="U180" s="45">
        <v>174958</v>
      </c>
      <c r="V180" s="45">
        <v>9564</v>
      </c>
      <c r="W180" s="45">
        <v>2071775</v>
      </c>
      <c r="X180" s="45">
        <v>60435</v>
      </c>
      <c r="Y180" s="45">
        <v>42867</v>
      </c>
      <c r="Z180" s="45">
        <v>54241</v>
      </c>
      <c r="AA180" s="45">
        <v>63426</v>
      </c>
      <c r="AB180" s="45">
        <v>367538</v>
      </c>
      <c r="AC180" s="45">
        <v>1686</v>
      </c>
      <c r="AD180" s="45">
        <v>179806</v>
      </c>
      <c r="AE180" s="45">
        <v>13394</v>
      </c>
      <c r="AF180" s="57">
        <v>7392</v>
      </c>
    </row>
    <row r="181" spans="1:32" s="1" customFormat="1" ht="15" customHeight="1">
      <c r="A181" s="7"/>
      <c r="B181" s="23" t="s">
        <v>195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54"/>
    </row>
    <row r="182" spans="1:32" s="1" customFormat="1" ht="15" customHeight="1">
      <c r="A182" s="8"/>
      <c r="B182" s="29" t="s">
        <v>202</v>
      </c>
      <c r="C182" s="46">
        <f>+C128+C130+C132+C134+C146+C156+C164+C166+C168+C170+C172+C174+C176+C178+C180</f>
        <v>5947562</v>
      </c>
      <c r="D182" s="46">
        <f t="shared" ref="D182:AF182" si="18">+D128+D130+D132+D134+D146+D156+D164+D166+D168+D170+D172+D174+D176+D178+D180</f>
        <v>33441782</v>
      </c>
      <c r="E182" s="46">
        <f t="shared" si="18"/>
        <v>9368</v>
      </c>
      <c r="F182" s="46">
        <f>+F128+F130+F132+F134+F146+F156+F164+F166+F168+F170+F172+F174+F176+F178+F180</f>
        <v>204263</v>
      </c>
      <c r="G182" s="46">
        <f t="shared" si="18"/>
        <v>53626898</v>
      </c>
      <c r="H182" s="46">
        <f t="shared" si="18"/>
        <v>609639</v>
      </c>
      <c r="I182" s="46">
        <f t="shared" si="18"/>
        <v>2718251</v>
      </c>
      <c r="J182" s="46">
        <f t="shared" si="18"/>
        <v>1392734</v>
      </c>
      <c r="K182" s="46">
        <f t="shared" si="18"/>
        <v>48957513</v>
      </c>
      <c r="L182" s="46">
        <f t="shared" si="18"/>
        <v>1935896</v>
      </c>
      <c r="M182" s="46">
        <f t="shared" si="18"/>
        <v>651009</v>
      </c>
      <c r="N182" s="46">
        <f t="shared" si="18"/>
        <v>377508</v>
      </c>
      <c r="O182" s="46">
        <f t="shared" si="18"/>
        <v>1458998</v>
      </c>
      <c r="P182" s="46">
        <f t="shared" si="18"/>
        <v>528443</v>
      </c>
      <c r="Q182" s="46">
        <f t="shared" si="18"/>
        <v>12104699</v>
      </c>
      <c r="R182" s="46">
        <f t="shared" si="18"/>
        <v>238579</v>
      </c>
      <c r="S182" s="46">
        <f t="shared" si="18"/>
        <v>291712</v>
      </c>
      <c r="T182" s="46">
        <f t="shared" si="18"/>
        <v>11571136</v>
      </c>
      <c r="U182" s="46">
        <f t="shared" si="18"/>
        <v>24418837</v>
      </c>
      <c r="V182" s="46">
        <f>+V128+V130+V132+V134+V146+V156+V164+V166+V168+V170+V172+V174+V176+V178+V180</f>
        <v>74676</v>
      </c>
      <c r="W182" s="46">
        <f>+W128+W130+W132+W134+W146+W156+W164+W166+W168+W170+W172+W174+W176+W178+W180</f>
        <v>86772878</v>
      </c>
      <c r="X182" s="46">
        <f t="shared" si="18"/>
        <v>1560101</v>
      </c>
      <c r="Y182" s="46">
        <f t="shared" si="18"/>
        <v>4930835</v>
      </c>
      <c r="Z182" s="46">
        <f t="shared" si="18"/>
        <v>7509125</v>
      </c>
      <c r="AA182" s="46">
        <f t="shared" si="18"/>
        <v>1175843</v>
      </c>
      <c r="AB182" s="46">
        <f t="shared" si="18"/>
        <v>36361298</v>
      </c>
      <c r="AC182" s="46">
        <f t="shared" si="18"/>
        <v>372771</v>
      </c>
      <c r="AD182" s="46">
        <f t="shared" si="18"/>
        <v>13367887</v>
      </c>
      <c r="AE182" s="46">
        <f t="shared" si="18"/>
        <v>792817</v>
      </c>
      <c r="AF182" s="58">
        <f t="shared" si="18"/>
        <v>18790</v>
      </c>
    </row>
    <row r="183" spans="1:32" ht="15" customHeight="1">
      <c r="A183" s="8"/>
      <c r="B183" s="30" t="s">
        <v>203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58"/>
    </row>
    <row r="184" spans="1:32" s="1" customFormat="1" ht="15" customHeight="1">
      <c r="A184" s="7" t="s">
        <v>95</v>
      </c>
      <c r="B184" s="17" t="s">
        <v>38</v>
      </c>
      <c r="C184" s="45">
        <v>340416</v>
      </c>
      <c r="D184" s="45">
        <v>1293063</v>
      </c>
      <c r="E184" s="45">
        <v>17500</v>
      </c>
      <c r="F184" s="45">
        <v>20000</v>
      </c>
      <c r="G184" s="45">
        <v>4094235</v>
      </c>
      <c r="H184" s="45">
        <v>17500</v>
      </c>
      <c r="I184" s="45">
        <v>17500</v>
      </c>
      <c r="J184" s="45">
        <v>156000</v>
      </c>
      <c r="K184" s="45">
        <v>4900000</v>
      </c>
      <c r="L184" s="45">
        <v>326269</v>
      </c>
      <c r="M184" s="45">
        <v>18638</v>
      </c>
      <c r="N184" s="45">
        <v>63000</v>
      </c>
      <c r="O184" s="45">
        <v>150000</v>
      </c>
      <c r="P184" s="45">
        <v>59500</v>
      </c>
      <c r="Q184" s="45">
        <v>1720700</v>
      </c>
      <c r="R184" s="45">
        <v>85000</v>
      </c>
      <c r="S184" s="45">
        <v>101000</v>
      </c>
      <c r="T184" s="45">
        <v>989996</v>
      </c>
      <c r="U184" s="45">
        <v>1900000</v>
      </c>
      <c r="V184" s="45">
        <v>180000</v>
      </c>
      <c r="W184" s="45">
        <v>5900000</v>
      </c>
      <c r="X184" s="45">
        <v>81250</v>
      </c>
      <c r="Y184" s="45">
        <v>530000</v>
      </c>
      <c r="Z184" s="45">
        <v>476000</v>
      </c>
      <c r="AA184" s="45">
        <v>66593</v>
      </c>
      <c r="AB184" s="45">
        <v>656723</v>
      </c>
      <c r="AC184" s="45">
        <v>46191</v>
      </c>
      <c r="AD184" s="45">
        <v>539904</v>
      </c>
      <c r="AE184" s="45">
        <v>36665</v>
      </c>
      <c r="AF184" s="57">
        <v>0</v>
      </c>
    </row>
    <row r="185" spans="1:32" s="1" customFormat="1" ht="15" customHeight="1">
      <c r="A185" s="7"/>
      <c r="B185" s="23" t="s">
        <v>204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57"/>
    </row>
    <row r="186" spans="1:32" s="4" customFormat="1" ht="15" customHeight="1">
      <c r="A186" s="7" t="s">
        <v>96</v>
      </c>
      <c r="B186" s="17" t="s">
        <v>39</v>
      </c>
      <c r="C186" s="45">
        <v>6790</v>
      </c>
      <c r="D186" s="45">
        <v>0</v>
      </c>
      <c r="E186" s="45">
        <v>0</v>
      </c>
      <c r="F186" s="45">
        <v>369</v>
      </c>
      <c r="G186" s="45">
        <v>16471</v>
      </c>
      <c r="H186" s="45">
        <v>0</v>
      </c>
      <c r="I186" s="45">
        <v>0</v>
      </c>
      <c r="J186" s="45">
        <v>1362</v>
      </c>
      <c r="K186" s="45">
        <v>0</v>
      </c>
      <c r="L186" s="45">
        <v>8796</v>
      </c>
      <c r="M186" s="45">
        <v>6681</v>
      </c>
      <c r="N186" s="45">
        <v>-8</v>
      </c>
      <c r="O186" s="45">
        <v>25000</v>
      </c>
      <c r="P186" s="45">
        <v>0</v>
      </c>
      <c r="Q186" s="45">
        <v>199765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5">
        <v>0</v>
      </c>
      <c r="X186" s="45">
        <v>0</v>
      </c>
      <c r="Y186" s="45">
        <v>7008</v>
      </c>
      <c r="Z186" s="45">
        <v>10109</v>
      </c>
      <c r="AA186" s="45">
        <v>0</v>
      </c>
      <c r="AB186" s="45">
        <v>193390</v>
      </c>
      <c r="AC186" s="45">
        <v>0</v>
      </c>
      <c r="AD186" s="45">
        <v>0</v>
      </c>
      <c r="AE186" s="45">
        <v>0</v>
      </c>
      <c r="AF186" s="57">
        <v>0</v>
      </c>
    </row>
    <row r="187" spans="1:32" s="4" customFormat="1" ht="15" customHeight="1">
      <c r="A187" s="7"/>
      <c r="B187" s="23" t="s">
        <v>205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57"/>
    </row>
    <row r="188" spans="1:32" s="4" customFormat="1" ht="15" customHeight="1">
      <c r="A188" s="7" t="s">
        <v>97</v>
      </c>
      <c r="B188" s="17" t="s">
        <v>40</v>
      </c>
      <c r="C188" s="45">
        <v>0</v>
      </c>
      <c r="D188" s="45">
        <v>3853</v>
      </c>
      <c r="E188" s="45">
        <v>-26</v>
      </c>
      <c r="F188" s="45">
        <v>0</v>
      </c>
      <c r="G188" s="45">
        <v>9853</v>
      </c>
      <c r="H188" s="45">
        <v>0</v>
      </c>
      <c r="I188" s="45">
        <v>0</v>
      </c>
      <c r="J188" s="45">
        <v>0</v>
      </c>
      <c r="K188" s="45">
        <v>0</v>
      </c>
      <c r="L188" s="45">
        <v>3731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8273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135000</v>
      </c>
      <c r="AC188" s="45">
        <v>0</v>
      </c>
      <c r="AD188" s="45">
        <v>0</v>
      </c>
      <c r="AE188" s="45">
        <v>0</v>
      </c>
      <c r="AF188" s="57">
        <v>0</v>
      </c>
    </row>
    <row r="189" spans="1:32" s="4" customFormat="1" ht="15" customHeight="1">
      <c r="A189" s="7"/>
      <c r="B189" s="23" t="s">
        <v>206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57"/>
    </row>
    <row r="190" spans="1:32" s="4" customFormat="1" ht="15" customHeight="1">
      <c r="A190" s="7" t="s">
        <v>112</v>
      </c>
      <c r="B190" s="17" t="s">
        <v>207</v>
      </c>
      <c r="C190" s="45">
        <v>0</v>
      </c>
      <c r="D190" s="45">
        <v>-12648</v>
      </c>
      <c r="E190" s="45">
        <v>0</v>
      </c>
      <c r="F190" s="45">
        <v>0</v>
      </c>
      <c r="G190" s="45">
        <v>-6931</v>
      </c>
      <c r="H190" s="45">
        <v>0</v>
      </c>
      <c r="I190" s="45">
        <v>0</v>
      </c>
      <c r="J190" s="45">
        <v>-2</v>
      </c>
      <c r="K190" s="45">
        <v>0</v>
      </c>
      <c r="L190" s="45">
        <v>0</v>
      </c>
      <c r="M190" s="45">
        <v>0</v>
      </c>
      <c r="N190" s="45">
        <v>0</v>
      </c>
      <c r="O190" s="45">
        <v>-2502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-1561</v>
      </c>
      <c r="AC190" s="45">
        <v>0</v>
      </c>
      <c r="AD190" s="45">
        <v>0</v>
      </c>
      <c r="AE190" s="45">
        <v>0</v>
      </c>
      <c r="AF190" s="57">
        <v>0</v>
      </c>
    </row>
    <row r="191" spans="1:32" s="4" customFormat="1" ht="15" customHeight="1">
      <c r="A191" s="7"/>
      <c r="B191" s="23" t="s">
        <v>208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57"/>
    </row>
    <row r="192" spans="1:32" s="4" customFormat="1" ht="15" customHeight="1">
      <c r="A192" s="7" t="s">
        <v>113</v>
      </c>
      <c r="B192" s="17" t="s">
        <v>41</v>
      </c>
      <c r="C192" s="45">
        <v>17169</v>
      </c>
      <c r="D192" s="45">
        <v>-26067</v>
      </c>
      <c r="E192" s="45">
        <v>761</v>
      </c>
      <c r="F192" s="45">
        <v>-1472</v>
      </c>
      <c r="G192" s="45">
        <v>-40298</v>
      </c>
      <c r="H192" s="45">
        <v>112</v>
      </c>
      <c r="I192" s="45">
        <v>-14992</v>
      </c>
      <c r="J192" s="45">
        <v>-81911</v>
      </c>
      <c r="K192" s="45">
        <v>55503</v>
      </c>
      <c r="L192" s="45">
        <v>-8508</v>
      </c>
      <c r="M192" s="45">
        <v>-1948</v>
      </c>
      <c r="N192" s="45">
        <v>54</v>
      </c>
      <c r="O192" s="45">
        <v>9177</v>
      </c>
      <c r="P192" s="45">
        <v>2918</v>
      </c>
      <c r="Q192" s="45">
        <v>-8152</v>
      </c>
      <c r="R192" s="45">
        <v>286</v>
      </c>
      <c r="S192" s="45">
        <v>64</v>
      </c>
      <c r="T192" s="45">
        <v>-82987</v>
      </c>
      <c r="U192" s="45">
        <v>-19417</v>
      </c>
      <c r="V192" s="45">
        <v>-178</v>
      </c>
      <c r="W192" s="45">
        <v>326327</v>
      </c>
      <c r="X192" s="45">
        <v>-13327</v>
      </c>
      <c r="Y192" s="45">
        <v>-61123</v>
      </c>
      <c r="Z192" s="45">
        <v>-5980</v>
      </c>
      <c r="AA192" s="45">
        <v>0</v>
      </c>
      <c r="AB192" s="45">
        <v>-361251</v>
      </c>
      <c r="AC192" s="45">
        <v>-3266</v>
      </c>
      <c r="AD192" s="45">
        <v>-50148</v>
      </c>
      <c r="AE192" s="45">
        <v>-5094</v>
      </c>
      <c r="AF192" s="57">
        <v>0</v>
      </c>
    </row>
    <row r="193" spans="1:32" s="4" customFormat="1" ht="15" customHeight="1">
      <c r="A193" s="7"/>
      <c r="B193" s="23" t="s">
        <v>209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57"/>
    </row>
    <row r="194" spans="1:32" s="4" customFormat="1" ht="15" customHeight="1">
      <c r="A194" s="7" t="s">
        <v>114</v>
      </c>
      <c r="B194" s="17" t="s">
        <v>42</v>
      </c>
      <c r="C194" s="45">
        <v>52377</v>
      </c>
      <c r="D194" s="45">
        <v>219266</v>
      </c>
      <c r="E194" s="45">
        <v>12004</v>
      </c>
      <c r="F194" s="45">
        <v>14326</v>
      </c>
      <c r="G194" s="45">
        <v>-924981</v>
      </c>
      <c r="H194" s="45">
        <v>5969</v>
      </c>
      <c r="I194" s="45">
        <v>133146</v>
      </c>
      <c r="J194" s="45">
        <v>104491</v>
      </c>
      <c r="K194" s="45">
        <v>-103805</v>
      </c>
      <c r="L194" s="45">
        <v>127558</v>
      </c>
      <c r="M194" s="45">
        <v>11287</v>
      </c>
      <c r="N194" s="45">
        <v>5827</v>
      </c>
      <c r="O194" s="45">
        <v>126554</v>
      </c>
      <c r="P194" s="45">
        <v>6177</v>
      </c>
      <c r="Q194" s="45">
        <v>-1284061</v>
      </c>
      <c r="R194" s="45">
        <v>-59445</v>
      </c>
      <c r="S194" s="45">
        <v>141735</v>
      </c>
      <c r="T194" s="45">
        <v>123213</v>
      </c>
      <c r="U194" s="45">
        <v>-291253</v>
      </c>
      <c r="V194" s="45">
        <v>4485</v>
      </c>
      <c r="W194" s="45">
        <v>-2564007</v>
      </c>
      <c r="X194" s="45">
        <v>207684</v>
      </c>
      <c r="Y194" s="45">
        <v>-257901</v>
      </c>
      <c r="Z194" s="45">
        <v>208354</v>
      </c>
      <c r="AA194" s="45">
        <v>48612</v>
      </c>
      <c r="AB194" s="45">
        <v>1157109</v>
      </c>
      <c r="AC194" s="45">
        <v>14534</v>
      </c>
      <c r="AD194" s="45">
        <v>53279</v>
      </c>
      <c r="AE194" s="45">
        <v>9508</v>
      </c>
      <c r="AF194" s="57">
        <v>0</v>
      </c>
    </row>
    <row r="195" spans="1:32" s="4" customFormat="1" ht="15" customHeight="1">
      <c r="A195" s="7"/>
      <c r="B195" s="23" t="s">
        <v>210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57"/>
    </row>
    <row r="196" spans="1:32" s="4" customFormat="1" ht="15" customHeight="1">
      <c r="A196" s="7" t="s">
        <v>115</v>
      </c>
      <c r="B196" s="17" t="s">
        <v>211</v>
      </c>
      <c r="C196" s="45">
        <v>6377</v>
      </c>
      <c r="D196" s="45">
        <v>94630</v>
      </c>
      <c r="E196" s="45">
        <v>-447</v>
      </c>
      <c r="F196" s="45">
        <v>107</v>
      </c>
      <c r="G196" s="45">
        <v>282717</v>
      </c>
      <c r="H196" s="45">
        <v>32513</v>
      </c>
      <c r="I196" s="45">
        <v>-2027</v>
      </c>
      <c r="J196" s="45">
        <v>51531</v>
      </c>
      <c r="K196" s="45">
        <v>-402463</v>
      </c>
      <c r="L196" s="45">
        <v>2736</v>
      </c>
      <c r="M196" s="45">
        <v>384</v>
      </c>
      <c r="N196" s="45">
        <v>3274</v>
      </c>
      <c r="O196" s="45">
        <v>22521</v>
      </c>
      <c r="P196" s="45">
        <v>6184</v>
      </c>
      <c r="Q196" s="45">
        <v>55095</v>
      </c>
      <c r="R196" s="45">
        <v>-2684</v>
      </c>
      <c r="S196" s="45">
        <v>9134</v>
      </c>
      <c r="T196" s="45">
        <v>19962</v>
      </c>
      <c r="U196" s="45">
        <v>-90371</v>
      </c>
      <c r="V196" s="45">
        <v>4952</v>
      </c>
      <c r="W196" s="45">
        <v>-47554</v>
      </c>
      <c r="X196" s="45">
        <v>992</v>
      </c>
      <c r="Y196" s="45">
        <v>-16880</v>
      </c>
      <c r="Z196" s="45">
        <v>31995</v>
      </c>
      <c r="AA196" s="45">
        <v>8672</v>
      </c>
      <c r="AB196" s="45">
        <v>86192</v>
      </c>
      <c r="AC196" s="45">
        <v>1069</v>
      </c>
      <c r="AD196" s="45">
        <v>79994</v>
      </c>
      <c r="AE196" s="45">
        <v>6348</v>
      </c>
      <c r="AF196" s="57">
        <v>324</v>
      </c>
    </row>
    <row r="197" spans="1:32" s="4" customFormat="1" ht="15" customHeight="1">
      <c r="A197" s="7"/>
      <c r="B197" s="23" t="s">
        <v>212</v>
      </c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57"/>
    </row>
    <row r="198" spans="1:32" s="1" customFormat="1" ht="15" customHeight="1">
      <c r="A198" s="7" t="s">
        <v>116</v>
      </c>
      <c r="B198" s="17" t="s">
        <v>213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5">
        <v>0</v>
      </c>
      <c r="AD198" s="45">
        <v>0</v>
      </c>
      <c r="AE198" s="45">
        <v>0</v>
      </c>
      <c r="AF198" s="57">
        <v>0</v>
      </c>
    </row>
    <row r="199" spans="1:32" s="1" customFormat="1" ht="15" customHeight="1">
      <c r="A199" s="7"/>
      <c r="B199" s="23" t="s">
        <v>214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57"/>
    </row>
    <row r="200" spans="1:32" s="1" customFormat="1" ht="15" customHeight="1">
      <c r="A200" s="31"/>
      <c r="B200" s="32" t="s">
        <v>215</v>
      </c>
      <c r="C200" s="46">
        <f>+SUM(C184:C198)</f>
        <v>423129</v>
      </c>
      <c r="D200" s="46">
        <f t="shared" ref="D200:AF200" si="19">+SUM(D184:D198)</f>
        <v>1572097</v>
      </c>
      <c r="E200" s="46">
        <f t="shared" si="19"/>
        <v>29792</v>
      </c>
      <c r="F200" s="46">
        <f>+SUM(F184:F198)</f>
        <v>33330</v>
      </c>
      <c r="G200" s="46">
        <f t="shared" si="19"/>
        <v>3431066</v>
      </c>
      <c r="H200" s="46">
        <f t="shared" si="19"/>
        <v>56094</v>
      </c>
      <c r="I200" s="46">
        <f t="shared" si="19"/>
        <v>133627</v>
      </c>
      <c r="J200" s="46">
        <f t="shared" si="19"/>
        <v>231471</v>
      </c>
      <c r="K200" s="46">
        <f t="shared" si="19"/>
        <v>4449235</v>
      </c>
      <c r="L200" s="46">
        <f t="shared" si="19"/>
        <v>460582</v>
      </c>
      <c r="M200" s="46">
        <f t="shared" si="19"/>
        <v>35042</v>
      </c>
      <c r="N200" s="46">
        <f t="shared" si="19"/>
        <v>72147</v>
      </c>
      <c r="O200" s="46">
        <f t="shared" si="19"/>
        <v>330750</v>
      </c>
      <c r="P200" s="46">
        <f t="shared" si="19"/>
        <v>74779</v>
      </c>
      <c r="Q200" s="46">
        <f t="shared" si="19"/>
        <v>683347</v>
      </c>
      <c r="R200" s="46">
        <f t="shared" si="19"/>
        <v>23157</v>
      </c>
      <c r="S200" s="46">
        <f t="shared" si="19"/>
        <v>251933</v>
      </c>
      <c r="T200" s="46">
        <f t="shared" si="19"/>
        <v>1050184</v>
      </c>
      <c r="U200" s="46">
        <f t="shared" si="19"/>
        <v>1507232</v>
      </c>
      <c r="V200" s="46">
        <f>+SUM(V184:V198)</f>
        <v>189259</v>
      </c>
      <c r="W200" s="46">
        <f>+SUM(W184:W198)</f>
        <v>3614766</v>
      </c>
      <c r="X200" s="46">
        <f t="shared" si="19"/>
        <v>276599</v>
      </c>
      <c r="Y200" s="46">
        <f t="shared" si="19"/>
        <v>201104</v>
      </c>
      <c r="Z200" s="46">
        <f t="shared" si="19"/>
        <v>720478</v>
      </c>
      <c r="AA200" s="46">
        <f t="shared" si="19"/>
        <v>123877</v>
      </c>
      <c r="AB200" s="46">
        <f t="shared" si="19"/>
        <v>1865602</v>
      </c>
      <c r="AC200" s="46">
        <f t="shared" si="19"/>
        <v>58528</v>
      </c>
      <c r="AD200" s="46">
        <f t="shared" si="19"/>
        <v>623029</v>
      </c>
      <c r="AE200" s="46">
        <f t="shared" si="19"/>
        <v>47427</v>
      </c>
      <c r="AF200" s="58">
        <f t="shared" si="19"/>
        <v>324</v>
      </c>
    </row>
    <row r="201" spans="1:32" ht="15" customHeight="1">
      <c r="A201" s="33"/>
      <c r="B201" s="34" t="s">
        <v>216</v>
      </c>
      <c r="C201" s="47">
        <f>+C200+C182</f>
        <v>6370691</v>
      </c>
      <c r="D201" s="47">
        <f t="shared" ref="D201:AF201" si="20">+D200+D182</f>
        <v>35013879</v>
      </c>
      <c r="E201" s="47">
        <f t="shared" si="20"/>
        <v>39160</v>
      </c>
      <c r="F201" s="47">
        <f>+F200+F182</f>
        <v>237593</v>
      </c>
      <c r="G201" s="47">
        <f t="shared" si="20"/>
        <v>57057964</v>
      </c>
      <c r="H201" s="47">
        <f t="shared" si="20"/>
        <v>665733</v>
      </c>
      <c r="I201" s="47">
        <f t="shared" si="20"/>
        <v>2851878</v>
      </c>
      <c r="J201" s="47">
        <f t="shared" si="20"/>
        <v>1624205</v>
      </c>
      <c r="K201" s="47">
        <f t="shared" si="20"/>
        <v>53406748</v>
      </c>
      <c r="L201" s="47">
        <f t="shared" si="20"/>
        <v>2396478</v>
      </c>
      <c r="M201" s="47">
        <f t="shared" si="20"/>
        <v>686051</v>
      </c>
      <c r="N201" s="47">
        <f t="shared" si="20"/>
        <v>449655</v>
      </c>
      <c r="O201" s="47">
        <f t="shared" si="20"/>
        <v>1789748</v>
      </c>
      <c r="P201" s="47">
        <f t="shared" si="20"/>
        <v>603222</v>
      </c>
      <c r="Q201" s="47">
        <f t="shared" si="20"/>
        <v>12788046</v>
      </c>
      <c r="R201" s="47">
        <f t="shared" si="20"/>
        <v>261736</v>
      </c>
      <c r="S201" s="47">
        <f t="shared" si="20"/>
        <v>543645</v>
      </c>
      <c r="T201" s="47">
        <f t="shared" si="20"/>
        <v>12621320</v>
      </c>
      <c r="U201" s="47">
        <f t="shared" si="20"/>
        <v>25926069</v>
      </c>
      <c r="V201" s="47">
        <f>+V200+V182</f>
        <v>263935</v>
      </c>
      <c r="W201" s="47">
        <f>+W200+W182</f>
        <v>90387644</v>
      </c>
      <c r="X201" s="47">
        <f t="shared" si="20"/>
        <v>1836700</v>
      </c>
      <c r="Y201" s="47">
        <f t="shared" si="20"/>
        <v>5131939</v>
      </c>
      <c r="Z201" s="47">
        <f t="shared" si="20"/>
        <v>8229603</v>
      </c>
      <c r="AA201" s="47">
        <f t="shared" si="20"/>
        <v>1299720</v>
      </c>
      <c r="AB201" s="47">
        <f t="shared" si="20"/>
        <v>38226900</v>
      </c>
      <c r="AC201" s="47">
        <f t="shared" si="20"/>
        <v>431299</v>
      </c>
      <c r="AD201" s="47">
        <f t="shared" si="20"/>
        <v>13990916</v>
      </c>
      <c r="AE201" s="47">
        <f t="shared" si="20"/>
        <v>840244</v>
      </c>
      <c r="AF201" s="62">
        <f t="shared" si="20"/>
        <v>19114</v>
      </c>
    </row>
    <row r="202" spans="1:32" ht="15" customHeight="1">
      <c r="A202" s="1"/>
      <c r="B202" s="3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</row>
    <row r="203" spans="1:32" ht="15" customHeight="1">
      <c r="A203" s="35" t="s">
        <v>217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1:32" ht="15" customHeight="1">
      <c r="A204" s="36" t="s">
        <v>218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1:32"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1:32"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1:32"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1:32"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3:32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3:32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</sheetData>
  <pageMargins left="0.70866141732283472" right="0.70866141732283472" top="0.27559055118110237" bottom="0.39370078740157483" header="0.15748031496062992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JUN 2015</vt:lpstr>
      <vt:lpstr>'JUN 2015'!Títulos_de_Impressão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Flores</dc:creator>
  <cp:lastModifiedBy>Vera Flores</cp:lastModifiedBy>
  <cp:lastPrinted>2015-12-04T16:11:47Z</cp:lastPrinted>
  <dcterms:created xsi:type="dcterms:W3CDTF">2011-04-11T09:48:27Z</dcterms:created>
  <dcterms:modified xsi:type="dcterms:W3CDTF">2015-12-04T16:44:22Z</dcterms:modified>
</cp:coreProperties>
</file>