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90" windowWidth="14355" windowHeight="4680" tabRatio="908"/>
  </bookViews>
  <sheets>
    <sheet name="JUN 2015" sheetId="117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F52" i="117"/>
  <c r="AE52"/>
  <c r="AD52"/>
  <c r="AC52"/>
  <c r="E52"/>
  <c r="D52"/>
  <c r="AF9" l="1"/>
  <c r="AF27" s="1"/>
  <c r="AF43" s="1"/>
  <c r="AF49" s="1"/>
  <c r="AE9"/>
  <c r="AE27" s="1"/>
  <c r="AE43" s="1"/>
  <c r="AE49" s="1"/>
  <c r="AD9"/>
  <c r="AD27" s="1"/>
  <c r="AD43" s="1"/>
  <c r="AD49" s="1"/>
  <c r="AC9"/>
  <c r="AC27" s="1"/>
  <c r="AC43" s="1"/>
  <c r="AC49" s="1"/>
  <c r="AB9"/>
  <c r="AB27" s="1"/>
  <c r="AB43" s="1"/>
  <c r="AB49" s="1"/>
  <c r="AB52" s="1"/>
  <c r="AA9"/>
  <c r="AA27" s="1"/>
  <c r="AA43" s="1"/>
  <c r="AA49" s="1"/>
  <c r="AA52" s="1"/>
  <c r="Z9"/>
  <c r="Z27" s="1"/>
  <c r="Z43" s="1"/>
  <c r="Z49" s="1"/>
  <c r="Z52" s="1"/>
  <c r="Y9"/>
  <c r="Y27" s="1"/>
  <c r="Y43" s="1"/>
  <c r="Y49" s="1"/>
  <c r="Y52" s="1"/>
  <c r="V9"/>
  <c r="V27" s="1"/>
  <c r="V43" s="1"/>
  <c r="V49" s="1"/>
  <c r="V52" s="1"/>
  <c r="X9"/>
  <c r="X27" s="1"/>
  <c r="X43" s="1"/>
  <c r="X49" s="1"/>
  <c r="X52" s="1"/>
  <c r="W9"/>
  <c r="W27" s="1"/>
  <c r="W43" s="1"/>
  <c r="W49" s="1"/>
  <c r="W52" s="1"/>
  <c r="U9"/>
  <c r="U27" s="1"/>
  <c r="U43" s="1"/>
  <c r="U49" s="1"/>
  <c r="U52" s="1"/>
  <c r="T9"/>
  <c r="T27" s="1"/>
  <c r="T43" s="1"/>
  <c r="T49" s="1"/>
  <c r="T52" s="1"/>
  <c r="S9"/>
  <c r="S27" s="1"/>
  <c r="S43" s="1"/>
  <c r="S49" s="1"/>
  <c r="S52" s="1"/>
  <c r="R9"/>
  <c r="R27" s="1"/>
  <c r="R43" s="1"/>
  <c r="R49" s="1"/>
  <c r="R52" s="1"/>
  <c r="Q9"/>
  <c r="Q27" s="1"/>
  <c r="Q43" s="1"/>
  <c r="Q49" s="1"/>
  <c r="Q52" s="1"/>
  <c r="P9"/>
  <c r="P27" s="1"/>
  <c r="P43" s="1"/>
  <c r="P49" s="1"/>
  <c r="P52" s="1"/>
  <c r="O9"/>
  <c r="O27" s="1"/>
  <c r="O43" s="1"/>
  <c r="O49" s="1"/>
  <c r="O52" s="1"/>
  <c r="N9"/>
  <c r="N27" s="1"/>
  <c r="N43" s="1"/>
  <c r="N49" s="1"/>
  <c r="N52" s="1"/>
  <c r="M9"/>
  <c r="M27" s="1"/>
  <c r="M43" s="1"/>
  <c r="M49" s="1"/>
  <c r="M52" s="1"/>
  <c r="L9"/>
  <c r="L27" s="1"/>
  <c r="L43" s="1"/>
  <c r="L49" s="1"/>
  <c r="L52" s="1"/>
  <c r="K9"/>
  <c r="K27" s="1"/>
  <c r="K43" s="1"/>
  <c r="K49" s="1"/>
  <c r="K52" s="1"/>
  <c r="J9"/>
  <c r="J27" s="1"/>
  <c r="J43" s="1"/>
  <c r="J49" s="1"/>
  <c r="J52" s="1"/>
  <c r="I9"/>
  <c r="I27" s="1"/>
  <c r="I43" s="1"/>
  <c r="I49" s="1"/>
  <c r="I52" s="1"/>
  <c r="H9"/>
  <c r="H27" s="1"/>
  <c r="H43" s="1"/>
  <c r="H49" s="1"/>
  <c r="H52" s="1"/>
  <c r="G9"/>
  <c r="G27" s="1"/>
  <c r="G43" s="1"/>
  <c r="G49" s="1"/>
  <c r="G52" s="1"/>
  <c r="F9"/>
  <c r="F27" s="1"/>
  <c r="F43" s="1"/>
  <c r="F49" s="1"/>
  <c r="F52" s="1"/>
  <c r="C9"/>
  <c r="C27" s="1"/>
  <c r="C43" s="1"/>
  <c r="C49" s="1"/>
  <c r="C52" s="1"/>
</calcChain>
</file>

<file path=xl/sharedStrings.xml><?xml version="1.0" encoding="utf-8"?>
<sst xmlns="http://schemas.openxmlformats.org/spreadsheetml/2006/main" count="105" uniqueCount="105">
  <si>
    <t>BBVA</t>
  </si>
  <si>
    <t>BIG</t>
  </si>
  <si>
    <t>BII</t>
  </si>
  <si>
    <t>CGD</t>
  </si>
  <si>
    <t>Rendimentos de instrumentos de capital</t>
  </si>
  <si>
    <t>Rendimentos de serviços e comissões</t>
  </si>
  <si>
    <t>Encargos com serviços e comissões</t>
  </si>
  <si>
    <t>Resultados de reavaliação cambial</t>
  </si>
  <si>
    <t>Resultados de alienação de outros activos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</si>
  <si>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</si>
  <si>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</si>
  <si>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</si>
  <si>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</si>
  <si>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</si>
  <si>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de outros activos financeiros líquida de reversões e recuperações</t>
  </si>
  <si>
    <t>Imparidade de outros activos líquida de reversões e recuperações</t>
  </si>
  <si>
    <t>Resultado antes de impostos</t>
  </si>
  <si>
    <t>Impostos correntes</t>
  </si>
  <si>
    <t>Impostos diferidos</t>
  </si>
  <si>
    <t>BNP SS</t>
  </si>
  <si>
    <t>Corr. de valor assoc. ao créd. a clientes e val. a receber de out. dev.</t>
  </si>
  <si>
    <t>Juros e rendimentos similares</t>
  </si>
  <si>
    <t>Juros e encargos similares</t>
  </si>
  <si>
    <t>Banco BIC</t>
  </si>
  <si>
    <r>
      <t xml:space="preserve">Banco BPI </t>
    </r>
    <r>
      <rPr>
        <b/>
        <vertAlign val="superscript"/>
        <sz val="6.4"/>
        <rFont val="Calibri"/>
        <family val="2"/>
      </rPr>
      <t>(1)</t>
    </r>
  </si>
  <si>
    <r>
      <t xml:space="preserve">BPI </t>
    </r>
    <r>
      <rPr>
        <b/>
        <vertAlign val="superscript"/>
        <sz val="6.4"/>
        <rFont val="Calibri"/>
        <family val="2"/>
      </rPr>
      <t>(2)</t>
    </r>
  </si>
  <si>
    <t>Millennium bcp</t>
  </si>
  <si>
    <t>Activobank</t>
  </si>
  <si>
    <t>Besi</t>
  </si>
  <si>
    <t>Best</t>
  </si>
  <si>
    <t>Finantia</t>
  </si>
  <si>
    <t>Invest</t>
  </si>
  <si>
    <t>Banif Inv</t>
  </si>
  <si>
    <t>Banif Mais</t>
  </si>
  <si>
    <t>Montepio</t>
  </si>
  <si>
    <t>CBI</t>
  </si>
  <si>
    <t>Popular</t>
  </si>
  <si>
    <t>Sant Consumer</t>
  </si>
  <si>
    <t>Santander Totta</t>
  </si>
  <si>
    <t>Barclays</t>
  </si>
  <si>
    <t>BNP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</si>
  <si>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</si>
  <si>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</si>
  <si>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</si>
  <si>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</si>
  <si>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</si>
  <si>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</si>
  <si>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</si>
  <si>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</si>
  <si>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</si>
  <si>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</si>
  <si>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</si>
  <si>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</si>
  <si>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</si>
  <si>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</si>
  <si>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</si>
  <si>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</si>
  <si>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</si>
  <si>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</si>
  <si>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</si>
  <si>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</si>
  <si>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</si>
  <si>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Fonte: Associação Portuguesa de Bancos</t>
  </si>
  <si>
    <t>DEMONSTRAÇÕES DOS RESULTADOS INDIVIDUAIS / SEPARATE INCOME STATEMENTS</t>
  </si>
  <si>
    <t>(milhares / thousands €)</t>
  </si>
  <si>
    <t>Interest and similar income</t>
  </si>
  <si>
    <t>Interest and similar expense</t>
  </si>
  <si>
    <t>Margem financeira</t>
  </si>
  <si>
    <t>Net interest income</t>
  </si>
  <si>
    <t>Income from equity instruments</t>
  </si>
  <si>
    <t>Fee and commission income</t>
  </si>
  <si>
    <t>Fee and commission expenses</t>
  </si>
  <si>
    <t>Resultados de activos e passivos ao justo valor através de resultados</t>
  </si>
  <si>
    <t>Net gains from assets and liabilities at fair value through profit or loss</t>
  </si>
  <si>
    <t>Resultados de activos financeiros disponíveis para venda</t>
  </si>
  <si>
    <t>Net gains from available-for-sale financial assets</t>
  </si>
  <si>
    <t>Net gains from foreign exchange differences</t>
  </si>
  <si>
    <t>Net gains from sale of other assets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</si>
  <si>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</si>
  <si>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</si>
  <si>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</si>
  <si>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</si>
  <si>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</si>
  <si>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</si>
  <si>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</si>
  <si>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Value adj. relating to loans and adv. to cust. and receiv. from other debt. (net of revers.)</t>
  </si>
  <si>
    <t>Impairment on other financial assets net of reversals</t>
  </si>
  <si>
    <t>Impairment on other assets net of reversals</t>
  </si>
  <si>
    <t>Net income before tax</t>
  </si>
  <si>
    <t>Current tax</t>
  </si>
  <si>
    <t>Deferred tax</t>
  </si>
  <si>
    <t>Resultado líquido / Net income</t>
  </si>
  <si>
    <t>Source: Portuguese Banking Association</t>
  </si>
  <si>
    <r>
      <rPr>
        <vertAlign val="superscript"/>
        <sz val="6.4"/>
        <color theme="1"/>
        <rFont val="Calibri"/>
        <family val="2"/>
      </rPr>
      <t>(1)</t>
    </r>
    <r>
      <rPr>
        <sz val="8"/>
        <color theme="1"/>
        <rFont val="Calibri"/>
        <family val="2"/>
        <scheme val="minor"/>
      </rPr>
      <t xml:space="preserve"> De acordo com o formato publicado pelo Banco BPI, S.A. no seu relatório e contas.</t>
    </r>
  </si>
  <si>
    <t>Follows the template published by Banco BPI, S.A. in its report.</t>
  </si>
  <si>
    <r>
      <rPr>
        <vertAlign val="superscript"/>
        <sz val="6.4"/>
        <color theme="1"/>
        <rFont val="Calibri"/>
        <family val="2"/>
      </rPr>
      <t>(2)</t>
    </r>
    <r>
      <rPr>
        <sz val="8"/>
        <color theme="1"/>
        <rFont val="Calibri"/>
        <family val="2"/>
        <scheme val="minor"/>
      </rPr>
      <t xml:space="preserve"> De acordo com o formato publicado pelo Banco Português de Investimento, S.A. no seu relatório e contas.</t>
    </r>
  </si>
  <si>
    <t>Follows the template published by Banco Português de Investimento, S.A. in its report.</t>
  </si>
  <si>
    <t>Banco Carregosa</t>
  </si>
  <si>
    <t>Montepio Inv</t>
  </si>
  <si>
    <t>SICAM</t>
  </si>
  <si>
    <t>30 DE JUNHO DE 2015 / 30 JUNE 2015</t>
  </si>
  <si>
    <t xml:space="preserve">Banif </t>
  </si>
  <si>
    <t>Novo Banco</t>
  </si>
  <si>
    <t>NB Açores</t>
  </si>
  <si>
    <t>BB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</si>
</sst>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6.4"/>
      <name val="Calibri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vertAlign val="superscript"/>
      <sz val="6.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2" fillId="0" borderId="0" xfId="0" quotePrefix="1" applyFont="1" applyAlignment="1">
      <alignment horizontal="center"/>
    </xf>
    <xf numFmtId="0" fontId="5" fillId="0" borderId="0" xfId="0" applyFont="1"/>
    <xf numFmtId="0" fontId="4" fillId="0" borderId="0" xfId="0" applyFont="1"/>
    <xf numFmtId="164" fontId="0" fillId="0" borderId="0" xfId="0" applyNumberFormat="1"/>
    <xf numFmtId="14" fontId="6" fillId="0" borderId="0" xfId="1" applyNumberFormat="1" applyFont="1" applyFill="1" applyBorder="1" applyAlignment="1">
      <alignment vertical="center" wrapText="1"/>
    </xf>
    <xf numFmtId="0" fontId="0" fillId="3" borderId="1" xfId="0" applyFill="1" applyBorder="1"/>
    <xf numFmtId="0" fontId="7" fillId="3" borderId="2" xfId="0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64" fontId="7" fillId="4" borderId="5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4" borderId="6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4" fontId="8" fillId="3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66" fontId="8" fillId="4" borderId="8" xfId="0" applyNumberFormat="1" applyFont="1" applyFill="1" applyBorder="1" applyAlignment="1">
      <alignment vertical="center"/>
    </xf>
  </cellXfs>
  <cellStyles count="5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Percentagem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-%20Separate%20Balance%20Sheet%20(Jun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2015"/>
    </sheetNames>
    <sheetDataSet>
      <sheetData sheetId="0">
        <row r="6">
          <cell r="C6">
            <v>150388</v>
          </cell>
        </row>
        <row r="196">
          <cell r="C196">
            <v>6377</v>
          </cell>
          <cell r="D196">
            <v>94630</v>
          </cell>
          <cell r="E196">
            <v>-447</v>
          </cell>
          <cell r="F196">
            <v>107</v>
          </cell>
          <cell r="G196">
            <v>282717</v>
          </cell>
          <cell r="H196">
            <v>32513</v>
          </cell>
          <cell r="I196">
            <v>-2027</v>
          </cell>
          <cell r="J196">
            <v>51531</v>
          </cell>
          <cell r="K196">
            <v>-402463</v>
          </cell>
          <cell r="L196">
            <v>2736</v>
          </cell>
          <cell r="M196">
            <v>384</v>
          </cell>
          <cell r="N196">
            <v>3274</v>
          </cell>
          <cell r="O196">
            <v>22521</v>
          </cell>
          <cell r="P196">
            <v>6184</v>
          </cell>
          <cell r="Q196">
            <v>55095</v>
          </cell>
          <cell r="R196">
            <v>-2684</v>
          </cell>
          <cell r="S196">
            <v>9134</v>
          </cell>
          <cell r="T196">
            <v>19962</v>
          </cell>
          <cell r="U196">
            <v>-90371</v>
          </cell>
          <cell r="V196">
            <v>4952</v>
          </cell>
          <cell r="W196">
            <v>-47554</v>
          </cell>
          <cell r="X196">
            <v>992</v>
          </cell>
          <cell r="Y196">
            <v>-16880</v>
          </cell>
          <cell r="Z196">
            <v>31995</v>
          </cell>
          <cell r="AA196">
            <v>8672</v>
          </cell>
          <cell r="AB196">
            <v>86192</v>
          </cell>
          <cell r="AC196">
            <v>1069</v>
          </cell>
          <cell r="AD196">
            <v>79994</v>
          </cell>
          <cell r="AE196">
            <v>6348</v>
          </cell>
          <cell r="AF196">
            <v>324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55"/>
  <sheetViews>
    <sheetView showGridLines="0" tabSelected="1" zoomScaleNormal="100" workbookViewId="0">
      <selection activeCell="A4" sqref="A4"/>
    </sheetView>
  </sheetViews>
  <sheetFormatPr defaultRowHeight="15"/>
  <cols>
    <col min="1" max="1" width="9.140625" style="4"/>
    <col min="2" max="2" width="68" style="2" bestFit="1" customWidth="1"/>
    <col min="3" max="32" width="11.28515625" style="27" customWidth="1"/>
    <col min="33" max="16384" width="9.140625" style="4"/>
  </cols>
  <sheetData>
    <row r="1" spans="1:32">
      <c r="A1" s="15" t="s">
        <v>63</v>
      </c>
    </row>
    <row r="2" spans="1:32">
      <c r="A2" s="16" t="s">
        <v>100</v>
      </c>
      <c r="B2" s="1"/>
    </row>
    <row r="3" spans="1:32">
      <c r="A3" s="16" t="s">
        <v>64</v>
      </c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3" customFormat="1" ht="30" customHeight="1">
      <c r="A4" s="12"/>
      <c r="B4" s="13"/>
      <c r="C4" s="14" t="s">
        <v>23</v>
      </c>
      <c r="D4" s="14" t="s">
        <v>24</v>
      </c>
      <c r="E4" s="14" t="s">
        <v>25</v>
      </c>
      <c r="F4" s="14" t="s">
        <v>97</v>
      </c>
      <c r="G4" s="14" t="s">
        <v>26</v>
      </c>
      <c r="H4" s="14" t="s">
        <v>27</v>
      </c>
      <c r="I4" s="14" t="s">
        <v>2</v>
      </c>
      <c r="J4" s="14" t="s">
        <v>1</v>
      </c>
      <c r="K4" s="14" t="s">
        <v>102</v>
      </c>
      <c r="L4" s="14" t="s">
        <v>28</v>
      </c>
      <c r="M4" s="14" t="s">
        <v>103</v>
      </c>
      <c r="N4" s="14" t="s">
        <v>29</v>
      </c>
      <c r="O4" s="14" t="s">
        <v>30</v>
      </c>
      <c r="P4" s="14" t="s">
        <v>31</v>
      </c>
      <c r="Q4" s="14" t="s">
        <v>101</v>
      </c>
      <c r="R4" s="14" t="s">
        <v>32</v>
      </c>
      <c r="S4" s="14" t="s">
        <v>33</v>
      </c>
      <c r="T4" s="14" t="s">
        <v>99</v>
      </c>
      <c r="U4" s="14" t="s">
        <v>34</v>
      </c>
      <c r="V4" s="14" t="s">
        <v>98</v>
      </c>
      <c r="W4" s="14" t="s">
        <v>3</v>
      </c>
      <c r="X4" s="14" t="s">
        <v>35</v>
      </c>
      <c r="Y4" s="14" t="s">
        <v>0</v>
      </c>
      <c r="Z4" s="14" t="s">
        <v>36</v>
      </c>
      <c r="AA4" s="14" t="s">
        <v>37</v>
      </c>
      <c r="AB4" s="14" t="s">
        <v>38</v>
      </c>
      <c r="AC4" s="14" t="s">
        <v>104</v>
      </c>
      <c r="AD4" s="14" t="s">
        <v>39</v>
      </c>
      <c r="AE4" s="14" t="s">
        <v>40</v>
      </c>
      <c r="AF4" s="47" t="s">
        <v>19</v>
      </c>
    </row>
    <row r="5" spans="1:32" s="10" customFormat="1">
      <c r="A5" s="17" t="s">
        <v>41</v>
      </c>
      <c r="B5" s="18" t="s">
        <v>21</v>
      </c>
      <c r="C5" s="28">
        <v>100567</v>
      </c>
      <c r="D5" s="28"/>
      <c r="E5" s="28"/>
      <c r="F5" s="28">
        <v>3157</v>
      </c>
      <c r="G5" s="28">
        <v>647908</v>
      </c>
      <c r="H5" s="28">
        <v>3359</v>
      </c>
      <c r="I5" s="28">
        <v>10029</v>
      </c>
      <c r="J5" s="28">
        <v>20890</v>
      </c>
      <c r="K5" s="28">
        <v>629768</v>
      </c>
      <c r="L5" s="28">
        <v>15787</v>
      </c>
      <c r="M5" s="28">
        <v>6969</v>
      </c>
      <c r="N5" s="28">
        <v>3429</v>
      </c>
      <c r="O5" s="28">
        <v>27301</v>
      </c>
      <c r="P5" s="28">
        <v>9158</v>
      </c>
      <c r="Q5" s="28">
        <v>196815</v>
      </c>
      <c r="R5" s="28">
        <v>3221</v>
      </c>
      <c r="S5" s="28">
        <v>21816</v>
      </c>
      <c r="T5" s="28">
        <v>205670</v>
      </c>
      <c r="U5" s="28">
        <v>336625</v>
      </c>
      <c r="V5" s="28">
        <v>2568</v>
      </c>
      <c r="W5" s="28">
        <v>1137831</v>
      </c>
      <c r="X5" s="28">
        <v>88306</v>
      </c>
      <c r="Y5" s="28">
        <v>48819</v>
      </c>
      <c r="Z5" s="28">
        <v>106630</v>
      </c>
      <c r="AA5" s="28">
        <v>36595</v>
      </c>
      <c r="AB5" s="28">
        <v>522354</v>
      </c>
      <c r="AC5" s="28">
        <v>6897</v>
      </c>
      <c r="AD5" s="28">
        <v>188685</v>
      </c>
      <c r="AE5" s="28">
        <v>6553</v>
      </c>
      <c r="AF5" s="42">
        <v>0</v>
      </c>
    </row>
    <row r="6" spans="1:32" s="10" customFormat="1">
      <c r="A6" s="17"/>
      <c r="B6" s="19" t="s">
        <v>65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2"/>
    </row>
    <row r="7" spans="1:32" s="10" customFormat="1">
      <c r="A7" s="17">
        <v>2</v>
      </c>
      <c r="B7" s="18" t="s">
        <v>22</v>
      </c>
      <c r="C7" s="29">
        <v>39976</v>
      </c>
      <c r="D7" s="29"/>
      <c r="E7" s="29"/>
      <c r="F7" s="29">
        <v>707</v>
      </c>
      <c r="G7" s="29">
        <v>348935</v>
      </c>
      <c r="H7" s="29">
        <v>4117</v>
      </c>
      <c r="I7" s="29">
        <v>9282</v>
      </c>
      <c r="J7" s="29">
        <v>10232</v>
      </c>
      <c r="K7" s="29">
        <v>521253</v>
      </c>
      <c r="L7" s="29">
        <v>13782</v>
      </c>
      <c r="M7" s="29">
        <v>3564</v>
      </c>
      <c r="N7" s="29">
        <v>377</v>
      </c>
      <c r="O7" s="29">
        <v>11478</v>
      </c>
      <c r="P7" s="29">
        <v>3441</v>
      </c>
      <c r="Q7" s="29">
        <v>123897</v>
      </c>
      <c r="R7" s="29">
        <v>2726</v>
      </c>
      <c r="S7" s="29">
        <v>4402</v>
      </c>
      <c r="T7" s="29">
        <v>89459</v>
      </c>
      <c r="U7" s="29">
        <v>232555</v>
      </c>
      <c r="V7" s="29">
        <v>154</v>
      </c>
      <c r="W7" s="29">
        <v>851292</v>
      </c>
      <c r="X7" s="29">
        <v>74957</v>
      </c>
      <c r="Y7" s="29">
        <v>25984</v>
      </c>
      <c r="Z7" s="29">
        <v>46213</v>
      </c>
      <c r="AA7" s="29">
        <v>20226</v>
      </c>
      <c r="AB7" s="29">
        <v>269000</v>
      </c>
      <c r="AC7" s="29">
        <v>3529</v>
      </c>
      <c r="AD7" s="29">
        <v>58353</v>
      </c>
      <c r="AE7" s="29">
        <v>504</v>
      </c>
      <c r="AF7" s="43">
        <v>2</v>
      </c>
    </row>
    <row r="8" spans="1:32" s="10" customFormat="1">
      <c r="A8" s="17"/>
      <c r="B8" s="19" t="s">
        <v>66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43"/>
    </row>
    <row r="9" spans="1:32" s="9" customFormat="1">
      <c r="A9" s="20" t="s">
        <v>42</v>
      </c>
      <c r="B9" s="21" t="s">
        <v>67</v>
      </c>
      <c r="C9" s="30">
        <f>+C5-C7</f>
        <v>60591</v>
      </c>
      <c r="D9" s="30">
        <v>287272</v>
      </c>
      <c r="E9" s="30">
        <v>12</v>
      </c>
      <c r="F9" s="30">
        <f>+F5-F7</f>
        <v>2450</v>
      </c>
      <c r="G9" s="30">
        <f t="shared" ref="G9:AF9" si="0">+G5-G7</f>
        <v>298973</v>
      </c>
      <c r="H9" s="30">
        <f t="shared" si="0"/>
        <v>-758</v>
      </c>
      <c r="I9" s="30">
        <f t="shared" si="0"/>
        <v>747</v>
      </c>
      <c r="J9" s="30">
        <f t="shared" si="0"/>
        <v>10658</v>
      </c>
      <c r="K9" s="30">
        <f t="shared" si="0"/>
        <v>108515</v>
      </c>
      <c r="L9" s="30">
        <f t="shared" si="0"/>
        <v>2005</v>
      </c>
      <c r="M9" s="30">
        <f t="shared" si="0"/>
        <v>3405</v>
      </c>
      <c r="N9" s="30">
        <f t="shared" si="0"/>
        <v>3052</v>
      </c>
      <c r="O9" s="30">
        <f t="shared" si="0"/>
        <v>15823</v>
      </c>
      <c r="P9" s="30">
        <f t="shared" si="0"/>
        <v>5717</v>
      </c>
      <c r="Q9" s="30">
        <f t="shared" si="0"/>
        <v>72918</v>
      </c>
      <c r="R9" s="30">
        <f t="shared" si="0"/>
        <v>495</v>
      </c>
      <c r="S9" s="30">
        <f t="shared" si="0"/>
        <v>17414</v>
      </c>
      <c r="T9" s="30">
        <f t="shared" si="0"/>
        <v>116211</v>
      </c>
      <c r="U9" s="30">
        <f t="shared" si="0"/>
        <v>104070</v>
      </c>
      <c r="V9" s="30">
        <f>+V5-V7</f>
        <v>2414</v>
      </c>
      <c r="W9" s="30">
        <f t="shared" si="0"/>
        <v>286539</v>
      </c>
      <c r="X9" s="30">
        <f t="shared" si="0"/>
        <v>13349</v>
      </c>
      <c r="Y9" s="30">
        <f t="shared" si="0"/>
        <v>22835</v>
      </c>
      <c r="Z9" s="30">
        <f t="shared" si="0"/>
        <v>60417</v>
      </c>
      <c r="AA9" s="30">
        <f t="shared" si="0"/>
        <v>16369</v>
      </c>
      <c r="AB9" s="30">
        <f t="shared" si="0"/>
        <v>253354</v>
      </c>
      <c r="AC9" s="30">
        <f t="shared" si="0"/>
        <v>3368</v>
      </c>
      <c r="AD9" s="30">
        <f t="shared" si="0"/>
        <v>130332</v>
      </c>
      <c r="AE9" s="30">
        <f t="shared" si="0"/>
        <v>6049</v>
      </c>
      <c r="AF9" s="44">
        <f t="shared" si="0"/>
        <v>-2</v>
      </c>
    </row>
    <row r="10" spans="1:32" s="9" customFormat="1">
      <c r="A10" s="20"/>
      <c r="B10" s="22" t="s">
        <v>68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44"/>
    </row>
    <row r="11" spans="1:32">
      <c r="A11" s="17" t="s">
        <v>43</v>
      </c>
      <c r="B11" s="18" t="s">
        <v>4</v>
      </c>
      <c r="C11" s="31">
        <v>30</v>
      </c>
      <c r="D11" s="31"/>
      <c r="E11" s="31"/>
      <c r="F11" s="31">
        <v>125</v>
      </c>
      <c r="G11" s="31">
        <v>148612</v>
      </c>
      <c r="H11" s="31">
        <v>49</v>
      </c>
      <c r="I11" s="31">
        <v>0</v>
      </c>
      <c r="J11" s="31">
        <v>1136</v>
      </c>
      <c r="K11" s="31">
        <v>7630</v>
      </c>
      <c r="L11" s="31">
        <v>1799</v>
      </c>
      <c r="M11" s="31">
        <v>29</v>
      </c>
      <c r="N11" s="31">
        <v>29</v>
      </c>
      <c r="O11" s="31">
        <v>0</v>
      </c>
      <c r="P11" s="31">
        <v>0</v>
      </c>
      <c r="Q11" s="31">
        <v>441</v>
      </c>
      <c r="R11" s="31">
        <v>2116</v>
      </c>
      <c r="S11" s="31">
        <v>0</v>
      </c>
      <c r="T11" s="31">
        <v>339</v>
      </c>
      <c r="U11" s="31">
        <v>1594</v>
      </c>
      <c r="V11" s="31">
        <v>0</v>
      </c>
      <c r="W11" s="31">
        <v>59430</v>
      </c>
      <c r="X11" s="31">
        <v>0</v>
      </c>
      <c r="Y11" s="31">
        <v>486</v>
      </c>
      <c r="Z11" s="31">
        <v>63</v>
      </c>
      <c r="AA11" s="31">
        <v>0</v>
      </c>
      <c r="AB11" s="31">
        <v>16370</v>
      </c>
      <c r="AC11" s="31">
        <v>70</v>
      </c>
      <c r="AD11" s="31">
        <v>70</v>
      </c>
      <c r="AE11" s="31">
        <v>1791</v>
      </c>
      <c r="AF11" s="45">
        <v>0</v>
      </c>
    </row>
    <row r="12" spans="1:32">
      <c r="A12" s="17"/>
      <c r="B12" s="19" t="s">
        <v>69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7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45"/>
    </row>
    <row r="13" spans="1:32">
      <c r="A13" s="17" t="s">
        <v>44</v>
      </c>
      <c r="B13" s="18" t="s">
        <v>5</v>
      </c>
      <c r="C13" s="31">
        <v>17354</v>
      </c>
      <c r="D13" s="31"/>
      <c r="E13" s="31"/>
      <c r="F13" s="31">
        <v>2622</v>
      </c>
      <c r="G13" s="31">
        <v>256361</v>
      </c>
      <c r="H13" s="31">
        <v>8069</v>
      </c>
      <c r="I13" s="31">
        <v>1457</v>
      </c>
      <c r="J13" s="31">
        <v>10074</v>
      </c>
      <c r="K13" s="31">
        <v>206123</v>
      </c>
      <c r="L13" s="31">
        <v>39408</v>
      </c>
      <c r="M13" s="31">
        <v>2940</v>
      </c>
      <c r="N13" s="31">
        <v>10249</v>
      </c>
      <c r="O13" s="31">
        <v>1029</v>
      </c>
      <c r="P13" s="31">
        <v>1102</v>
      </c>
      <c r="Q13" s="31">
        <v>38754</v>
      </c>
      <c r="R13" s="31">
        <v>3723</v>
      </c>
      <c r="S13" s="31">
        <v>2859</v>
      </c>
      <c r="T13" s="31">
        <v>64064</v>
      </c>
      <c r="U13" s="31">
        <v>62454</v>
      </c>
      <c r="V13" s="31">
        <v>926</v>
      </c>
      <c r="W13" s="31">
        <v>213894</v>
      </c>
      <c r="X13" s="31">
        <v>16420</v>
      </c>
      <c r="Y13" s="31">
        <v>14939</v>
      </c>
      <c r="Z13" s="31">
        <v>28712</v>
      </c>
      <c r="AA13" s="31">
        <v>10281</v>
      </c>
      <c r="AB13" s="31">
        <v>165374</v>
      </c>
      <c r="AC13" s="31">
        <v>875</v>
      </c>
      <c r="AD13" s="31">
        <v>39845</v>
      </c>
      <c r="AE13" s="31">
        <v>3244</v>
      </c>
      <c r="AF13" s="45">
        <v>0</v>
      </c>
    </row>
    <row r="14" spans="1:32">
      <c r="A14" s="17"/>
      <c r="B14" s="19" t="s">
        <v>70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7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45"/>
    </row>
    <row r="15" spans="1:32">
      <c r="A15" s="17" t="s">
        <v>45</v>
      </c>
      <c r="B15" s="18" t="s">
        <v>6</v>
      </c>
      <c r="C15" s="31">
        <v>-4682</v>
      </c>
      <c r="D15" s="31"/>
      <c r="E15" s="31"/>
      <c r="F15" s="31">
        <v>-583</v>
      </c>
      <c r="G15" s="31">
        <v>-40567</v>
      </c>
      <c r="H15" s="31">
        <v>-214</v>
      </c>
      <c r="I15" s="31">
        <v>-696</v>
      </c>
      <c r="J15" s="31">
        <v>-1315</v>
      </c>
      <c r="K15" s="31">
        <v>-49855</v>
      </c>
      <c r="L15" s="31">
        <v>-3605</v>
      </c>
      <c r="M15" s="31">
        <v>-327</v>
      </c>
      <c r="N15" s="31">
        <v>-3274</v>
      </c>
      <c r="O15" s="31">
        <v>-518</v>
      </c>
      <c r="P15" s="31">
        <v>-224</v>
      </c>
      <c r="Q15" s="31">
        <v>-3881</v>
      </c>
      <c r="R15" s="31">
        <v>-315</v>
      </c>
      <c r="S15" s="31">
        <v>-529</v>
      </c>
      <c r="T15" s="31">
        <v>-4885</v>
      </c>
      <c r="U15" s="31">
        <v>-13244</v>
      </c>
      <c r="V15" s="31">
        <v>-3</v>
      </c>
      <c r="W15" s="31">
        <v>-42836</v>
      </c>
      <c r="X15" s="31">
        <v>-475</v>
      </c>
      <c r="Y15" s="31">
        <v>-2811</v>
      </c>
      <c r="Z15" s="31">
        <v>-3568</v>
      </c>
      <c r="AA15" s="31">
        <v>-2191</v>
      </c>
      <c r="AB15" s="31">
        <v>-30780</v>
      </c>
      <c r="AC15" s="31">
        <v>-345</v>
      </c>
      <c r="AD15" s="31">
        <v>-4442</v>
      </c>
      <c r="AE15" s="31">
        <v>-1289</v>
      </c>
      <c r="AF15" s="45">
        <v>-3</v>
      </c>
    </row>
    <row r="16" spans="1:32">
      <c r="A16" s="17"/>
      <c r="B16" s="19" t="s">
        <v>71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7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45"/>
    </row>
    <row r="17" spans="1:32">
      <c r="A17" s="17" t="s">
        <v>46</v>
      </c>
      <c r="B17" s="18" t="s">
        <v>72</v>
      </c>
      <c r="C17" s="31">
        <v>979</v>
      </c>
      <c r="D17" s="31"/>
      <c r="E17" s="31"/>
      <c r="F17" s="31">
        <v>-1775</v>
      </c>
      <c r="G17" s="31">
        <v>17831</v>
      </c>
      <c r="H17" s="31">
        <v>0</v>
      </c>
      <c r="I17" s="31">
        <v>-6626</v>
      </c>
      <c r="J17" s="31">
        <v>-50492</v>
      </c>
      <c r="K17" s="31">
        <v>-43200</v>
      </c>
      <c r="L17" s="31">
        <v>13416</v>
      </c>
      <c r="M17" s="31">
        <v>-244</v>
      </c>
      <c r="N17" s="31">
        <v>-1974</v>
      </c>
      <c r="O17" s="31">
        <v>1880</v>
      </c>
      <c r="P17" s="31">
        <v>222</v>
      </c>
      <c r="Q17" s="31">
        <v>-14351</v>
      </c>
      <c r="R17" s="31">
        <v>-1772</v>
      </c>
      <c r="S17" s="31">
        <v>0</v>
      </c>
      <c r="T17" s="31">
        <v>-460</v>
      </c>
      <c r="U17" s="31">
        <v>8157</v>
      </c>
      <c r="V17" s="31">
        <v>-546</v>
      </c>
      <c r="W17" s="31">
        <v>131798</v>
      </c>
      <c r="X17" s="31">
        <v>-9606</v>
      </c>
      <c r="Y17" s="31">
        <v>-603</v>
      </c>
      <c r="Z17" s="31">
        <v>-81</v>
      </c>
      <c r="AA17" s="31">
        <v>2</v>
      </c>
      <c r="AB17" s="31">
        <v>-6667</v>
      </c>
      <c r="AC17" s="31">
        <v>0</v>
      </c>
      <c r="AD17" s="31">
        <v>-2089</v>
      </c>
      <c r="AE17" s="31">
        <v>0</v>
      </c>
      <c r="AF17" s="45">
        <v>0</v>
      </c>
    </row>
    <row r="18" spans="1:32">
      <c r="A18" s="17"/>
      <c r="B18" s="19" t="s">
        <v>73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7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45"/>
    </row>
    <row r="19" spans="1:32">
      <c r="A19" s="17" t="s">
        <v>47</v>
      </c>
      <c r="B19" s="18" t="s">
        <v>74</v>
      </c>
      <c r="C19" s="28">
        <v>0</v>
      </c>
      <c r="D19" s="28"/>
      <c r="E19" s="28"/>
      <c r="F19" s="28">
        <v>211</v>
      </c>
      <c r="G19" s="28">
        <v>365528</v>
      </c>
      <c r="H19" s="28">
        <v>42939</v>
      </c>
      <c r="I19" s="28">
        <v>0</v>
      </c>
      <c r="J19" s="28">
        <v>164319</v>
      </c>
      <c r="K19" s="28">
        <v>20216</v>
      </c>
      <c r="L19" s="28">
        <v>-1742</v>
      </c>
      <c r="M19" s="28">
        <v>9</v>
      </c>
      <c r="N19" s="28">
        <v>0</v>
      </c>
      <c r="O19" s="28">
        <v>13421</v>
      </c>
      <c r="P19" s="28">
        <v>7100</v>
      </c>
      <c r="Q19" s="31">
        <v>44707</v>
      </c>
      <c r="R19" s="28">
        <v>24</v>
      </c>
      <c r="S19" s="28">
        <v>0</v>
      </c>
      <c r="T19" s="28">
        <v>90783</v>
      </c>
      <c r="U19" s="28">
        <v>75150</v>
      </c>
      <c r="V19" s="28">
        <v>8952</v>
      </c>
      <c r="W19" s="28">
        <v>115716</v>
      </c>
      <c r="X19" s="28">
        <v>7247</v>
      </c>
      <c r="Y19" s="28">
        <v>2048</v>
      </c>
      <c r="Z19" s="28">
        <v>-1</v>
      </c>
      <c r="AA19" s="28">
        <v>0</v>
      </c>
      <c r="AB19" s="28">
        <v>18939</v>
      </c>
      <c r="AC19" s="28">
        <v>0</v>
      </c>
      <c r="AD19" s="28">
        <v>-96</v>
      </c>
      <c r="AE19" s="28">
        <v>0</v>
      </c>
      <c r="AF19" s="42">
        <v>0</v>
      </c>
    </row>
    <row r="20" spans="1:32">
      <c r="A20" s="17"/>
      <c r="B20" s="19" t="s">
        <v>75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2"/>
    </row>
    <row r="21" spans="1:32">
      <c r="A21" s="17" t="s">
        <v>48</v>
      </c>
      <c r="B21" s="18" t="s">
        <v>7</v>
      </c>
      <c r="C21" s="31">
        <v>2677</v>
      </c>
      <c r="D21" s="31"/>
      <c r="E21" s="31"/>
      <c r="F21" s="31">
        <v>1778</v>
      </c>
      <c r="G21" s="31">
        <v>-17036</v>
      </c>
      <c r="H21" s="31">
        <v>79</v>
      </c>
      <c r="I21" s="31">
        <v>1632</v>
      </c>
      <c r="J21" s="31">
        <v>2618</v>
      </c>
      <c r="K21" s="31">
        <v>-11429</v>
      </c>
      <c r="L21" s="31">
        <v>-17220</v>
      </c>
      <c r="M21" s="31">
        <v>246</v>
      </c>
      <c r="N21" s="31">
        <v>2076</v>
      </c>
      <c r="O21" s="31">
        <v>-561</v>
      </c>
      <c r="P21" s="31">
        <v>240</v>
      </c>
      <c r="Q21" s="31">
        <v>-1901</v>
      </c>
      <c r="R21" s="31">
        <v>37</v>
      </c>
      <c r="S21" s="31">
        <v>3</v>
      </c>
      <c r="T21" s="31">
        <v>1836</v>
      </c>
      <c r="U21" s="31">
        <v>3171</v>
      </c>
      <c r="V21" s="31">
        <v>0</v>
      </c>
      <c r="W21" s="31">
        <v>1675</v>
      </c>
      <c r="X21" s="31">
        <v>18</v>
      </c>
      <c r="Y21" s="31">
        <v>754</v>
      </c>
      <c r="Z21" s="31">
        <v>887</v>
      </c>
      <c r="AA21" s="31">
        <v>0</v>
      </c>
      <c r="AB21" s="31">
        <v>4642</v>
      </c>
      <c r="AC21" s="31">
        <v>598</v>
      </c>
      <c r="AD21" s="31">
        <v>1502</v>
      </c>
      <c r="AE21" s="31">
        <v>1</v>
      </c>
      <c r="AF21" s="45">
        <v>0</v>
      </c>
    </row>
    <row r="22" spans="1:32">
      <c r="A22" s="17"/>
      <c r="B22" s="19" t="s">
        <v>76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7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5"/>
    </row>
    <row r="23" spans="1:32">
      <c r="A23" s="17" t="s">
        <v>49</v>
      </c>
      <c r="B23" s="18" t="s">
        <v>8</v>
      </c>
      <c r="C23" s="31">
        <v>0</v>
      </c>
      <c r="D23" s="31"/>
      <c r="E23" s="31"/>
      <c r="F23" s="31">
        <v>22</v>
      </c>
      <c r="G23" s="31">
        <v>100095</v>
      </c>
      <c r="H23" s="31">
        <v>0</v>
      </c>
      <c r="I23" s="31">
        <v>595</v>
      </c>
      <c r="J23" s="31">
        <v>1220</v>
      </c>
      <c r="K23" s="31">
        <v>11361</v>
      </c>
      <c r="L23" s="31">
        <v>0</v>
      </c>
      <c r="M23" s="31">
        <v>-36</v>
      </c>
      <c r="N23" s="31">
        <v>0</v>
      </c>
      <c r="O23" s="31">
        <v>143</v>
      </c>
      <c r="P23" s="31">
        <v>-206</v>
      </c>
      <c r="Q23" s="31">
        <v>612</v>
      </c>
      <c r="R23" s="31">
        <v>0</v>
      </c>
      <c r="S23" s="31">
        <v>3</v>
      </c>
      <c r="T23" s="31">
        <v>-1133</v>
      </c>
      <c r="U23" s="31">
        <v>-11706</v>
      </c>
      <c r="V23" s="31">
        <v>-175</v>
      </c>
      <c r="W23" s="31">
        <v>149094</v>
      </c>
      <c r="X23" s="31">
        <v>0</v>
      </c>
      <c r="Y23" s="31">
        <v>-36</v>
      </c>
      <c r="Z23" s="31">
        <v>42</v>
      </c>
      <c r="AA23" s="31">
        <v>0</v>
      </c>
      <c r="AB23" s="31">
        <v>11284</v>
      </c>
      <c r="AC23" s="31">
        <v>0</v>
      </c>
      <c r="AD23" s="31">
        <v>-1047</v>
      </c>
      <c r="AE23" s="31">
        <v>0</v>
      </c>
      <c r="AF23" s="45">
        <v>0</v>
      </c>
    </row>
    <row r="24" spans="1:32">
      <c r="A24" s="17"/>
      <c r="B24" s="19" t="s">
        <v>77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7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5"/>
    </row>
    <row r="25" spans="1:32">
      <c r="A25" s="17" t="s">
        <v>50</v>
      </c>
      <c r="B25" s="18" t="s">
        <v>9</v>
      </c>
      <c r="C25" s="28">
        <v>2276</v>
      </c>
      <c r="D25" s="28"/>
      <c r="E25" s="28"/>
      <c r="F25" s="28">
        <v>-113</v>
      </c>
      <c r="G25" s="28">
        <v>-56187</v>
      </c>
      <c r="H25" s="28">
        <v>-116</v>
      </c>
      <c r="I25" s="28">
        <v>3894</v>
      </c>
      <c r="J25" s="28">
        <v>-104</v>
      </c>
      <c r="K25" s="28">
        <v>-33966</v>
      </c>
      <c r="L25" s="28">
        <v>-1525</v>
      </c>
      <c r="M25" s="28">
        <v>26</v>
      </c>
      <c r="N25" s="28">
        <v>-109</v>
      </c>
      <c r="O25" s="28">
        <v>428</v>
      </c>
      <c r="P25" s="28">
        <v>-204</v>
      </c>
      <c r="Q25" s="31">
        <v>101033</v>
      </c>
      <c r="R25" s="28">
        <v>-218</v>
      </c>
      <c r="S25" s="28">
        <v>-832</v>
      </c>
      <c r="T25" s="28">
        <v>2000</v>
      </c>
      <c r="U25" s="28">
        <v>13841</v>
      </c>
      <c r="V25" s="28">
        <v>-213</v>
      </c>
      <c r="W25" s="28">
        <v>34426</v>
      </c>
      <c r="X25" s="28">
        <v>698</v>
      </c>
      <c r="Y25" s="28">
        <v>-2104</v>
      </c>
      <c r="Z25" s="28">
        <v>45015</v>
      </c>
      <c r="AA25" s="28">
        <v>997</v>
      </c>
      <c r="AB25" s="28">
        <v>-3859</v>
      </c>
      <c r="AC25" s="28">
        <v>658</v>
      </c>
      <c r="AD25" s="28">
        <v>-3496</v>
      </c>
      <c r="AE25" s="28">
        <v>-773</v>
      </c>
      <c r="AF25" s="42">
        <v>18458</v>
      </c>
    </row>
    <row r="26" spans="1:32">
      <c r="A26" s="20"/>
      <c r="B26" s="19" t="s">
        <v>78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2"/>
    </row>
    <row r="27" spans="1:32" s="9" customFormat="1">
      <c r="A27" s="20" t="s">
        <v>51</v>
      </c>
      <c r="B27" s="21" t="s">
        <v>79</v>
      </c>
      <c r="C27" s="30">
        <f>+SUM(C9:C25)</f>
        <v>79225</v>
      </c>
      <c r="D27" s="30">
        <v>398062</v>
      </c>
      <c r="E27" s="30">
        <v>6316</v>
      </c>
      <c r="F27" s="30">
        <f>+SUM(F9:F25)</f>
        <v>4737</v>
      </c>
      <c r="G27" s="30">
        <f t="shared" ref="G27:AF27" si="1">+SUM(G9:G25)</f>
        <v>1073610</v>
      </c>
      <c r="H27" s="30">
        <f t="shared" si="1"/>
        <v>50048</v>
      </c>
      <c r="I27" s="30">
        <f t="shared" si="1"/>
        <v>1003</v>
      </c>
      <c r="J27" s="30">
        <f t="shared" si="1"/>
        <v>138114</v>
      </c>
      <c r="K27" s="30">
        <f t="shared" si="1"/>
        <v>215395</v>
      </c>
      <c r="L27" s="30">
        <f t="shared" si="1"/>
        <v>32536</v>
      </c>
      <c r="M27" s="30">
        <f t="shared" si="1"/>
        <v>6048</v>
      </c>
      <c r="N27" s="30">
        <f t="shared" si="1"/>
        <v>10049</v>
      </c>
      <c r="O27" s="30">
        <f t="shared" si="1"/>
        <v>31645</v>
      </c>
      <c r="P27" s="30">
        <f t="shared" si="1"/>
        <v>13747</v>
      </c>
      <c r="Q27" s="30">
        <f t="shared" si="1"/>
        <v>238332</v>
      </c>
      <c r="R27" s="30">
        <f t="shared" si="1"/>
        <v>4090</v>
      </c>
      <c r="S27" s="30">
        <f t="shared" si="1"/>
        <v>18918</v>
      </c>
      <c r="T27" s="30">
        <f t="shared" si="1"/>
        <v>268755</v>
      </c>
      <c r="U27" s="30">
        <f t="shared" si="1"/>
        <v>243487</v>
      </c>
      <c r="V27" s="30">
        <f>+SUM(V9:V25)</f>
        <v>11355</v>
      </c>
      <c r="W27" s="30">
        <f t="shared" si="1"/>
        <v>949736</v>
      </c>
      <c r="X27" s="30">
        <f t="shared" si="1"/>
        <v>27651</v>
      </c>
      <c r="Y27" s="30">
        <f t="shared" si="1"/>
        <v>35508</v>
      </c>
      <c r="Z27" s="30">
        <f t="shared" si="1"/>
        <v>131486</v>
      </c>
      <c r="AA27" s="30">
        <f t="shared" si="1"/>
        <v>25458</v>
      </c>
      <c r="AB27" s="30">
        <f t="shared" si="1"/>
        <v>428657</v>
      </c>
      <c r="AC27" s="30">
        <f t="shared" si="1"/>
        <v>5224</v>
      </c>
      <c r="AD27" s="30">
        <f t="shared" si="1"/>
        <v>160579</v>
      </c>
      <c r="AE27" s="30">
        <f t="shared" si="1"/>
        <v>9023</v>
      </c>
      <c r="AF27" s="44">
        <f t="shared" si="1"/>
        <v>18453</v>
      </c>
    </row>
    <row r="28" spans="1:32" s="9" customFormat="1">
      <c r="A28" s="20"/>
      <c r="B28" s="22" t="s">
        <v>80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4"/>
    </row>
    <row r="29" spans="1:32">
      <c r="A29" s="17" t="s">
        <v>52</v>
      </c>
      <c r="B29" s="18" t="s">
        <v>10</v>
      </c>
      <c r="C29" s="31">
        <v>32546</v>
      </c>
      <c r="D29" s="31"/>
      <c r="E29" s="31"/>
      <c r="F29" s="31">
        <v>1800</v>
      </c>
      <c r="G29" s="31">
        <v>182924</v>
      </c>
      <c r="H29" s="31">
        <v>2727</v>
      </c>
      <c r="I29" s="31">
        <v>43</v>
      </c>
      <c r="J29" s="31">
        <v>12845</v>
      </c>
      <c r="K29" s="31">
        <v>171426</v>
      </c>
      <c r="L29" s="31">
        <v>17895</v>
      </c>
      <c r="M29" s="31">
        <v>2021</v>
      </c>
      <c r="N29" s="31">
        <v>2771</v>
      </c>
      <c r="O29" s="31">
        <v>3226</v>
      </c>
      <c r="P29" s="31">
        <v>2418</v>
      </c>
      <c r="Q29" s="31">
        <v>44410</v>
      </c>
      <c r="R29" s="31">
        <v>1394</v>
      </c>
      <c r="S29" s="31">
        <v>3531</v>
      </c>
      <c r="T29" s="31">
        <v>82280</v>
      </c>
      <c r="U29" s="31">
        <v>91574</v>
      </c>
      <c r="V29" s="31">
        <v>287</v>
      </c>
      <c r="W29" s="31">
        <v>260547</v>
      </c>
      <c r="X29" s="31">
        <v>6746</v>
      </c>
      <c r="Y29" s="31">
        <v>17432</v>
      </c>
      <c r="Z29" s="31">
        <v>29965</v>
      </c>
      <c r="AA29" s="31">
        <v>3910</v>
      </c>
      <c r="AB29" s="31">
        <v>135478</v>
      </c>
      <c r="AC29" s="31">
        <v>2240</v>
      </c>
      <c r="AD29" s="31">
        <v>27790</v>
      </c>
      <c r="AE29" s="31">
        <v>2971</v>
      </c>
      <c r="AF29" s="45">
        <v>13442</v>
      </c>
    </row>
    <row r="30" spans="1:32">
      <c r="A30" s="17"/>
      <c r="B30" s="19" t="s">
        <v>81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7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45"/>
    </row>
    <row r="31" spans="1:32">
      <c r="A31" s="17" t="s">
        <v>53</v>
      </c>
      <c r="B31" s="18" t="s">
        <v>11</v>
      </c>
      <c r="C31" s="31">
        <v>22499</v>
      </c>
      <c r="D31" s="31"/>
      <c r="E31" s="31"/>
      <c r="F31" s="31">
        <v>2178</v>
      </c>
      <c r="G31" s="31">
        <v>125957</v>
      </c>
      <c r="H31" s="31">
        <v>3288</v>
      </c>
      <c r="I31" s="31">
        <v>1098</v>
      </c>
      <c r="J31" s="31">
        <v>7691</v>
      </c>
      <c r="K31" s="31">
        <v>138411</v>
      </c>
      <c r="L31" s="31">
        <v>14524</v>
      </c>
      <c r="M31" s="31">
        <v>1197</v>
      </c>
      <c r="N31" s="31">
        <v>3350</v>
      </c>
      <c r="O31" s="31">
        <v>1471</v>
      </c>
      <c r="P31" s="31">
        <v>2081</v>
      </c>
      <c r="Q31" s="31">
        <v>22654</v>
      </c>
      <c r="R31" s="31">
        <v>1357</v>
      </c>
      <c r="S31" s="31">
        <v>2719</v>
      </c>
      <c r="T31" s="31">
        <v>57463</v>
      </c>
      <c r="U31" s="31">
        <v>48879</v>
      </c>
      <c r="V31" s="31">
        <v>789</v>
      </c>
      <c r="W31" s="31">
        <v>165158</v>
      </c>
      <c r="X31" s="31">
        <v>3724</v>
      </c>
      <c r="Y31" s="31">
        <v>14048</v>
      </c>
      <c r="Z31" s="31">
        <v>24403</v>
      </c>
      <c r="AA31" s="31">
        <v>6152</v>
      </c>
      <c r="AB31" s="31">
        <v>75118</v>
      </c>
      <c r="AC31" s="31">
        <v>1658</v>
      </c>
      <c r="AD31" s="31">
        <v>40698</v>
      </c>
      <c r="AE31" s="31">
        <v>2844</v>
      </c>
      <c r="AF31" s="45">
        <v>3905</v>
      </c>
    </row>
    <row r="32" spans="1:32">
      <c r="A32" s="17"/>
      <c r="B32" s="19" t="s">
        <v>82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7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45"/>
    </row>
    <row r="33" spans="1:32">
      <c r="A33" s="17" t="s">
        <v>54</v>
      </c>
      <c r="B33" s="18" t="s">
        <v>12</v>
      </c>
      <c r="C33" s="28">
        <v>1050</v>
      </c>
      <c r="D33" s="28"/>
      <c r="E33" s="28"/>
      <c r="F33" s="28">
        <v>262</v>
      </c>
      <c r="G33" s="28">
        <v>11852</v>
      </c>
      <c r="H33" s="28">
        <v>204</v>
      </c>
      <c r="I33" s="28">
        <v>0</v>
      </c>
      <c r="J33" s="28">
        <v>613</v>
      </c>
      <c r="K33" s="28">
        <v>40710</v>
      </c>
      <c r="L33" s="28">
        <v>2392</v>
      </c>
      <c r="M33" s="28">
        <v>502</v>
      </c>
      <c r="N33" s="28">
        <v>322</v>
      </c>
      <c r="O33" s="28">
        <v>201</v>
      </c>
      <c r="P33" s="28">
        <v>215</v>
      </c>
      <c r="Q33" s="31">
        <v>5706</v>
      </c>
      <c r="R33" s="28">
        <v>342</v>
      </c>
      <c r="S33" s="28">
        <v>335</v>
      </c>
      <c r="T33" s="28">
        <v>6450</v>
      </c>
      <c r="U33" s="28">
        <v>11805</v>
      </c>
      <c r="V33" s="28">
        <v>0</v>
      </c>
      <c r="W33" s="28">
        <v>34089</v>
      </c>
      <c r="X33" s="28">
        <v>720</v>
      </c>
      <c r="Y33" s="28">
        <v>4370</v>
      </c>
      <c r="Z33" s="28">
        <v>1456</v>
      </c>
      <c r="AA33" s="28">
        <v>531</v>
      </c>
      <c r="AB33" s="28">
        <v>22686</v>
      </c>
      <c r="AC33" s="28">
        <v>276</v>
      </c>
      <c r="AD33" s="28">
        <v>3250</v>
      </c>
      <c r="AE33" s="28">
        <v>206</v>
      </c>
      <c r="AF33" s="42">
        <v>665</v>
      </c>
    </row>
    <row r="34" spans="1:32">
      <c r="A34" s="17"/>
      <c r="B34" s="19" t="s">
        <v>83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42"/>
    </row>
    <row r="35" spans="1:32">
      <c r="A35" s="17" t="s">
        <v>55</v>
      </c>
      <c r="B35" s="18" t="s">
        <v>13</v>
      </c>
      <c r="C35" s="28">
        <v>9040</v>
      </c>
      <c r="D35" s="28"/>
      <c r="E35" s="28"/>
      <c r="F35" s="28">
        <v>124</v>
      </c>
      <c r="G35" s="28">
        <v>104</v>
      </c>
      <c r="H35" s="28">
        <v>62</v>
      </c>
      <c r="I35" s="28">
        <v>-171</v>
      </c>
      <c r="J35" s="28">
        <v>24336</v>
      </c>
      <c r="K35" s="28">
        <v>-34323</v>
      </c>
      <c r="L35" s="28">
        <v>-11691</v>
      </c>
      <c r="M35" s="28">
        <v>-79</v>
      </c>
      <c r="N35" s="28">
        <v>292</v>
      </c>
      <c r="O35" s="28">
        <v>-2425</v>
      </c>
      <c r="P35" s="28">
        <v>124</v>
      </c>
      <c r="Q35" s="31">
        <v>4174</v>
      </c>
      <c r="R35" s="28">
        <v>-435</v>
      </c>
      <c r="S35" s="28">
        <v>852</v>
      </c>
      <c r="T35" s="28">
        <v>584</v>
      </c>
      <c r="U35" s="28">
        <v>-6718</v>
      </c>
      <c r="V35" s="28">
        <v>-96</v>
      </c>
      <c r="W35" s="28">
        <v>17414</v>
      </c>
      <c r="X35" s="28">
        <v>-2820</v>
      </c>
      <c r="Y35" s="28">
        <v>665</v>
      </c>
      <c r="Z35" s="28">
        <v>3382</v>
      </c>
      <c r="AA35" s="28">
        <v>1660</v>
      </c>
      <c r="AB35" s="28">
        <v>12005</v>
      </c>
      <c r="AC35" s="28">
        <v>-611</v>
      </c>
      <c r="AD35" s="28">
        <v>-2631</v>
      </c>
      <c r="AE35" s="28">
        <v>-377</v>
      </c>
      <c r="AF35" s="42">
        <v>98</v>
      </c>
    </row>
    <row r="36" spans="1:32">
      <c r="A36" s="17"/>
      <c r="B36" s="19" t="s">
        <v>84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42"/>
    </row>
    <row r="37" spans="1:32">
      <c r="A37" s="17" t="s">
        <v>56</v>
      </c>
      <c r="B37" s="18" t="s">
        <v>20</v>
      </c>
      <c r="C37" s="28">
        <v>3377</v>
      </c>
      <c r="D37" s="28"/>
      <c r="E37" s="28"/>
      <c r="F37" s="28">
        <v>176</v>
      </c>
      <c r="G37" s="28">
        <v>277778</v>
      </c>
      <c r="H37" s="28">
        <v>120</v>
      </c>
      <c r="I37" s="28">
        <v>-1183</v>
      </c>
      <c r="J37" s="28">
        <v>-3</v>
      </c>
      <c r="K37" s="28">
        <v>252902</v>
      </c>
      <c r="L37" s="28">
        <v>7253</v>
      </c>
      <c r="M37" s="28">
        <v>1526</v>
      </c>
      <c r="N37" s="28">
        <v>-415</v>
      </c>
      <c r="O37" s="28">
        <v>0</v>
      </c>
      <c r="P37" s="28">
        <v>1101</v>
      </c>
      <c r="Q37" s="28">
        <v>133651</v>
      </c>
      <c r="R37" s="28">
        <v>78</v>
      </c>
      <c r="S37" s="28">
        <v>-1886</v>
      </c>
      <c r="T37" s="28">
        <v>86758</v>
      </c>
      <c r="U37" s="28">
        <v>195207</v>
      </c>
      <c r="V37" s="28">
        <v>2934</v>
      </c>
      <c r="W37" s="28">
        <v>466082</v>
      </c>
      <c r="X37" s="28">
        <v>1392</v>
      </c>
      <c r="Y37" s="28">
        <v>16122</v>
      </c>
      <c r="Z37" s="28">
        <v>23371</v>
      </c>
      <c r="AA37" s="28">
        <v>0</v>
      </c>
      <c r="AB37" s="28">
        <v>41938</v>
      </c>
      <c r="AC37" s="28">
        <v>87</v>
      </c>
      <c r="AD37" s="28">
        <v>28106</v>
      </c>
      <c r="AE37" s="28">
        <v>-3574</v>
      </c>
      <c r="AF37" s="42">
        <v>0</v>
      </c>
    </row>
    <row r="38" spans="1:32">
      <c r="A38" s="17"/>
      <c r="B38" s="19" t="s">
        <v>85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42"/>
    </row>
    <row r="39" spans="1:32">
      <c r="A39" s="17">
        <v>18</v>
      </c>
      <c r="B39" s="18" t="s">
        <v>14</v>
      </c>
      <c r="C39" s="28">
        <v>313</v>
      </c>
      <c r="D39" s="28"/>
      <c r="E39" s="28"/>
      <c r="F39" s="28">
        <v>8</v>
      </c>
      <c r="G39" s="28">
        <v>28547</v>
      </c>
      <c r="H39" s="28">
        <v>0</v>
      </c>
      <c r="I39" s="28">
        <v>0</v>
      </c>
      <c r="J39" s="28">
        <v>0</v>
      </c>
      <c r="K39" s="28">
        <v>57855</v>
      </c>
      <c r="L39" s="28">
        <v>469</v>
      </c>
      <c r="M39" s="28">
        <v>1</v>
      </c>
      <c r="N39" s="28">
        <v>0</v>
      </c>
      <c r="O39" s="28">
        <v>-2346</v>
      </c>
      <c r="P39" s="28">
        <v>-94</v>
      </c>
      <c r="Q39" s="28">
        <v>-52095</v>
      </c>
      <c r="R39" s="28">
        <v>1329</v>
      </c>
      <c r="S39" s="28">
        <v>251</v>
      </c>
      <c r="T39" s="28">
        <v>3455</v>
      </c>
      <c r="U39" s="28">
        <v>21458</v>
      </c>
      <c r="V39" s="28">
        <v>1668</v>
      </c>
      <c r="W39" s="28">
        <v>35083</v>
      </c>
      <c r="X39" s="28">
        <v>16855</v>
      </c>
      <c r="Y39" s="28">
        <v>403</v>
      </c>
      <c r="Z39" s="28">
        <v>0</v>
      </c>
      <c r="AA39" s="28">
        <v>44</v>
      </c>
      <c r="AB39" s="28">
        <v>436</v>
      </c>
      <c r="AC39" s="28">
        <v>0</v>
      </c>
      <c r="AD39" s="28">
        <v>-594</v>
      </c>
      <c r="AE39" s="28">
        <v>0</v>
      </c>
      <c r="AF39" s="42">
        <v>0</v>
      </c>
    </row>
    <row r="40" spans="1:32">
      <c r="A40" s="17"/>
      <c r="B40" s="19" t="s">
        <v>86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42"/>
    </row>
    <row r="41" spans="1:32">
      <c r="A41" s="17" t="s">
        <v>57</v>
      </c>
      <c r="B41" s="18" t="s">
        <v>15</v>
      </c>
      <c r="C41" s="28">
        <v>59</v>
      </c>
      <c r="D41" s="28"/>
      <c r="E41" s="28"/>
      <c r="F41" s="28">
        <v>0</v>
      </c>
      <c r="G41" s="28">
        <v>143670</v>
      </c>
      <c r="H41" s="28">
        <v>0</v>
      </c>
      <c r="I41" s="28">
        <v>2800</v>
      </c>
      <c r="J41" s="28">
        <v>2</v>
      </c>
      <c r="K41" s="28">
        <v>76518</v>
      </c>
      <c r="L41" s="28">
        <v>-996</v>
      </c>
      <c r="M41" s="28">
        <v>216</v>
      </c>
      <c r="N41" s="28">
        <v>0</v>
      </c>
      <c r="O41" s="28">
        <v>0</v>
      </c>
      <c r="P41" s="28">
        <v>-201</v>
      </c>
      <c r="Q41" s="28">
        <v>45977</v>
      </c>
      <c r="R41" s="28">
        <v>316</v>
      </c>
      <c r="S41" s="28">
        <v>416</v>
      </c>
      <c r="T41" s="28">
        <v>3615</v>
      </c>
      <c r="U41" s="28">
        <v>7527</v>
      </c>
      <c r="V41" s="28">
        <v>264</v>
      </c>
      <c r="W41" s="28">
        <v>9774</v>
      </c>
      <c r="X41" s="28">
        <v>236</v>
      </c>
      <c r="Y41" s="28">
        <v>1770</v>
      </c>
      <c r="Z41" s="28">
        <v>4168</v>
      </c>
      <c r="AA41" s="28">
        <v>25</v>
      </c>
      <c r="AB41" s="28">
        <v>9283</v>
      </c>
      <c r="AC41" s="28">
        <v>0</v>
      </c>
      <c r="AD41" s="28">
        <v>0</v>
      </c>
      <c r="AE41" s="28">
        <v>0</v>
      </c>
      <c r="AF41" s="42">
        <v>0</v>
      </c>
    </row>
    <row r="42" spans="1:32">
      <c r="A42" s="20"/>
      <c r="B42" s="19" t="s">
        <v>87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2"/>
    </row>
    <row r="43" spans="1:32" s="9" customFormat="1">
      <c r="A43" s="20" t="s">
        <v>58</v>
      </c>
      <c r="B43" s="21" t="s">
        <v>16</v>
      </c>
      <c r="C43" s="32">
        <f>+C27-SUM(C29:C41)</f>
        <v>10341</v>
      </c>
      <c r="D43" s="32">
        <v>102205</v>
      </c>
      <c r="E43" s="32">
        <v>-344</v>
      </c>
      <c r="F43" s="32">
        <f>+F27-SUM(F29:F41)</f>
        <v>189</v>
      </c>
      <c r="G43" s="32">
        <f t="shared" ref="G43:AF43" si="2">+G27-SUM(G29:G41)</f>
        <v>302778</v>
      </c>
      <c r="H43" s="32">
        <f t="shared" si="2"/>
        <v>43647</v>
      </c>
      <c r="I43" s="32">
        <f t="shared" si="2"/>
        <v>-1584</v>
      </c>
      <c r="J43" s="32">
        <f t="shared" si="2"/>
        <v>92630</v>
      </c>
      <c r="K43" s="32">
        <f t="shared" si="2"/>
        <v>-488104</v>
      </c>
      <c r="L43" s="32">
        <f t="shared" si="2"/>
        <v>2690</v>
      </c>
      <c r="M43" s="32">
        <f t="shared" si="2"/>
        <v>664</v>
      </c>
      <c r="N43" s="32">
        <f t="shared" si="2"/>
        <v>3729</v>
      </c>
      <c r="O43" s="32">
        <f t="shared" si="2"/>
        <v>31518</v>
      </c>
      <c r="P43" s="32">
        <f t="shared" si="2"/>
        <v>8103</v>
      </c>
      <c r="Q43" s="32">
        <f t="shared" si="2"/>
        <v>33855</v>
      </c>
      <c r="R43" s="32">
        <f t="shared" si="2"/>
        <v>-291</v>
      </c>
      <c r="S43" s="32">
        <f t="shared" si="2"/>
        <v>12700</v>
      </c>
      <c r="T43" s="32">
        <f t="shared" si="2"/>
        <v>28150</v>
      </c>
      <c r="U43" s="32">
        <f t="shared" si="2"/>
        <v>-126245</v>
      </c>
      <c r="V43" s="32">
        <f>+V27-SUM(V29:V41)</f>
        <v>5509</v>
      </c>
      <c r="W43" s="32">
        <f t="shared" si="2"/>
        <v>-38411</v>
      </c>
      <c r="X43" s="32">
        <f t="shared" si="2"/>
        <v>798</v>
      </c>
      <c r="Y43" s="32">
        <f t="shared" si="2"/>
        <v>-19302</v>
      </c>
      <c r="Z43" s="32">
        <f t="shared" si="2"/>
        <v>44741</v>
      </c>
      <c r="AA43" s="32">
        <f t="shared" si="2"/>
        <v>13136</v>
      </c>
      <c r="AB43" s="32">
        <f t="shared" si="2"/>
        <v>131713</v>
      </c>
      <c r="AC43" s="32">
        <f t="shared" si="2"/>
        <v>1574</v>
      </c>
      <c r="AD43" s="32">
        <f t="shared" si="2"/>
        <v>63960</v>
      </c>
      <c r="AE43" s="32">
        <f t="shared" si="2"/>
        <v>6953</v>
      </c>
      <c r="AF43" s="46">
        <f t="shared" si="2"/>
        <v>343</v>
      </c>
    </row>
    <row r="44" spans="1:32" s="9" customFormat="1">
      <c r="A44" s="20"/>
      <c r="B44" s="22" t="s">
        <v>88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46"/>
    </row>
    <row r="45" spans="1:32">
      <c r="A45" s="17" t="s">
        <v>59</v>
      </c>
      <c r="B45" s="18" t="s">
        <v>17</v>
      </c>
      <c r="C45" s="31">
        <v>3964</v>
      </c>
      <c r="D45" s="31"/>
      <c r="E45" s="31"/>
      <c r="F45" s="31">
        <v>62</v>
      </c>
      <c r="G45" s="31">
        <v>3429</v>
      </c>
      <c r="H45" s="31">
        <v>7541</v>
      </c>
      <c r="I45" s="31">
        <v>-5</v>
      </c>
      <c r="J45" s="31">
        <v>40739</v>
      </c>
      <c r="K45" s="31">
        <v>2594</v>
      </c>
      <c r="L45" s="31">
        <v>1353</v>
      </c>
      <c r="M45" s="31">
        <v>160</v>
      </c>
      <c r="N45" s="31">
        <v>388</v>
      </c>
      <c r="O45" s="31">
        <v>8789</v>
      </c>
      <c r="P45" s="31">
        <v>2176</v>
      </c>
      <c r="Q45" s="31">
        <v>19053</v>
      </c>
      <c r="R45" s="31">
        <v>250</v>
      </c>
      <c r="S45" s="31">
        <v>3929</v>
      </c>
      <c r="T45" s="31">
        <v>24458</v>
      </c>
      <c r="U45" s="31">
        <v>-6668</v>
      </c>
      <c r="V45" s="31">
        <v>1361</v>
      </c>
      <c r="W45" s="31">
        <v>71229</v>
      </c>
      <c r="X45" s="31">
        <v>4565</v>
      </c>
      <c r="Y45" s="31">
        <v>1921</v>
      </c>
      <c r="Z45" s="31">
        <v>9811</v>
      </c>
      <c r="AA45" s="31">
        <v>4348</v>
      </c>
      <c r="AB45" s="31">
        <v>22195</v>
      </c>
      <c r="AC45" s="31">
        <v>380</v>
      </c>
      <c r="AD45" s="31">
        <v>-15240</v>
      </c>
      <c r="AE45" s="31">
        <v>448</v>
      </c>
      <c r="AF45" s="45">
        <v>19</v>
      </c>
    </row>
    <row r="46" spans="1:32">
      <c r="A46" s="17"/>
      <c r="B46" s="19" t="s">
        <v>89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45"/>
    </row>
    <row r="47" spans="1:32">
      <c r="A47" s="17" t="s">
        <v>60</v>
      </c>
      <c r="B47" s="18" t="s">
        <v>18</v>
      </c>
      <c r="C47" s="31">
        <v>0</v>
      </c>
      <c r="D47" s="31"/>
      <c r="E47" s="31"/>
      <c r="F47" s="31">
        <v>20</v>
      </c>
      <c r="G47" s="31">
        <v>16632</v>
      </c>
      <c r="H47" s="31">
        <v>3593</v>
      </c>
      <c r="I47" s="31">
        <v>448</v>
      </c>
      <c r="J47" s="31">
        <v>360</v>
      </c>
      <c r="K47" s="31">
        <v>-88235</v>
      </c>
      <c r="L47" s="31">
        <v>-1399</v>
      </c>
      <c r="M47" s="31">
        <v>120</v>
      </c>
      <c r="N47" s="31">
        <v>67</v>
      </c>
      <c r="O47" s="31">
        <v>208</v>
      </c>
      <c r="P47" s="31">
        <v>-257</v>
      </c>
      <c r="Q47" s="31">
        <v>-40293</v>
      </c>
      <c r="R47" s="31">
        <v>2143</v>
      </c>
      <c r="S47" s="31">
        <v>-363</v>
      </c>
      <c r="T47" s="31">
        <v>-16270</v>
      </c>
      <c r="U47" s="31">
        <v>-29206</v>
      </c>
      <c r="V47" s="31">
        <v>-804</v>
      </c>
      <c r="W47" s="31">
        <v>-62086</v>
      </c>
      <c r="X47" s="31">
        <v>-4759</v>
      </c>
      <c r="Y47" s="31">
        <v>-4343</v>
      </c>
      <c r="Z47" s="31">
        <v>2935</v>
      </c>
      <c r="AA47" s="31">
        <v>116</v>
      </c>
      <c r="AB47" s="31">
        <v>23326</v>
      </c>
      <c r="AC47" s="31">
        <v>125</v>
      </c>
      <c r="AD47" s="31">
        <v>-794</v>
      </c>
      <c r="AE47" s="31">
        <v>157</v>
      </c>
      <c r="AF47" s="45">
        <v>0</v>
      </c>
    </row>
    <row r="48" spans="1:32">
      <c r="A48" s="17"/>
      <c r="B48" s="19" t="s">
        <v>90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45"/>
    </row>
    <row r="49" spans="1:32" s="9" customFormat="1">
      <c r="A49" s="23" t="s">
        <v>61</v>
      </c>
      <c r="B49" s="24" t="s">
        <v>91</v>
      </c>
      <c r="C49" s="33">
        <f>+C43-C45-C47</f>
        <v>6377</v>
      </c>
      <c r="D49" s="33">
        <v>94630</v>
      </c>
      <c r="E49" s="33">
        <v>-447</v>
      </c>
      <c r="F49" s="33">
        <f>+F43-F45-F47</f>
        <v>107</v>
      </c>
      <c r="G49" s="33">
        <f t="shared" ref="G49:AF49" si="3">+G43-G45-G47</f>
        <v>282717</v>
      </c>
      <c r="H49" s="33">
        <f t="shared" si="3"/>
        <v>32513</v>
      </c>
      <c r="I49" s="33">
        <f t="shared" si="3"/>
        <v>-2027</v>
      </c>
      <c r="J49" s="33">
        <f t="shared" si="3"/>
        <v>51531</v>
      </c>
      <c r="K49" s="33">
        <f t="shared" si="3"/>
        <v>-402463</v>
      </c>
      <c r="L49" s="33">
        <f t="shared" si="3"/>
        <v>2736</v>
      </c>
      <c r="M49" s="33">
        <f t="shared" si="3"/>
        <v>384</v>
      </c>
      <c r="N49" s="33">
        <f t="shared" si="3"/>
        <v>3274</v>
      </c>
      <c r="O49" s="33">
        <f t="shared" si="3"/>
        <v>22521</v>
      </c>
      <c r="P49" s="33">
        <f t="shared" si="3"/>
        <v>6184</v>
      </c>
      <c r="Q49" s="33">
        <f t="shared" si="3"/>
        <v>55095</v>
      </c>
      <c r="R49" s="33">
        <f t="shared" si="3"/>
        <v>-2684</v>
      </c>
      <c r="S49" s="33">
        <f t="shared" si="3"/>
        <v>9134</v>
      </c>
      <c r="T49" s="33">
        <f t="shared" si="3"/>
        <v>19962</v>
      </c>
      <c r="U49" s="33">
        <f t="shared" si="3"/>
        <v>-90371</v>
      </c>
      <c r="V49" s="33">
        <f>+V43-V45-V47</f>
        <v>4952</v>
      </c>
      <c r="W49" s="33">
        <f t="shared" si="3"/>
        <v>-47554</v>
      </c>
      <c r="X49" s="33">
        <f t="shared" si="3"/>
        <v>992</v>
      </c>
      <c r="Y49" s="33">
        <f t="shared" si="3"/>
        <v>-16880</v>
      </c>
      <c r="Z49" s="33">
        <f t="shared" si="3"/>
        <v>31995</v>
      </c>
      <c r="AA49" s="33">
        <f t="shared" si="3"/>
        <v>8672</v>
      </c>
      <c r="AB49" s="33">
        <f t="shared" si="3"/>
        <v>86192</v>
      </c>
      <c r="AC49" s="33">
        <f t="shared" si="3"/>
        <v>1069</v>
      </c>
      <c r="AD49" s="33">
        <f t="shared" si="3"/>
        <v>79994</v>
      </c>
      <c r="AE49" s="33">
        <f t="shared" si="3"/>
        <v>6348</v>
      </c>
      <c r="AF49" s="51">
        <f t="shared" si="3"/>
        <v>324</v>
      </c>
    </row>
    <row r="50" spans="1:32" s="6" customFormat="1">
      <c r="A50" s="8"/>
      <c r="B50" s="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s="6" customFormat="1">
      <c r="A51" s="25" t="s">
        <v>62</v>
      </c>
      <c r="B51" s="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>
      <c r="A52" s="26" t="s">
        <v>92</v>
      </c>
      <c r="B52" s="5"/>
      <c r="C52" s="35">
        <f>+C49-'[1]JUN 2015'!C196</f>
        <v>0</v>
      </c>
      <c r="D52" s="35">
        <f>+D49-'[1]JUN 2015'!D196</f>
        <v>0</v>
      </c>
      <c r="E52" s="35">
        <f>+E49-'[1]JUN 2015'!E196</f>
        <v>0</v>
      </c>
      <c r="F52" s="35">
        <f>+F49-'[1]JUN 2015'!F196</f>
        <v>0</v>
      </c>
      <c r="G52" s="35">
        <f>+G49-'[1]JUN 2015'!G196</f>
        <v>0</v>
      </c>
      <c r="H52" s="35">
        <f>+H49-'[1]JUN 2015'!H196</f>
        <v>0</v>
      </c>
      <c r="I52" s="35">
        <f>+I49-'[1]JUN 2015'!I196</f>
        <v>0</v>
      </c>
      <c r="J52" s="35">
        <f>+J49-'[1]JUN 2015'!J196</f>
        <v>0</v>
      </c>
      <c r="K52" s="35">
        <f>+K49-'[1]JUN 2015'!K196</f>
        <v>0</v>
      </c>
      <c r="L52" s="35">
        <f>+L49-'[1]JUN 2015'!L196</f>
        <v>0</v>
      </c>
      <c r="M52" s="35">
        <f>+M49-'[1]JUN 2015'!M196</f>
        <v>0</v>
      </c>
      <c r="N52" s="35">
        <f>+N49-'[1]JUN 2015'!N196</f>
        <v>0</v>
      </c>
      <c r="O52" s="35">
        <f>+O49-'[1]JUN 2015'!O196</f>
        <v>0</v>
      </c>
      <c r="P52" s="35">
        <f>+P49-'[1]JUN 2015'!P196</f>
        <v>0</v>
      </c>
      <c r="Q52" s="35">
        <f>+Q49-'[1]JUN 2015'!Q196</f>
        <v>0</v>
      </c>
      <c r="R52" s="35">
        <f>+R49-'[1]JUN 2015'!R196</f>
        <v>0</v>
      </c>
      <c r="S52" s="35">
        <f>+S49-'[1]JUN 2015'!S196</f>
        <v>0</v>
      </c>
      <c r="T52" s="35">
        <f>+T49-'[1]JUN 2015'!T196</f>
        <v>0</v>
      </c>
      <c r="U52" s="35">
        <f>+U49-'[1]JUN 2015'!U196</f>
        <v>0</v>
      </c>
      <c r="V52" s="35">
        <f>+V49-'[1]JUN 2015'!V196</f>
        <v>0</v>
      </c>
      <c r="W52" s="35">
        <f>+W49-'[1]JUN 2015'!W196</f>
        <v>0</v>
      </c>
      <c r="X52" s="35">
        <f>+X49-'[1]JUN 2015'!X196</f>
        <v>0</v>
      </c>
      <c r="Y52" s="35">
        <f>+Y49-'[1]JUN 2015'!Y196</f>
        <v>0</v>
      </c>
      <c r="Z52" s="35">
        <f>+Z49-'[1]JUN 2015'!Z196</f>
        <v>0</v>
      </c>
      <c r="AA52" s="35">
        <f>+AA49-'[1]JUN 2015'!AA196</f>
        <v>0</v>
      </c>
      <c r="AB52" s="35">
        <f>+AB49-'[1]JUN 2015'!AB196</f>
        <v>0</v>
      </c>
      <c r="AC52" s="35">
        <f>+AC49-'[1]JUN 2015'!AC196</f>
        <v>0</v>
      </c>
      <c r="AD52" s="35">
        <f>+AD49-'[1]JUN 2015'!AD196</f>
        <v>0</v>
      </c>
      <c r="AE52" s="35">
        <f>+AE49-'[1]JUN 2015'!AE196</f>
        <v>0</v>
      </c>
      <c r="AF52" s="35">
        <f>+AF49-'[1]JUN 2015'!AF196</f>
        <v>0</v>
      </c>
    </row>
    <row r="53" spans="1:32">
      <c r="A53" s="8"/>
      <c r="B53" s="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>
      <c r="A54" s="49" t="s">
        <v>93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>
      <c r="A55" s="50" t="s">
        <v>94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>
      <c r="A56" s="49" t="s">
        <v>95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>
      <c r="A57" s="50" t="s">
        <v>96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>
      <c r="A58" s="2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>
      <c r="A59" s="48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3:32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3:32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3:32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3:32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3:32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3:3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3:32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3:32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3:32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3:32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3:32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3:32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3:32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3:32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3:32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3:32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3:3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3:32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3:32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3:3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3:3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3:3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3:32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3:3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3:3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3:3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3:32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3:3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3:32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3:32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3:32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3:32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3:32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3:32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3:32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3:32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3:32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3:32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3:32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3:32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3:32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3:32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3:3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3:3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3:32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3:32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3:32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3:32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3:32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3:32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3:32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3:32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3:32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3:32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3:32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3:32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3:32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3:32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3:32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3:32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3:32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3:32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3:32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3:32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3:32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3:32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3:32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3:32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3:32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3:32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3:32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3:32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3:32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3:32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3:32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3:32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3:32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3:32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3:32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3:32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3:32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3:32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3:32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3:32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3:32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3:32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3:32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3:32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3:32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3:32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3:32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JUN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2015-12-04T14:13:00Z</cp:lastPrinted>
  <dcterms:created xsi:type="dcterms:W3CDTF">2010-10-29T17:00:11Z</dcterms:created>
  <dcterms:modified xsi:type="dcterms:W3CDTF">2015-12-04T16:53:54Z</dcterms:modified>
</cp:coreProperties>
</file>