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/>
  <bookViews>
    <workbookView xWindow="240" yWindow="45" windowWidth="20115" windowHeight="7995" tabRatio="938"/>
  </bookViews>
  <sheets>
    <sheet name="JUN 2015" sheetId="61" r:id="rId1"/>
  </sheets>
  <definedNames>
    <definedName name="_xlnm.Print_Titles" localSheetId="0">'JUN 2015'!$A:$B</definedName>
  </definedNames>
  <calcPr calcId="125725"/>
</workbook>
</file>

<file path=xl/calcChain.xml><?xml version="1.0" encoding="utf-8"?>
<calcChain xmlns="http://schemas.openxmlformats.org/spreadsheetml/2006/main">
  <c r="D140" i="61"/>
  <c r="D141" s="1"/>
  <c r="D114"/>
  <c r="D120" s="1"/>
  <c r="D74"/>
  <c r="D62"/>
  <c r="D56"/>
  <c r="D50"/>
  <c r="D42"/>
  <c r="D32"/>
  <c r="D26"/>
  <c r="D20"/>
  <c r="D14"/>
  <c r="D82" l="1"/>
  <c r="D143" s="1"/>
  <c r="S114" l="1"/>
  <c r="R114"/>
  <c r="Q114"/>
  <c r="P114"/>
  <c r="O114"/>
  <c r="N114"/>
  <c r="M114"/>
  <c r="L114"/>
  <c r="K114"/>
  <c r="J114"/>
  <c r="I114"/>
  <c r="H114"/>
  <c r="G114"/>
  <c r="F114"/>
  <c r="E114"/>
  <c r="C114"/>
  <c r="S140" l="1"/>
  <c r="R140"/>
  <c r="Q140"/>
  <c r="P140"/>
  <c r="O140"/>
  <c r="N140"/>
  <c r="M140"/>
  <c r="L140"/>
  <c r="K140"/>
  <c r="J140"/>
  <c r="I140"/>
  <c r="H140"/>
  <c r="G140"/>
  <c r="F140"/>
  <c r="E140"/>
  <c r="C140"/>
  <c r="S120"/>
  <c r="R120"/>
  <c r="Q120"/>
  <c r="P120"/>
  <c r="O120"/>
  <c r="N120"/>
  <c r="M120"/>
  <c r="L120"/>
  <c r="K120"/>
  <c r="J120"/>
  <c r="I120"/>
  <c r="H120"/>
  <c r="G120"/>
  <c r="F120"/>
  <c r="E120"/>
  <c r="C120"/>
  <c r="S74"/>
  <c r="R74"/>
  <c r="Q74"/>
  <c r="P74"/>
  <c r="O74"/>
  <c r="N74"/>
  <c r="M74"/>
  <c r="L74"/>
  <c r="K74"/>
  <c r="J74"/>
  <c r="I74"/>
  <c r="H74"/>
  <c r="G74"/>
  <c r="F74"/>
  <c r="E74"/>
  <c r="C74"/>
  <c r="S62"/>
  <c r="R62"/>
  <c r="Q62"/>
  <c r="P62"/>
  <c r="O62"/>
  <c r="N62"/>
  <c r="M62"/>
  <c r="L62"/>
  <c r="K62"/>
  <c r="J62"/>
  <c r="I62"/>
  <c r="H62"/>
  <c r="G62"/>
  <c r="F62"/>
  <c r="E62"/>
  <c r="C62"/>
  <c r="S56"/>
  <c r="R56"/>
  <c r="Q56"/>
  <c r="P56"/>
  <c r="O56"/>
  <c r="N56"/>
  <c r="M56"/>
  <c r="L56"/>
  <c r="K56"/>
  <c r="J56"/>
  <c r="I56"/>
  <c r="H56"/>
  <c r="G56"/>
  <c r="F56"/>
  <c r="E56"/>
  <c r="C56"/>
  <c r="S50"/>
  <c r="R50"/>
  <c r="Q50"/>
  <c r="P50"/>
  <c r="O50"/>
  <c r="N50"/>
  <c r="M50"/>
  <c r="L50"/>
  <c r="K50"/>
  <c r="J50"/>
  <c r="I50"/>
  <c r="H50"/>
  <c r="G50"/>
  <c r="F50"/>
  <c r="E50"/>
  <c r="C50"/>
  <c r="S42"/>
  <c r="R42"/>
  <c r="Q42"/>
  <c r="P42"/>
  <c r="O42"/>
  <c r="N42"/>
  <c r="M42"/>
  <c r="L42"/>
  <c r="K42"/>
  <c r="J42"/>
  <c r="I42"/>
  <c r="H42"/>
  <c r="G42"/>
  <c r="F42"/>
  <c r="E42"/>
  <c r="C42"/>
  <c r="S32"/>
  <c r="R32"/>
  <c r="Q32"/>
  <c r="P32"/>
  <c r="O32"/>
  <c r="N32"/>
  <c r="M32"/>
  <c r="L32"/>
  <c r="K32"/>
  <c r="J32"/>
  <c r="I32"/>
  <c r="H32"/>
  <c r="G32"/>
  <c r="F32"/>
  <c r="E32"/>
  <c r="C32"/>
  <c r="S26"/>
  <c r="R26"/>
  <c r="Q26"/>
  <c r="P26"/>
  <c r="O26"/>
  <c r="N26"/>
  <c r="M26"/>
  <c r="L26"/>
  <c r="K26"/>
  <c r="J26"/>
  <c r="I26"/>
  <c r="H26"/>
  <c r="G26"/>
  <c r="F26"/>
  <c r="E26"/>
  <c r="C26"/>
  <c r="S20"/>
  <c r="R20"/>
  <c r="Q20"/>
  <c r="P20"/>
  <c r="O20"/>
  <c r="N20"/>
  <c r="M20"/>
  <c r="L20"/>
  <c r="K20"/>
  <c r="J20"/>
  <c r="I20"/>
  <c r="H20"/>
  <c r="G20"/>
  <c r="F20"/>
  <c r="E20"/>
  <c r="C20"/>
  <c r="S14"/>
  <c r="R14"/>
  <c r="R82" s="1"/>
  <c r="Q14"/>
  <c r="P14"/>
  <c r="O14"/>
  <c r="N14"/>
  <c r="N82" s="1"/>
  <c r="M14"/>
  <c r="L14"/>
  <c r="K14"/>
  <c r="J14"/>
  <c r="J82" s="1"/>
  <c r="I14"/>
  <c r="H14"/>
  <c r="G14"/>
  <c r="F14"/>
  <c r="F82" s="1"/>
  <c r="E14"/>
  <c r="C14"/>
  <c r="C82" l="1"/>
  <c r="G82"/>
  <c r="K82"/>
  <c r="O82"/>
  <c r="S82"/>
  <c r="H141"/>
  <c r="L141"/>
  <c r="P141"/>
  <c r="G141"/>
  <c r="G143" s="1"/>
  <c r="K141"/>
  <c r="O141"/>
  <c r="O143" s="1"/>
  <c r="S141"/>
  <c r="H82"/>
  <c r="L82"/>
  <c r="P82"/>
  <c r="F141"/>
  <c r="F143" s="1"/>
  <c r="J141"/>
  <c r="J143" s="1"/>
  <c r="N141"/>
  <c r="N143" s="1"/>
  <c r="R141"/>
  <c r="R143" s="1"/>
  <c r="E141"/>
  <c r="I141"/>
  <c r="M141"/>
  <c r="Q141"/>
  <c r="E82"/>
  <c r="I82"/>
  <c r="I143" s="1"/>
  <c r="M82"/>
  <c r="Q82"/>
  <c r="C141"/>
  <c r="H143" l="1"/>
  <c r="M143"/>
  <c r="Q143"/>
  <c r="E143"/>
  <c r="S143"/>
  <c r="C143"/>
  <c r="K143"/>
  <c r="L143"/>
  <c r="P143"/>
</calcChain>
</file>

<file path=xl/sharedStrings.xml><?xml version="1.0" encoding="utf-8"?>
<sst xmlns="http://schemas.openxmlformats.org/spreadsheetml/2006/main" count="203" uniqueCount="166">
  <si>
    <t>Caixa e disponibilidades em bancos centrais</t>
  </si>
  <si>
    <t>Disponibilidades em outras instituições de crédito</t>
  </si>
  <si>
    <t>Activos financeiros detidos para negociação</t>
  </si>
  <si>
    <t>Outros activos financeiros ao justo valor através de resultados</t>
  </si>
  <si>
    <t>Activos financeiros disponiveis para venda</t>
  </si>
  <si>
    <t>Aplicações em instituições de crédito</t>
  </si>
  <si>
    <t>Crédito a clientes</t>
  </si>
  <si>
    <t>Investimentos detidos até à maturidade</t>
  </si>
  <si>
    <t>Activos com acordo de recompra</t>
  </si>
  <si>
    <t>Derivados de cobertura</t>
  </si>
  <si>
    <t>Activos não correntes detidos para venda</t>
  </si>
  <si>
    <t>Propriedades de investimento</t>
  </si>
  <si>
    <t>Outros activos tangíveis</t>
  </si>
  <si>
    <t>Activos intangíveis</t>
  </si>
  <si>
    <t>Investimentos em filiais, associadas excluídas da consolidação</t>
  </si>
  <si>
    <t>Activos por impostos correntes</t>
  </si>
  <si>
    <t>Activos por impostos diferidos</t>
  </si>
  <si>
    <t>Provisões técnicas de resseguro cedido</t>
  </si>
  <si>
    <t>Outros activos</t>
  </si>
  <si>
    <t>Recursos de bancos centrais</t>
  </si>
  <si>
    <t>Passivos financeiros detidos para negociação</t>
  </si>
  <si>
    <t>Outros passivos financeiros ao justo valor através de resultados</t>
  </si>
  <si>
    <t>Recursos de outras instituições de crédito</t>
  </si>
  <si>
    <t>Recursos de clientes e outros empréstimos</t>
  </si>
  <si>
    <t>Responsabilidades representadas por títulos</t>
  </si>
  <si>
    <t>Passivos financeiros associados a activos transferidos</t>
  </si>
  <si>
    <t>Passivos não correntes detidos para venda</t>
  </si>
  <si>
    <t>Provisões</t>
  </si>
  <si>
    <t>Provisões técnicas</t>
  </si>
  <si>
    <t>Passivos por impostos correntes</t>
  </si>
  <si>
    <t>Passivos por impostos diferidos</t>
  </si>
  <si>
    <t>Instrumentos representativos de capital</t>
  </si>
  <si>
    <t>Outros passivos subordinados</t>
  </si>
  <si>
    <t>Outros passivos</t>
  </si>
  <si>
    <t>Capital</t>
  </si>
  <si>
    <t>Prémios de emissão</t>
  </si>
  <si>
    <t>Outros instrumentos de capital</t>
  </si>
  <si>
    <t>Reservas de reavaliação</t>
  </si>
  <si>
    <t>Outras reservas e resultados transitados</t>
  </si>
  <si>
    <t>Interesses minoritários</t>
  </si>
  <si>
    <t>CGD</t>
  </si>
  <si>
    <t>BBVA</t>
  </si>
  <si>
    <t>BIG</t>
  </si>
  <si>
    <t>CBI</t>
  </si>
  <si>
    <t>Acções próprias</t>
  </si>
  <si>
    <t>Dividendos antecipados</t>
  </si>
  <si>
    <t>Banco BPI</t>
  </si>
  <si>
    <t>Millennium BCP</t>
  </si>
  <si>
    <t>Besi</t>
  </si>
  <si>
    <t>Finantia</t>
  </si>
  <si>
    <t>Invest</t>
  </si>
  <si>
    <t>Crédito Agrícola</t>
  </si>
  <si>
    <t>Montepio</t>
  </si>
  <si>
    <t>Sant Consumer</t>
  </si>
  <si>
    <t>Santander Totta SGPS</t>
  </si>
  <si>
    <t>Barclays</t>
  </si>
  <si>
    <t>1.</t>
  </si>
  <si>
    <t>2.</t>
  </si>
  <si>
    <t>3.</t>
  </si>
  <si>
    <t>4.</t>
  </si>
  <si>
    <t>5.</t>
  </si>
  <si>
    <t>5.2. Imparidades</t>
  </si>
  <si>
    <t>6.</t>
  </si>
  <si>
    <t>6.2. Imparidades</t>
  </si>
  <si>
    <t>7.</t>
  </si>
  <si>
    <t>7.2. Imparidades</t>
  </si>
  <si>
    <t>8.</t>
  </si>
  <si>
    <t>8.2. Imparidades</t>
  </si>
  <si>
    <t>9.</t>
  </si>
  <si>
    <t>10.</t>
  </si>
  <si>
    <t>11.</t>
  </si>
  <si>
    <t>11.2. Imparidades</t>
  </si>
  <si>
    <t>12.</t>
  </si>
  <si>
    <t>13.</t>
  </si>
  <si>
    <t>13.1. Valor bruto</t>
  </si>
  <si>
    <t>13.2. Imparidades e amortizações</t>
  </si>
  <si>
    <t>14.</t>
  </si>
  <si>
    <t>14.1. Valor bruto</t>
  </si>
  <si>
    <t>14.2. Imparidades e amortizações</t>
  </si>
  <si>
    <t>15.</t>
  </si>
  <si>
    <t>15.2. Imparidades</t>
  </si>
  <si>
    <t>16.</t>
  </si>
  <si>
    <t>17.</t>
  </si>
  <si>
    <t>18.</t>
  </si>
  <si>
    <t>19.</t>
  </si>
  <si>
    <t>19.1. Devedores por seguro directo e resseguro cedido</t>
  </si>
  <si>
    <t>19.2. Outros activos</t>
  </si>
  <si>
    <t>19.3. Imparidades</t>
  </si>
  <si>
    <t xml:space="preserve">1. </t>
  </si>
  <si>
    <t>16. 1. Credores por seguro directo e resseguro</t>
  </si>
  <si>
    <t>16.2. Outros passivos</t>
  </si>
  <si>
    <t>20.</t>
  </si>
  <si>
    <t>21.</t>
  </si>
  <si>
    <t>22.</t>
  </si>
  <si>
    <t>23.</t>
  </si>
  <si>
    <t>24.</t>
  </si>
  <si>
    <t>BALANÇOS CONSOLIDADOS / CONSOLIDATED BALANCE SHEETS</t>
  </si>
  <si>
    <t>(milhares / thousands €)</t>
  </si>
  <si>
    <t>Activo / Assets</t>
  </si>
  <si>
    <t>Cash and deposits at central banks</t>
  </si>
  <si>
    <t>Deposits at other credit institutions</t>
  </si>
  <si>
    <t>Financial assets held for trading</t>
  </si>
  <si>
    <t>Other financial assets at fair value through profit or loss</t>
  </si>
  <si>
    <t>Available-for-sale financial assets</t>
  </si>
  <si>
    <t>5.1. Valor bruto</t>
  </si>
  <si>
    <t>Gross amount</t>
  </si>
  <si>
    <t>Impairments</t>
  </si>
  <si>
    <t>Loans and advances to credit institutions</t>
  </si>
  <si>
    <t>6.1. Valor bruto</t>
  </si>
  <si>
    <t>Loans and advances to customers</t>
  </si>
  <si>
    <t>7.1. Valor bruto</t>
  </si>
  <si>
    <t>Held-to-maturity investments</t>
  </si>
  <si>
    <t>8.1. Valor bruto</t>
  </si>
  <si>
    <t>Assets with repurchase agreements</t>
  </si>
  <si>
    <t>Hedging derivatives</t>
  </si>
  <si>
    <t>Non-current assets held for sale</t>
  </si>
  <si>
    <t>11.1. Valor bruto</t>
  </si>
  <si>
    <t>Investment properties</t>
  </si>
  <si>
    <t>Other tangible assets</t>
  </si>
  <si>
    <t>Impairments and depreciation</t>
  </si>
  <si>
    <t>Intangible assets</t>
  </si>
  <si>
    <t>Investments in associates and subsidiaries excluded from consolidated accounts</t>
  </si>
  <si>
    <t>15.1. Valor bruto</t>
  </si>
  <si>
    <t>Current income tax assets</t>
  </si>
  <si>
    <t>Deferred income tax assets</t>
  </si>
  <si>
    <t>Technical provisions for reinsurance ceded</t>
  </si>
  <si>
    <t>Other assets</t>
  </si>
  <si>
    <t>Debtors for direct insurance and reinsurance ceded</t>
  </si>
  <si>
    <t>Total de Activo / Total Assets</t>
  </si>
  <si>
    <t>Passivo / Liabilities</t>
  </si>
  <si>
    <t>Deposits from central banks</t>
  </si>
  <si>
    <t>Financial liabilities held for trading</t>
  </si>
  <si>
    <t>Other financial liabilities at fair value through profit or loss</t>
  </si>
  <si>
    <t>Deposits from other credit institutions</t>
  </si>
  <si>
    <t>Deposits from customers</t>
  </si>
  <si>
    <t>Debt securities issued</t>
  </si>
  <si>
    <t>Financial liabilities associated with transferred assets</t>
  </si>
  <si>
    <t>Non-current liabilities held for sale</t>
  </si>
  <si>
    <t>Provisions</t>
  </si>
  <si>
    <t>Technical provisions</t>
  </si>
  <si>
    <t>Current income tax liabilities</t>
  </si>
  <si>
    <t>Deferred income tax liabilities</t>
  </si>
  <si>
    <t>Equity instruments</t>
  </si>
  <si>
    <t>Other subordinated liabilities</t>
  </si>
  <si>
    <t>Other liabilities</t>
  </si>
  <si>
    <t>Creditors for direct insurance and reinsurance</t>
  </si>
  <si>
    <t>Total de Passivo / Total Liabilities</t>
  </si>
  <si>
    <t>25.</t>
  </si>
  <si>
    <t>Share capital</t>
  </si>
  <si>
    <t>Share premiums</t>
  </si>
  <si>
    <t>Other equity instruments</t>
  </si>
  <si>
    <t>Treasury stock</t>
  </si>
  <si>
    <t>Revaluation reserves</t>
  </si>
  <si>
    <t>Other reserves and retained earnings</t>
  </si>
  <si>
    <t>Resultado líquido</t>
  </si>
  <si>
    <t>Net income</t>
  </si>
  <si>
    <t>Interim dividends</t>
  </si>
  <si>
    <t>Minority interests</t>
  </si>
  <si>
    <t>Total de Capital / Total Equity</t>
  </si>
  <si>
    <t>Total de Passivo + Capital / Total Liabilities + Equity</t>
  </si>
  <si>
    <t>Fonte: Associação Portuguesa de Bancos</t>
  </si>
  <si>
    <t>Source: Portuguese Banking Association</t>
  </si>
  <si>
    <t>Banif Grupo Financeiro</t>
  </si>
  <si>
    <t>Banco Carregosa</t>
  </si>
  <si>
    <t>30 DE JUNHO DE 2015 / 30 JUNE 2015</t>
  </si>
  <si>
    <t>Novo Banco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</si>
</sst>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#\ ##0\ ;\(#\ ###\ ##0\);\-\ "/>
  </numFmts>
  <fonts count="9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4" borderId="3" xfId="0" applyFont="1" applyFill="1" applyBorder="1"/>
    <xf numFmtId="164" fontId="6" fillId="4" borderId="0" xfId="0" applyNumberFormat="1" applyFont="1" applyFill="1" applyBorder="1"/>
    <xf numFmtId="164" fontId="3" fillId="0" borderId="0" xfId="0" applyNumberFormat="1" applyFo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4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left" vertical="center" indent="2"/>
    </xf>
    <xf numFmtId="165" fontId="8" fillId="0" borderId="0" xfId="0" applyNumberFormat="1" applyFont="1" applyFill="1" applyBorder="1" applyAlignment="1">
      <alignment horizontal="left" vertical="center" indent="3"/>
    </xf>
    <xf numFmtId="0" fontId="4" fillId="2" borderId="4" xfId="0" applyFont="1" applyFill="1" applyBorder="1" applyAlignment="1">
      <alignment horizontal="center" vertical="center"/>
    </xf>
    <xf numFmtId="165" fontId="4" fillId="2" borderId="5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4" fillId="2" borderId="5" xfId="0" applyNumberFormat="1" applyFont="1" applyFill="1" applyBorder="1" applyAlignment="1">
      <alignment vertical="center"/>
    </xf>
    <xf numFmtId="166" fontId="6" fillId="4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6" fontId="5" fillId="4" borderId="0" xfId="0" applyNumberFormat="1" applyFont="1" applyFill="1" applyBorder="1" applyAlignment="1">
      <alignment vertical="center"/>
    </xf>
    <xf numFmtId="166" fontId="4" fillId="4" borderId="5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165" fontId="4" fillId="4" borderId="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4" fontId="6" fillId="4" borderId="6" xfId="0" applyNumberFormat="1" applyFont="1" applyFill="1" applyBorder="1"/>
    <xf numFmtId="166" fontId="4" fillId="0" borderId="6" xfId="0" applyNumberFormat="1" applyFont="1" applyFill="1" applyBorder="1" applyAlignment="1">
      <alignment vertical="center"/>
    </xf>
    <xf numFmtId="166" fontId="3" fillId="0" borderId="6" xfId="0" applyNumberFormat="1" applyFont="1" applyFill="1" applyBorder="1" applyAlignment="1">
      <alignment vertical="center"/>
    </xf>
    <xf numFmtId="166" fontId="4" fillId="2" borderId="7" xfId="0" applyNumberFormat="1" applyFont="1" applyFill="1" applyBorder="1" applyAlignment="1">
      <alignment vertical="center"/>
    </xf>
    <xf numFmtId="166" fontId="6" fillId="4" borderId="6" xfId="0" applyNumberFormat="1" applyFont="1" applyFill="1" applyBorder="1" applyAlignment="1">
      <alignment vertical="center"/>
    </xf>
    <xf numFmtId="166" fontId="6" fillId="0" borderId="6" xfId="0" applyNumberFormat="1" applyFont="1" applyFill="1" applyBorder="1" applyAlignment="1">
      <alignment vertical="center"/>
    </xf>
    <xf numFmtId="166" fontId="5" fillId="4" borderId="6" xfId="0" applyNumberFormat="1" applyFont="1" applyFill="1" applyBorder="1" applyAlignment="1">
      <alignment vertical="center"/>
    </xf>
    <xf numFmtId="166" fontId="4" fillId="4" borderId="7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66" fontId="3" fillId="0" borderId="0" xfId="0" applyNumberFormat="1" applyFont="1"/>
    <xf numFmtId="0" fontId="5" fillId="3" borderId="8" xfId="0" applyFont="1" applyFill="1" applyBorder="1" applyAlignment="1">
      <alignment horizontal="center" vertical="center"/>
    </xf>
  </cellXfs>
  <cellStyles count="3">
    <cellStyle name="gs]_x000d__x000a_Window=0,0,640,480, , ,3_x000d__x000a_dir1=5,7,637,250,-1,-1,1,30,201,1905,231,G:\UGRC\RB\B-DADOS\FOX-PRO\CRED-VEN\KP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6"/>
  <sheetViews>
    <sheetView showGridLines="0" tabSelected="1" zoomScaleNormal="100" workbookViewId="0"/>
  </sheetViews>
  <sheetFormatPr defaultRowHeight="11.25"/>
  <cols>
    <col min="1" max="1" width="4.28515625" style="1" customWidth="1"/>
    <col min="2" max="2" width="79.42578125" style="1" bestFit="1" customWidth="1"/>
    <col min="3" max="19" width="12.42578125" style="1" customWidth="1"/>
    <col min="20" max="16384" width="9.140625" style="1"/>
  </cols>
  <sheetData>
    <row r="1" spans="1:19" ht="15" customHeight="1">
      <c r="A1" s="10" t="s">
        <v>96</v>
      </c>
      <c r="B1" s="2"/>
    </row>
    <row r="2" spans="1:19" ht="15" customHeight="1">
      <c r="A2" s="11" t="s">
        <v>164</v>
      </c>
      <c r="B2" s="2"/>
    </row>
    <row r="3" spans="1:19" ht="15" customHeight="1">
      <c r="A3" s="11" t="s">
        <v>97</v>
      </c>
    </row>
    <row r="4" spans="1:19" s="6" customFormat="1" ht="30" customHeight="1">
      <c r="A4" s="3"/>
      <c r="B4" s="4"/>
      <c r="C4" s="5" t="s">
        <v>46</v>
      </c>
      <c r="D4" s="36" t="s">
        <v>163</v>
      </c>
      <c r="E4" s="36" t="s">
        <v>47</v>
      </c>
      <c r="F4" s="5" t="s">
        <v>42</v>
      </c>
      <c r="G4" s="5" t="s">
        <v>165</v>
      </c>
      <c r="H4" s="5" t="s">
        <v>48</v>
      </c>
      <c r="I4" s="5" t="s">
        <v>49</v>
      </c>
      <c r="J4" s="5" t="s">
        <v>50</v>
      </c>
      <c r="K4" s="36" t="s">
        <v>162</v>
      </c>
      <c r="L4" s="5" t="s">
        <v>51</v>
      </c>
      <c r="M4" s="5" t="s">
        <v>52</v>
      </c>
      <c r="N4" s="5" t="s">
        <v>40</v>
      </c>
      <c r="O4" s="5" t="s">
        <v>43</v>
      </c>
      <c r="P4" s="5" t="s">
        <v>41</v>
      </c>
      <c r="Q4" s="5" t="s">
        <v>53</v>
      </c>
      <c r="R4" s="36" t="s">
        <v>54</v>
      </c>
      <c r="S4" s="47" t="s">
        <v>55</v>
      </c>
    </row>
    <row r="5" spans="1:19" ht="15" customHeight="1">
      <c r="A5" s="7"/>
      <c r="B5" s="12" t="s">
        <v>98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37"/>
    </row>
    <row r="6" spans="1:19" ht="15" customHeight="1">
      <c r="A6" s="13" t="s">
        <v>56</v>
      </c>
      <c r="B6" s="14" t="s">
        <v>0</v>
      </c>
      <c r="C6" s="21">
        <v>2012836</v>
      </c>
      <c r="D6" s="21">
        <v>13164</v>
      </c>
      <c r="E6" s="21">
        <v>2426845</v>
      </c>
      <c r="F6" s="21">
        <v>57759</v>
      </c>
      <c r="G6" s="21">
        <v>1714181</v>
      </c>
      <c r="H6" s="21">
        <v>2435</v>
      </c>
      <c r="I6" s="21">
        <v>12491</v>
      </c>
      <c r="J6" s="21">
        <v>5403</v>
      </c>
      <c r="K6" s="21">
        <v>120078</v>
      </c>
      <c r="L6" s="21">
        <v>273556</v>
      </c>
      <c r="M6" s="21">
        <v>360059</v>
      </c>
      <c r="N6" s="21">
        <v>1903431</v>
      </c>
      <c r="O6" s="21">
        <v>707</v>
      </c>
      <c r="P6" s="21">
        <v>46068</v>
      </c>
      <c r="Q6" s="21">
        <v>28</v>
      </c>
      <c r="R6" s="21">
        <v>655091</v>
      </c>
      <c r="S6" s="38">
        <v>152262</v>
      </c>
    </row>
    <row r="7" spans="1:19" ht="15" customHeight="1">
      <c r="A7" s="13"/>
      <c r="B7" s="15" t="s">
        <v>99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38"/>
    </row>
    <row r="8" spans="1:19" ht="15" customHeight="1">
      <c r="A8" s="13" t="s">
        <v>57</v>
      </c>
      <c r="B8" s="14" t="s">
        <v>1</v>
      </c>
      <c r="C8" s="21">
        <v>551644</v>
      </c>
      <c r="D8" s="21">
        <v>26118</v>
      </c>
      <c r="E8" s="21">
        <v>1140761</v>
      </c>
      <c r="F8" s="21">
        <v>36036</v>
      </c>
      <c r="G8" s="21">
        <v>399124</v>
      </c>
      <c r="H8" s="21">
        <v>49637</v>
      </c>
      <c r="I8" s="21">
        <v>15397</v>
      </c>
      <c r="J8" s="21">
        <v>4591</v>
      </c>
      <c r="K8" s="21">
        <v>76929</v>
      </c>
      <c r="L8" s="21">
        <v>109746</v>
      </c>
      <c r="M8" s="21">
        <v>222262</v>
      </c>
      <c r="N8" s="21">
        <v>815300</v>
      </c>
      <c r="O8" s="21">
        <v>2429</v>
      </c>
      <c r="P8" s="21">
        <v>19980</v>
      </c>
      <c r="Q8" s="21">
        <v>52045</v>
      </c>
      <c r="R8" s="21">
        <v>260802</v>
      </c>
      <c r="S8" s="38">
        <v>122504</v>
      </c>
    </row>
    <row r="9" spans="1:19" ht="15" customHeight="1">
      <c r="A9" s="13"/>
      <c r="B9" s="15" t="s">
        <v>100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38"/>
    </row>
    <row r="10" spans="1:19" ht="15" customHeight="1">
      <c r="A10" s="13" t="s">
        <v>58</v>
      </c>
      <c r="B10" s="14" t="s">
        <v>2</v>
      </c>
      <c r="C10" s="21">
        <v>1014284</v>
      </c>
      <c r="D10" s="21">
        <v>6816</v>
      </c>
      <c r="E10" s="21">
        <v>2216887</v>
      </c>
      <c r="F10" s="21">
        <v>44687</v>
      </c>
      <c r="G10" s="21">
        <v>763764</v>
      </c>
      <c r="H10" s="21">
        <v>1124145</v>
      </c>
      <c r="I10" s="21">
        <v>39030</v>
      </c>
      <c r="J10" s="21">
        <v>45268</v>
      </c>
      <c r="K10" s="21">
        <v>35921</v>
      </c>
      <c r="L10" s="21">
        <v>32846</v>
      </c>
      <c r="M10" s="21">
        <v>79389</v>
      </c>
      <c r="N10" s="21">
        <v>2031459</v>
      </c>
      <c r="O10" s="21">
        <v>677365</v>
      </c>
      <c r="P10" s="21">
        <v>63833</v>
      </c>
      <c r="Q10" s="21">
        <v>1054</v>
      </c>
      <c r="R10" s="21">
        <v>2151345</v>
      </c>
      <c r="S10" s="38">
        <v>1135</v>
      </c>
    </row>
    <row r="11" spans="1:19" ht="15" customHeight="1">
      <c r="A11" s="13"/>
      <c r="B11" s="15" t="s">
        <v>101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38"/>
    </row>
    <row r="12" spans="1:19" ht="15" customHeight="1">
      <c r="A12" s="13" t="s">
        <v>59</v>
      </c>
      <c r="B12" s="14" t="s">
        <v>3</v>
      </c>
      <c r="C12" s="21">
        <v>2498874</v>
      </c>
      <c r="D12" s="21">
        <v>2</v>
      </c>
      <c r="E12" s="21">
        <v>0</v>
      </c>
      <c r="F12" s="21">
        <v>0</v>
      </c>
      <c r="G12" s="21">
        <v>1714823</v>
      </c>
      <c r="H12" s="21">
        <v>0</v>
      </c>
      <c r="I12" s="21">
        <v>0</v>
      </c>
      <c r="J12" s="21">
        <v>0</v>
      </c>
      <c r="K12" s="21">
        <v>49386</v>
      </c>
      <c r="L12" s="21">
        <v>82351</v>
      </c>
      <c r="M12" s="21">
        <v>0</v>
      </c>
      <c r="N12" s="21">
        <v>815436</v>
      </c>
      <c r="O12" s="21">
        <v>4999</v>
      </c>
      <c r="P12" s="21">
        <v>0</v>
      </c>
      <c r="Q12" s="21">
        <v>0</v>
      </c>
      <c r="R12" s="21">
        <v>1892147</v>
      </c>
      <c r="S12" s="38">
        <v>0</v>
      </c>
    </row>
    <row r="13" spans="1:19" ht="15" customHeight="1">
      <c r="A13" s="13"/>
      <c r="B13" s="15" t="s">
        <v>102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38"/>
    </row>
    <row r="14" spans="1:19" ht="15" customHeight="1">
      <c r="A14" s="13" t="s">
        <v>60</v>
      </c>
      <c r="B14" s="14" t="s">
        <v>4</v>
      </c>
      <c r="C14" s="21">
        <f>+SUM(C16:C19)</f>
        <v>7352284</v>
      </c>
      <c r="D14" s="21">
        <f>+SUM(D16:D19)</f>
        <v>51928</v>
      </c>
      <c r="E14" s="21">
        <f t="shared" ref="E14:S14" si="0">+SUM(E16:E19)</f>
        <v>11703642</v>
      </c>
      <c r="F14" s="21">
        <f t="shared" si="0"/>
        <v>1085343</v>
      </c>
      <c r="G14" s="21">
        <f t="shared" si="0"/>
        <v>9316557</v>
      </c>
      <c r="H14" s="21">
        <f t="shared" si="0"/>
        <v>448075</v>
      </c>
      <c r="I14" s="21">
        <f t="shared" si="0"/>
        <v>1428148</v>
      </c>
      <c r="J14" s="21">
        <f t="shared" si="0"/>
        <v>158626</v>
      </c>
      <c r="K14" s="21">
        <f t="shared" si="0"/>
        <v>1968005</v>
      </c>
      <c r="L14" s="21">
        <f t="shared" si="0"/>
        <v>5127101</v>
      </c>
      <c r="M14" s="21">
        <f t="shared" si="0"/>
        <v>3495785</v>
      </c>
      <c r="N14" s="21">
        <f t="shared" si="0"/>
        <v>16225819</v>
      </c>
      <c r="O14" s="21">
        <f t="shared" si="0"/>
        <v>637718</v>
      </c>
      <c r="P14" s="21">
        <f t="shared" si="0"/>
        <v>35133</v>
      </c>
      <c r="Q14" s="21">
        <f t="shared" si="0"/>
        <v>0</v>
      </c>
      <c r="R14" s="21">
        <f t="shared" si="0"/>
        <v>5712260</v>
      </c>
      <c r="S14" s="38">
        <f t="shared" si="0"/>
        <v>81034</v>
      </c>
    </row>
    <row r="15" spans="1:19" ht="15" customHeight="1">
      <c r="A15" s="13"/>
      <c r="B15" s="15" t="s">
        <v>103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8"/>
    </row>
    <row r="16" spans="1:19" ht="15" customHeight="1">
      <c r="A16" s="13"/>
      <c r="B16" s="16" t="s">
        <v>104</v>
      </c>
      <c r="C16" s="22">
        <v>7466124</v>
      </c>
      <c r="D16" s="22">
        <v>56502</v>
      </c>
      <c r="E16" s="22">
        <v>11987008</v>
      </c>
      <c r="F16" s="22">
        <v>1085343</v>
      </c>
      <c r="G16" s="22">
        <v>10149069</v>
      </c>
      <c r="H16" s="22">
        <v>475703</v>
      </c>
      <c r="I16" s="22">
        <v>1428148</v>
      </c>
      <c r="J16" s="22">
        <v>162513</v>
      </c>
      <c r="K16" s="22">
        <v>2059131</v>
      </c>
      <c r="L16" s="22">
        <v>5133825</v>
      </c>
      <c r="M16" s="22">
        <v>3560352</v>
      </c>
      <c r="N16" s="22">
        <v>16579237</v>
      </c>
      <c r="O16" s="22">
        <v>637718</v>
      </c>
      <c r="P16" s="22">
        <v>35133</v>
      </c>
      <c r="Q16" s="22">
        <v>0</v>
      </c>
      <c r="R16" s="22">
        <v>5775038</v>
      </c>
      <c r="S16" s="39">
        <v>81034</v>
      </c>
    </row>
    <row r="17" spans="1:19" ht="15" customHeight="1">
      <c r="A17" s="13"/>
      <c r="B17" s="17" t="s">
        <v>105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39"/>
    </row>
    <row r="18" spans="1:19" ht="15" customHeight="1">
      <c r="A18" s="13"/>
      <c r="B18" s="16" t="s">
        <v>61</v>
      </c>
      <c r="C18" s="22">
        <v>-113840</v>
      </c>
      <c r="D18" s="22">
        <v>-4574</v>
      </c>
      <c r="E18" s="22">
        <v>-283366</v>
      </c>
      <c r="F18" s="22">
        <v>0</v>
      </c>
      <c r="G18" s="22">
        <v>-832512</v>
      </c>
      <c r="H18" s="22">
        <v>-27628</v>
      </c>
      <c r="I18" s="22">
        <v>0</v>
      </c>
      <c r="J18" s="22">
        <v>-3887</v>
      </c>
      <c r="K18" s="22">
        <v>-91126</v>
      </c>
      <c r="L18" s="22">
        <v>-6724</v>
      </c>
      <c r="M18" s="22">
        <v>-64567</v>
      </c>
      <c r="N18" s="22">
        <v>-353418</v>
      </c>
      <c r="O18" s="22">
        <v>0</v>
      </c>
      <c r="P18" s="22">
        <v>0</v>
      </c>
      <c r="Q18" s="22">
        <v>0</v>
      </c>
      <c r="R18" s="22">
        <v>-62778</v>
      </c>
      <c r="S18" s="39">
        <v>0</v>
      </c>
    </row>
    <row r="19" spans="1:19" ht="15" customHeight="1">
      <c r="A19" s="13"/>
      <c r="B19" s="17" t="s">
        <v>106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39"/>
    </row>
    <row r="20" spans="1:19" ht="15" customHeight="1">
      <c r="A20" s="13" t="s">
        <v>62</v>
      </c>
      <c r="B20" s="14" t="s">
        <v>5</v>
      </c>
      <c r="C20" s="21">
        <f>+SUM(C22:C24)</f>
        <v>1913493</v>
      </c>
      <c r="D20" s="21">
        <f>+SUM(D22:D24)</f>
        <v>52672</v>
      </c>
      <c r="E20" s="21">
        <f t="shared" ref="E20:S20" si="1">+SUM(E22:E24)</f>
        <v>831021</v>
      </c>
      <c r="F20" s="21">
        <f t="shared" si="1"/>
        <v>2234</v>
      </c>
      <c r="G20" s="21">
        <f t="shared" si="1"/>
        <v>1170842</v>
      </c>
      <c r="H20" s="21">
        <f t="shared" si="1"/>
        <v>134977</v>
      </c>
      <c r="I20" s="21">
        <f t="shared" si="1"/>
        <v>163846</v>
      </c>
      <c r="J20" s="21">
        <f t="shared" si="1"/>
        <v>4402</v>
      </c>
      <c r="K20" s="21">
        <f t="shared" si="1"/>
        <v>248621</v>
      </c>
      <c r="L20" s="21">
        <f t="shared" si="1"/>
        <v>31562</v>
      </c>
      <c r="M20" s="21">
        <f t="shared" si="1"/>
        <v>348364</v>
      </c>
      <c r="N20" s="21">
        <f t="shared" si="1"/>
        <v>3370929</v>
      </c>
      <c r="O20" s="21">
        <f t="shared" si="1"/>
        <v>26620</v>
      </c>
      <c r="P20" s="21">
        <f t="shared" si="1"/>
        <v>74666</v>
      </c>
      <c r="Q20" s="21">
        <f t="shared" si="1"/>
        <v>0</v>
      </c>
      <c r="R20" s="21">
        <f t="shared" si="1"/>
        <v>1109545</v>
      </c>
      <c r="S20" s="38">
        <f t="shared" si="1"/>
        <v>7335861</v>
      </c>
    </row>
    <row r="21" spans="1:19" ht="15" customHeight="1">
      <c r="A21" s="13"/>
      <c r="B21" s="15" t="s">
        <v>107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38"/>
    </row>
    <row r="22" spans="1:19" ht="15" customHeight="1">
      <c r="A22" s="13"/>
      <c r="B22" s="16" t="s">
        <v>108</v>
      </c>
      <c r="C22" s="22">
        <v>1913493</v>
      </c>
      <c r="D22" s="22">
        <v>52672</v>
      </c>
      <c r="E22" s="22">
        <v>831030</v>
      </c>
      <c r="F22" s="22">
        <v>2234</v>
      </c>
      <c r="G22" s="22">
        <v>1513077</v>
      </c>
      <c r="H22" s="22">
        <v>150363</v>
      </c>
      <c r="I22" s="22">
        <v>166632</v>
      </c>
      <c r="J22" s="22">
        <v>4402</v>
      </c>
      <c r="K22" s="22">
        <v>252836</v>
      </c>
      <c r="L22" s="22">
        <v>31562</v>
      </c>
      <c r="M22" s="22">
        <v>349293</v>
      </c>
      <c r="N22" s="22">
        <v>3382426</v>
      </c>
      <c r="O22" s="22">
        <v>26620</v>
      </c>
      <c r="P22" s="22">
        <v>74666</v>
      </c>
      <c r="Q22" s="22">
        <v>0</v>
      </c>
      <c r="R22" s="22">
        <v>1109545</v>
      </c>
      <c r="S22" s="39">
        <v>7335861</v>
      </c>
    </row>
    <row r="23" spans="1:19" ht="15" customHeight="1">
      <c r="A23" s="13"/>
      <c r="B23" s="17" t="s">
        <v>105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39"/>
    </row>
    <row r="24" spans="1:19" ht="15" customHeight="1">
      <c r="A24" s="13"/>
      <c r="B24" s="16" t="s">
        <v>63</v>
      </c>
      <c r="C24" s="22">
        <v>0</v>
      </c>
      <c r="D24" s="22">
        <v>0</v>
      </c>
      <c r="E24" s="22">
        <v>-9</v>
      </c>
      <c r="F24" s="22">
        <v>0</v>
      </c>
      <c r="G24" s="22">
        <v>-342235</v>
      </c>
      <c r="H24" s="22">
        <v>-15386</v>
      </c>
      <c r="I24" s="22">
        <v>-2786</v>
      </c>
      <c r="J24" s="22">
        <v>0</v>
      </c>
      <c r="K24" s="22">
        <v>-4215</v>
      </c>
      <c r="L24" s="22">
        <v>0</v>
      </c>
      <c r="M24" s="22">
        <v>-929</v>
      </c>
      <c r="N24" s="22">
        <v>-11497</v>
      </c>
      <c r="O24" s="22">
        <v>0</v>
      </c>
      <c r="P24" s="22">
        <v>0</v>
      </c>
      <c r="Q24" s="22">
        <v>0</v>
      </c>
      <c r="R24" s="22">
        <v>0</v>
      </c>
      <c r="S24" s="39">
        <v>0</v>
      </c>
    </row>
    <row r="25" spans="1:19" ht="15" customHeight="1">
      <c r="A25" s="13"/>
      <c r="B25" s="17" t="s">
        <v>106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39"/>
    </row>
    <row r="26" spans="1:19" ht="15" customHeight="1">
      <c r="A26" s="13" t="s">
        <v>64</v>
      </c>
      <c r="B26" s="14" t="s">
        <v>6</v>
      </c>
      <c r="C26" s="21">
        <f>+SUM(C28:C30)</f>
        <v>24297109</v>
      </c>
      <c r="D26" s="21">
        <f>+SUM(D28:D30)</f>
        <v>65374</v>
      </c>
      <c r="E26" s="21">
        <f t="shared" ref="E26:S26" si="2">+SUM(E28:E30)</f>
        <v>53408642</v>
      </c>
      <c r="F26" s="21">
        <f t="shared" si="2"/>
        <v>279319</v>
      </c>
      <c r="G26" s="21">
        <f t="shared" si="2"/>
        <v>33702253</v>
      </c>
      <c r="H26" s="21">
        <f t="shared" si="2"/>
        <v>1307960</v>
      </c>
      <c r="I26" s="21">
        <f t="shared" si="2"/>
        <v>461898</v>
      </c>
      <c r="J26" s="21">
        <f t="shared" si="2"/>
        <v>235403</v>
      </c>
      <c r="K26" s="21">
        <f t="shared" si="2"/>
        <v>6637241</v>
      </c>
      <c r="L26" s="21">
        <f t="shared" si="2"/>
        <v>7318880</v>
      </c>
      <c r="M26" s="21">
        <f t="shared" si="2"/>
        <v>14920155</v>
      </c>
      <c r="N26" s="21">
        <f t="shared" si="2"/>
        <v>66204645</v>
      </c>
      <c r="O26" s="21">
        <f t="shared" si="2"/>
        <v>374151</v>
      </c>
      <c r="P26" s="21">
        <f t="shared" si="2"/>
        <v>4669086</v>
      </c>
      <c r="Q26" s="21">
        <f t="shared" si="2"/>
        <v>821603</v>
      </c>
      <c r="R26" s="21">
        <f t="shared" si="2"/>
        <v>25472999</v>
      </c>
      <c r="S26" s="38">
        <f t="shared" si="2"/>
        <v>5862887</v>
      </c>
    </row>
    <row r="27" spans="1:19" ht="15" customHeight="1">
      <c r="A27" s="13"/>
      <c r="B27" s="15" t="s">
        <v>109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38"/>
    </row>
    <row r="28" spans="1:19" ht="15" customHeight="1">
      <c r="A28" s="13"/>
      <c r="B28" s="16" t="s">
        <v>110</v>
      </c>
      <c r="C28" s="22">
        <v>25289208</v>
      </c>
      <c r="D28" s="22">
        <v>80545</v>
      </c>
      <c r="E28" s="22">
        <v>57084708</v>
      </c>
      <c r="F28" s="22">
        <v>279538</v>
      </c>
      <c r="G28" s="22">
        <v>39070292</v>
      </c>
      <c r="H28" s="22">
        <v>1588548</v>
      </c>
      <c r="I28" s="22">
        <v>633181</v>
      </c>
      <c r="J28" s="22">
        <v>268136</v>
      </c>
      <c r="K28" s="22">
        <v>7657969</v>
      </c>
      <c r="L28" s="22">
        <v>8210149</v>
      </c>
      <c r="M28" s="22">
        <v>16365765</v>
      </c>
      <c r="N28" s="22">
        <v>71420605</v>
      </c>
      <c r="O28" s="22">
        <v>410617</v>
      </c>
      <c r="P28" s="22">
        <v>4669086</v>
      </c>
      <c r="Q28" s="22">
        <v>821603</v>
      </c>
      <c r="R28" s="22">
        <v>26673640</v>
      </c>
      <c r="S28" s="39">
        <v>6498779</v>
      </c>
    </row>
    <row r="29" spans="1:19" ht="15" customHeight="1">
      <c r="A29" s="13"/>
      <c r="B29" s="17" t="s">
        <v>105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9"/>
    </row>
    <row r="30" spans="1:19" ht="15" customHeight="1">
      <c r="A30" s="13"/>
      <c r="B30" s="16" t="s">
        <v>65</v>
      </c>
      <c r="C30" s="22">
        <v>-992099</v>
      </c>
      <c r="D30" s="22">
        <v>-15171</v>
      </c>
      <c r="E30" s="22">
        <v>-3676066</v>
      </c>
      <c r="F30" s="22">
        <v>-219</v>
      </c>
      <c r="G30" s="22">
        <v>-5368039</v>
      </c>
      <c r="H30" s="22">
        <v>-280588</v>
      </c>
      <c r="I30" s="22">
        <v>-171283</v>
      </c>
      <c r="J30" s="22">
        <v>-32733</v>
      </c>
      <c r="K30" s="22">
        <v>-1020728</v>
      </c>
      <c r="L30" s="22">
        <v>-891269</v>
      </c>
      <c r="M30" s="22">
        <v>-1445610</v>
      </c>
      <c r="N30" s="22">
        <v>-5215960</v>
      </c>
      <c r="O30" s="22">
        <v>-36466</v>
      </c>
      <c r="P30" s="22">
        <v>0</v>
      </c>
      <c r="Q30" s="22">
        <v>0</v>
      </c>
      <c r="R30" s="22">
        <v>-1200641</v>
      </c>
      <c r="S30" s="39">
        <v>-635892</v>
      </c>
    </row>
    <row r="31" spans="1:19" ht="15" customHeight="1">
      <c r="A31" s="13"/>
      <c r="B31" s="17" t="s">
        <v>106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39"/>
    </row>
    <row r="32" spans="1:19" ht="15" customHeight="1">
      <c r="A32" s="13" t="s">
        <v>66</v>
      </c>
      <c r="B32" s="14" t="s">
        <v>7</v>
      </c>
      <c r="C32" s="21">
        <f>+SUM(C33:C37)</f>
        <v>22394</v>
      </c>
      <c r="D32" s="21">
        <f>+SUM(D33:D37)</f>
        <v>0</v>
      </c>
      <c r="E32" s="21">
        <f t="shared" ref="E32:S32" si="3">+SUM(E33:E37)</f>
        <v>436742</v>
      </c>
      <c r="F32" s="21">
        <f t="shared" si="3"/>
        <v>0</v>
      </c>
      <c r="G32" s="21">
        <f t="shared" si="3"/>
        <v>0</v>
      </c>
      <c r="H32" s="21">
        <f t="shared" si="3"/>
        <v>0</v>
      </c>
      <c r="I32" s="21">
        <f t="shared" si="3"/>
        <v>0</v>
      </c>
      <c r="J32" s="21">
        <f t="shared" si="3"/>
        <v>100005</v>
      </c>
      <c r="K32" s="21">
        <f t="shared" si="3"/>
        <v>5557</v>
      </c>
      <c r="L32" s="21">
        <f t="shared" si="3"/>
        <v>0</v>
      </c>
      <c r="M32" s="21">
        <f t="shared" si="3"/>
        <v>151562</v>
      </c>
      <c r="N32" s="21">
        <f t="shared" si="3"/>
        <v>0</v>
      </c>
      <c r="O32" s="21">
        <f t="shared" si="3"/>
        <v>0</v>
      </c>
      <c r="P32" s="21">
        <f t="shared" si="3"/>
        <v>0</v>
      </c>
      <c r="Q32" s="21">
        <f t="shared" si="3"/>
        <v>0</v>
      </c>
      <c r="R32" s="21">
        <f t="shared" si="3"/>
        <v>0</v>
      </c>
      <c r="S32" s="38">
        <f t="shared" si="3"/>
        <v>0</v>
      </c>
    </row>
    <row r="33" spans="1:19" ht="15" customHeight="1">
      <c r="A33" s="13"/>
      <c r="B33" s="15" t="s">
        <v>111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38"/>
    </row>
    <row r="34" spans="1:19" ht="15" customHeight="1">
      <c r="A34" s="13"/>
      <c r="B34" s="16" t="s">
        <v>112</v>
      </c>
      <c r="C34" s="22">
        <v>22394</v>
      </c>
      <c r="D34" s="22">
        <v>0</v>
      </c>
      <c r="E34" s="22">
        <v>436742</v>
      </c>
      <c r="F34" s="22">
        <v>0</v>
      </c>
      <c r="G34" s="22">
        <v>0</v>
      </c>
      <c r="H34" s="22">
        <v>0</v>
      </c>
      <c r="I34" s="22">
        <v>0</v>
      </c>
      <c r="J34" s="22">
        <v>100005</v>
      </c>
      <c r="K34" s="22">
        <v>5557</v>
      </c>
      <c r="L34" s="22">
        <v>0</v>
      </c>
      <c r="M34" s="22">
        <v>151562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9">
        <v>0</v>
      </c>
    </row>
    <row r="35" spans="1:19" ht="15" customHeight="1">
      <c r="A35" s="13"/>
      <c r="B35" s="17" t="s">
        <v>105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9"/>
    </row>
    <row r="36" spans="1:19" ht="15" customHeight="1">
      <c r="A36" s="13"/>
      <c r="B36" s="16" t="s">
        <v>67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39">
        <v>0</v>
      </c>
    </row>
    <row r="37" spans="1:19" ht="15" customHeight="1">
      <c r="A37" s="13"/>
      <c r="B37" s="17" t="s">
        <v>106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39"/>
    </row>
    <row r="38" spans="1:19" ht="15" customHeight="1">
      <c r="A38" s="13" t="s">
        <v>68</v>
      </c>
      <c r="B38" s="14" t="s">
        <v>8</v>
      </c>
      <c r="C38" s="21">
        <v>0</v>
      </c>
      <c r="D38" s="21">
        <v>0</v>
      </c>
      <c r="E38" s="21">
        <v>31273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36070</v>
      </c>
      <c r="L38" s="21">
        <v>0</v>
      </c>
      <c r="M38" s="21">
        <v>0</v>
      </c>
      <c r="N38" s="21">
        <v>1312289</v>
      </c>
      <c r="O38" s="21">
        <v>0</v>
      </c>
      <c r="P38" s="21">
        <v>0</v>
      </c>
      <c r="Q38" s="21">
        <v>0</v>
      </c>
      <c r="R38" s="21">
        <v>0</v>
      </c>
      <c r="S38" s="38">
        <v>0</v>
      </c>
    </row>
    <row r="39" spans="1:19" ht="15" customHeight="1">
      <c r="A39" s="13"/>
      <c r="B39" s="15" t="s">
        <v>113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38"/>
    </row>
    <row r="40" spans="1:19" ht="15" customHeight="1">
      <c r="A40" s="13" t="s">
        <v>69</v>
      </c>
      <c r="B40" s="14" t="s">
        <v>9</v>
      </c>
      <c r="C40" s="21">
        <v>109121</v>
      </c>
      <c r="D40" s="21">
        <v>0</v>
      </c>
      <c r="E40" s="21">
        <v>80927</v>
      </c>
      <c r="F40" s="21">
        <v>22071</v>
      </c>
      <c r="G40" s="21">
        <v>341959</v>
      </c>
      <c r="H40" s="21">
        <v>23191</v>
      </c>
      <c r="I40" s="21">
        <v>212</v>
      </c>
      <c r="J40" s="21">
        <v>0</v>
      </c>
      <c r="K40" s="21">
        <v>0</v>
      </c>
      <c r="L40" s="21">
        <v>0</v>
      </c>
      <c r="M40" s="21">
        <v>32</v>
      </c>
      <c r="N40" s="21">
        <v>45368</v>
      </c>
      <c r="O40" s="21">
        <v>0</v>
      </c>
      <c r="P40" s="21">
        <v>1118</v>
      </c>
      <c r="Q40" s="21">
        <v>0</v>
      </c>
      <c r="R40" s="21">
        <v>129393</v>
      </c>
      <c r="S40" s="38">
        <v>53692</v>
      </c>
    </row>
    <row r="41" spans="1:19" ht="15" customHeight="1">
      <c r="A41" s="13"/>
      <c r="B41" s="15" t="s">
        <v>114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38"/>
    </row>
    <row r="42" spans="1:19" ht="15" customHeight="1">
      <c r="A42" s="13" t="s">
        <v>70</v>
      </c>
      <c r="B42" s="14" t="s">
        <v>10</v>
      </c>
      <c r="C42" s="21">
        <f>+SUM(C43:C47)</f>
        <v>0</v>
      </c>
      <c r="D42" s="21">
        <f>+SUM(D43:D47)</f>
        <v>86</v>
      </c>
      <c r="E42" s="21">
        <f t="shared" ref="E42:S42" si="4">+SUM(E43:E47)</f>
        <v>1674727</v>
      </c>
      <c r="F42" s="21">
        <f t="shared" si="4"/>
        <v>0</v>
      </c>
      <c r="G42" s="21">
        <f t="shared" si="4"/>
        <v>3422505</v>
      </c>
      <c r="H42" s="21">
        <f t="shared" si="4"/>
        <v>3600</v>
      </c>
      <c r="I42" s="21">
        <f t="shared" si="4"/>
        <v>381</v>
      </c>
      <c r="J42" s="21">
        <f t="shared" si="4"/>
        <v>30005</v>
      </c>
      <c r="K42" s="21">
        <f t="shared" si="4"/>
        <v>1502612</v>
      </c>
      <c r="L42" s="21">
        <f t="shared" si="4"/>
        <v>773024</v>
      </c>
      <c r="M42" s="21">
        <f t="shared" si="4"/>
        <v>853576</v>
      </c>
      <c r="N42" s="21">
        <f t="shared" si="4"/>
        <v>837960</v>
      </c>
      <c r="O42" s="21">
        <f t="shared" si="4"/>
        <v>0</v>
      </c>
      <c r="P42" s="21">
        <f t="shared" si="4"/>
        <v>364</v>
      </c>
      <c r="Q42" s="21">
        <f t="shared" si="4"/>
        <v>532</v>
      </c>
      <c r="R42" s="21">
        <f t="shared" si="4"/>
        <v>211451</v>
      </c>
      <c r="S42" s="38">
        <f t="shared" si="4"/>
        <v>52942</v>
      </c>
    </row>
    <row r="43" spans="1:19" ht="15" customHeight="1">
      <c r="A43" s="13"/>
      <c r="B43" s="15" t="s">
        <v>115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38"/>
    </row>
    <row r="44" spans="1:19" ht="15" customHeight="1">
      <c r="A44" s="13"/>
      <c r="B44" s="16" t="s">
        <v>116</v>
      </c>
      <c r="C44" s="22">
        <v>0</v>
      </c>
      <c r="D44" s="22">
        <v>86</v>
      </c>
      <c r="E44" s="22">
        <v>1953159</v>
      </c>
      <c r="F44" s="22">
        <v>0</v>
      </c>
      <c r="G44" s="22">
        <v>4296857</v>
      </c>
      <c r="H44" s="22">
        <v>3600</v>
      </c>
      <c r="I44" s="22">
        <v>470</v>
      </c>
      <c r="J44" s="22">
        <v>39035</v>
      </c>
      <c r="K44" s="22">
        <v>1593880</v>
      </c>
      <c r="L44" s="22">
        <v>869506</v>
      </c>
      <c r="M44" s="22">
        <v>995276</v>
      </c>
      <c r="N44" s="22">
        <v>1223315</v>
      </c>
      <c r="O44" s="22">
        <v>0</v>
      </c>
      <c r="P44" s="22">
        <v>364</v>
      </c>
      <c r="Q44" s="22">
        <v>532</v>
      </c>
      <c r="R44" s="22">
        <v>335508</v>
      </c>
      <c r="S44" s="39">
        <v>52942</v>
      </c>
    </row>
    <row r="45" spans="1:19" ht="15" customHeight="1">
      <c r="A45" s="13"/>
      <c r="B45" s="18" t="s">
        <v>105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39"/>
    </row>
    <row r="46" spans="1:19" ht="15" customHeight="1">
      <c r="A46" s="13"/>
      <c r="B46" s="16" t="s">
        <v>71</v>
      </c>
      <c r="C46" s="22">
        <v>0</v>
      </c>
      <c r="D46" s="22">
        <v>0</v>
      </c>
      <c r="E46" s="22">
        <v>-278432</v>
      </c>
      <c r="F46" s="22">
        <v>0</v>
      </c>
      <c r="G46" s="22">
        <v>-874352</v>
      </c>
      <c r="H46" s="22">
        <v>0</v>
      </c>
      <c r="I46" s="22">
        <v>-89</v>
      </c>
      <c r="J46" s="22">
        <v>-9030</v>
      </c>
      <c r="K46" s="22">
        <v>-91268</v>
      </c>
      <c r="L46" s="22">
        <v>-96482</v>
      </c>
      <c r="M46" s="22">
        <v>-141700</v>
      </c>
      <c r="N46" s="22">
        <v>-385355</v>
      </c>
      <c r="O46" s="22">
        <v>0</v>
      </c>
      <c r="P46" s="22">
        <v>0</v>
      </c>
      <c r="Q46" s="22">
        <v>0</v>
      </c>
      <c r="R46" s="22">
        <v>-124057</v>
      </c>
      <c r="S46" s="39">
        <v>0</v>
      </c>
    </row>
    <row r="47" spans="1:19" ht="15" customHeight="1">
      <c r="A47" s="13"/>
      <c r="B47" s="18" t="s">
        <v>106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39"/>
    </row>
    <row r="48" spans="1:19" ht="15" customHeight="1">
      <c r="A48" s="13" t="s">
        <v>72</v>
      </c>
      <c r="B48" s="14" t="s">
        <v>11</v>
      </c>
      <c r="C48" s="21">
        <v>154777</v>
      </c>
      <c r="D48" s="21">
        <v>9791</v>
      </c>
      <c r="E48" s="21">
        <v>166383</v>
      </c>
      <c r="F48" s="21">
        <v>0</v>
      </c>
      <c r="G48" s="21">
        <v>54997</v>
      </c>
      <c r="H48" s="21">
        <v>0</v>
      </c>
      <c r="I48" s="21">
        <v>944</v>
      </c>
      <c r="J48" s="21">
        <v>4165</v>
      </c>
      <c r="K48" s="21">
        <v>712451</v>
      </c>
      <c r="L48" s="21">
        <v>0</v>
      </c>
      <c r="M48" s="21">
        <v>740145</v>
      </c>
      <c r="N48" s="21">
        <v>1198922</v>
      </c>
      <c r="O48" s="21">
        <v>0</v>
      </c>
      <c r="P48" s="21">
        <v>0</v>
      </c>
      <c r="Q48" s="21">
        <v>0</v>
      </c>
      <c r="R48" s="21">
        <v>391074</v>
      </c>
      <c r="S48" s="38">
        <v>0</v>
      </c>
    </row>
    <row r="49" spans="1:19" ht="15" customHeight="1">
      <c r="A49" s="13"/>
      <c r="B49" s="15" t="s">
        <v>117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38"/>
    </row>
    <row r="50" spans="1:19" ht="15" customHeight="1">
      <c r="A50" s="13" t="s">
        <v>73</v>
      </c>
      <c r="B50" s="14" t="s">
        <v>12</v>
      </c>
      <c r="C50" s="21">
        <f>+SUM(C52:C54)</f>
        <v>198453</v>
      </c>
      <c r="D50" s="21">
        <f>+SUM(D52:D54)</f>
        <v>1965</v>
      </c>
      <c r="E50" s="21">
        <f t="shared" ref="E50:S50" si="5">+SUM(E52:E54)</f>
        <v>706101</v>
      </c>
      <c r="F50" s="21">
        <f t="shared" si="5"/>
        <v>15304</v>
      </c>
      <c r="G50" s="21">
        <f t="shared" si="5"/>
        <v>400119</v>
      </c>
      <c r="H50" s="21">
        <f t="shared" si="5"/>
        <v>13825</v>
      </c>
      <c r="I50" s="21">
        <f t="shared" si="5"/>
        <v>13094</v>
      </c>
      <c r="J50" s="21">
        <f t="shared" si="5"/>
        <v>1890</v>
      </c>
      <c r="K50" s="21">
        <f t="shared" si="5"/>
        <v>184738</v>
      </c>
      <c r="L50" s="21">
        <f t="shared" si="5"/>
        <v>265183</v>
      </c>
      <c r="M50" s="21">
        <f t="shared" si="5"/>
        <v>92611</v>
      </c>
      <c r="N50" s="21">
        <f t="shared" si="5"/>
        <v>668570</v>
      </c>
      <c r="O50" s="21">
        <f t="shared" si="5"/>
        <v>10375</v>
      </c>
      <c r="P50" s="21">
        <f t="shared" si="5"/>
        <v>18827</v>
      </c>
      <c r="Q50" s="21">
        <f t="shared" si="5"/>
        <v>7039</v>
      </c>
      <c r="R50" s="21">
        <f t="shared" si="5"/>
        <v>289343</v>
      </c>
      <c r="S50" s="38">
        <f t="shared" si="5"/>
        <v>6709</v>
      </c>
    </row>
    <row r="51" spans="1:19" ht="15" customHeight="1">
      <c r="A51" s="13"/>
      <c r="B51" s="15" t="s">
        <v>118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38"/>
    </row>
    <row r="52" spans="1:19" ht="15" customHeight="1">
      <c r="A52" s="13"/>
      <c r="B52" s="16" t="s">
        <v>74</v>
      </c>
      <c r="C52" s="22">
        <v>709247</v>
      </c>
      <c r="D52" s="22">
        <v>7280</v>
      </c>
      <c r="E52" s="22">
        <v>1857901</v>
      </c>
      <c r="F52" s="22">
        <v>27285</v>
      </c>
      <c r="G52" s="22">
        <v>1234764</v>
      </c>
      <c r="H52" s="22">
        <v>39444</v>
      </c>
      <c r="I52" s="22">
        <v>36043</v>
      </c>
      <c r="J52" s="22">
        <v>6122</v>
      </c>
      <c r="K52" s="22">
        <v>345674</v>
      </c>
      <c r="L52" s="22">
        <v>549083</v>
      </c>
      <c r="M52" s="22">
        <v>272303</v>
      </c>
      <c r="N52" s="22">
        <v>1712726</v>
      </c>
      <c r="O52" s="22">
        <v>22685</v>
      </c>
      <c r="P52" s="22">
        <v>87282</v>
      </c>
      <c r="Q52" s="22">
        <v>12166</v>
      </c>
      <c r="R52" s="22">
        <v>741364</v>
      </c>
      <c r="S52" s="39">
        <v>107512</v>
      </c>
    </row>
    <row r="53" spans="1:19" ht="15" customHeight="1">
      <c r="A53" s="13"/>
      <c r="B53" s="18" t="s">
        <v>105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9"/>
    </row>
    <row r="54" spans="1:19" ht="15" customHeight="1">
      <c r="A54" s="13"/>
      <c r="B54" s="16" t="s">
        <v>75</v>
      </c>
      <c r="C54" s="22">
        <v>-510794</v>
      </c>
      <c r="D54" s="22">
        <v>-5315</v>
      </c>
      <c r="E54" s="22">
        <v>-1151800</v>
      </c>
      <c r="F54" s="22">
        <v>-11981</v>
      </c>
      <c r="G54" s="22">
        <v>-834645</v>
      </c>
      <c r="H54" s="22">
        <v>-25619</v>
      </c>
      <c r="I54" s="22">
        <v>-22949</v>
      </c>
      <c r="J54" s="22">
        <v>-4232</v>
      </c>
      <c r="K54" s="22">
        <v>-160936</v>
      </c>
      <c r="L54" s="22">
        <v>-283900</v>
      </c>
      <c r="M54" s="22">
        <v>-179692</v>
      </c>
      <c r="N54" s="22">
        <v>-1044156</v>
      </c>
      <c r="O54" s="22">
        <v>-12310</v>
      </c>
      <c r="P54" s="22">
        <v>-68455</v>
      </c>
      <c r="Q54" s="22">
        <v>-5127</v>
      </c>
      <c r="R54" s="22">
        <v>-452021</v>
      </c>
      <c r="S54" s="39">
        <v>-100803</v>
      </c>
    </row>
    <row r="55" spans="1:19" ht="15" customHeight="1">
      <c r="A55" s="13"/>
      <c r="B55" s="18" t="s">
        <v>119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9"/>
    </row>
    <row r="56" spans="1:19" ht="15" customHeight="1">
      <c r="A56" s="13" t="s">
        <v>76</v>
      </c>
      <c r="B56" s="14" t="s">
        <v>13</v>
      </c>
      <c r="C56" s="21">
        <f>+SUM(C57:C60)</f>
        <v>22511</v>
      </c>
      <c r="D56" s="21">
        <f>+SUM(D57:D60)</f>
        <v>262</v>
      </c>
      <c r="E56" s="21">
        <f t="shared" ref="E56:S56" si="6">+SUM(E57:E60)</f>
        <v>207162</v>
      </c>
      <c r="F56" s="21">
        <f t="shared" si="6"/>
        <v>2542</v>
      </c>
      <c r="G56" s="21">
        <f t="shared" si="6"/>
        <v>245242</v>
      </c>
      <c r="H56" s="21">
        <f t="shared" si="6"/>
        <v>81889</v>
      </c>
      <c r="I56" s="21">
        <f t="shared" si="6"/>
        <v>1690</v>
      </c>
      <c r="J56" s="21">
        <f t="shared" si="6"/>
        <v>122</v>
      </c>
      <c r="K56" s="21">
        <f t="shared" si="6"/>
        <v>11986</v>
      </c>
      <c r="L56" s="21">
        <f t="shared" si="6"/>
        <v>61067</v>
      </c>
      <c r="M56" s="21">
        <f t="shared" si="6"/>
        <v>67798</v>
      </c>
      <c r="N56" s="21">
        <f t="shared" si="6"/>
        <v>149799</v>
      </c>
      <c r="O56" s="21">
        <f t="shared" si="6"/>
        <v>4934</v>
      </c>
      <c r="P56" s="21">
        <f t="shared" si="6"/>
        <v>18689</v>
      </c>
      <c r="Q56" s="21">
        <f t="shared" si="6"/>
        <v>2501</v>
      </c>
      <c r="R56" s="21">
        <f t="shared" si="6"/>
        <v>31595</v>
      </c>
      <c r="S56" s="38">
        <f t="shared" si="6"/>
        <v>50421</v>
      </c>
    </row>
    <row r="57" spans="1:19" ht="15" customHeight="1">
      <c r="A57" s="13"/>
      <c r="B57" s="15" t="s">
        <v>120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38"/>
    </row>
    <row r="58" spans="1:19" ht="15" customHeight="1">
      <c r="A58" s="13"/>
      <c r="B58" s="16" t="s">
        <v>77</v>
      </c>
      <c r="C58" s="22">
        <v>115583</v>
      </c>
      <c r="D58" s="22">
        <v>3933</v>
      </c>
      <c r="E58" s="22">
        <v>358645</v>
      </c>
      <c r="F58" s="22">
        <v>10197</v>
      </c>
      <c r="G58" s="22">
        <v>1059561</v>
      </c>
      <c r="H58" s="22">
        <v>101291</v>
      </c>
      <c r="I58" s="22">
        <v>5775</v>
      </c>
      <c r="J58" s="22">
        <v>2014</v>
      </c>
      <c r="K58" s="22">
        <v>78236</v>
      </c>
      <c r="L58" s="22">
        <v>240547</v>
      </c>
      <c r="M58" s="22">
        <v>151801</v>
      </c>
      <c r="N58" s="22">
        <v>833766</v>
      </c>
      <c r="O58" s="22">
        <v>10383</v>
      </c>
      <c r="P58" s="22">
        <v>31564</v>
      </c>
      <c r="Q58" s="22">
        <v>10836</v>
      </c>
      <c r="R58" s="22">
        <v>400391</v>
      </c>
      <c r="S58" s="39">
        <v>149755</v>
      </c>
    </row>
    <row r="59" spans="1:19" ht="15" customHeight="1">
      <c r="A59" s="13"/>
      <c r="B59" s="18" t="s">
        <v>105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39"/>
    </row>
    <row r="60" spans="1:19" ht="15" customHeight="1">
      <c r="A60" s="13"/>
      <c r="B60" s="16" t="s">
        <v>78</v>
      </c>
      <c r="C60" s="22">
        <v>-93072</v>
      </c>
      <c r="D60" s="22">
        <v>-3671</v>
      </c>
      <c r="E60" s="22">
        <v>-151483</v>
      </c>
      <c r="F60" s="22">
        <v>-7655</v>
      </c>
      <c r="G60" s="22">
        <v>-814319</v>
      </c>
      <c r="H60" s="22">
        <v>-19402</v>
      </c>
      <c r="I60" s="22">
        <v>-4085</v>
      </c>
      <c r="J60" s="22">
        <v>-1892</v>
      </c>
      <c r="K60" s="22">
        <v>-66250</v>
      </c>
      <c r="L60" s="22">
        <v>-179480</v>
      </c>
      <c r="M60" s="22">
        <v>-84003</v>
      </c>
      <c r="N60" s="22">
        <v>-683967</v>
      </c>
      <c r="O60" s="22">
        <v>-5449</v>
      </c>
      <c r="P60" s="22">
        <v>-12875</v>
      </c>
      <c r="Q60" s="22">
        <v>-8335</v>
      </c>
      <c r="R60" s="22">
        <v>-368796</v>
      </c>
      <c r="S60" s="39">
        <v>-99334</v>
      </c>
    </row>
    <row r="61" spans="1:19" ht="15" customHeight="1">
      <c r="A61" s="13"/>
      <c r="B61" s="18" t="s">
        <v>119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39"/>
    </row>
    <row r="62" spans="1:19" ht="15" customHeight="1">
      <c r="A62" s="13" t="s">
        <v>79</v>
      </c>
      <c r="B62" s="14" t="s">
        <v>14</v>
      </c>
      <c r="C62" s="21">
        <f>+SUM(C63:C67)</f>
        <v>214560</v>
      </c>
      <c r="D62" s="21">
        <f>+SUM(D63:D67)</f>
        <v>0</v>
      </c>
      <c r="E62" s="21">
        <f t="shared" ref="E62:S62" si="7">+SUM(E63:E67)</f>
        <v>305399</v>
      </c>
      <c r="F62" s="21">
        <f t="shared" si="7"/>
        <v>0</v>
      </c>
      <c r="G62" s="21">
        <f t="shared" si="7"/>
        <v>403099</v>
      </c>
      <c r="H62" s="21">
        <f t="shared" si="7"/>
        <v>26493</v>
      </c>
      <c r="I62" s="21">
        <f t="shared" si="7"/>
        <v>0</v>
      </c>
      <c r="J62" s="21">
        <f t="shared" si="7"/>
        <v>0</v>
      </c>
      <c r="K62" s="21">
        <f t="shared" si="7"/>
        <v>55549</v>
      </c>
      <c r="L62" s="21">
        <f t="shared" si="7"/>
        <v>5106</v>
      </c>
      <c r="M62" s="21">
        <f t="shared" si="7"/>
        <v>20749</v>
      </c>
      <c r="N62" s="21">
        <f t="shared" si="7"/>
        <v>294732</v>
      </c>
      <c r="O62" s="21">
        <f t="shared" si="7"/>
        <v>6462</v>
      </c>
      <c r="P62" s="21">
        <f t="shared" si="7"/>
        <v>0</v>
      </c>
      <c r="Q62" s="21">
        <f t="shared" si="7"/>
        <v>0</v>
      </c>
      <c r="R62" s="21">
        <f t="shared" si="7"/>
        <v>217504</v>
      </c>
      <c r="S62" s="38">
        <f t="shared" si="7"/>
        <v>5806</v>
      </c>
    </row>
    <row r="63" spans="1:19" ht="15" customHeight="1">
      <c r="A63" s="13"/>
      <c r="B63" s="15" t="s">
        <v>121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38"/>
    </row>
    <row r="64" spans="1:19" ht="15" customHeight="1">
      <c r="A64" s="13"/>
      <c r="B64" s="16" t="s">
        <v>122</v>
      </c>
      <c r="C64" s="22">
        <v>214560</v>
      </c>
      <c r="D64" s="22">
        <v>0</v>
      </c>
      <c r="E64" s="22">
        <v>305399</v>
      </c>
      <c r="F64" s="22">
        <v>0</v>
      </c>
      <c r="G64" s="22">
        <v>405363</v>
      </c>
      <c r="H64" s="22">
        <v>32297</v>
      </c>
      <c r="I64" s="22">
        <v>0</v>
      </c>
      <c r="J64" s="22">
        <v>0</v>
      </c>
      <c r="K64" s="22">
        <v>55549</v>
      </c>
      <c r="L64" s="22">
        <v>5106</v>
      </c>
      <c r="M64" s="22">
        <v>21090</v>
      </c>
      <c r="N64" s="22">
        <v>294732</v>
      </c>
      <c r="O64" s="22">
        <v>6462</v>
      </c>
      <c r="P64" s="22">
        <v>0</v>
      </c>
      <c r="Q64" s="22">
        <v>0</v>
      </c>
      <c r="R64" s="22">
        <v>219004</v>
      </c>
      <c r="S64" s="39">
        <v>5806</v>
      </c>
    </row>
    <row r="65" spans="1:19" ht="15" customHeight="1">
      <c r="A65" s="13"/>
      <c r="B65" s="18" t="s">
        <v>105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39"/>
    </row>
    <row r="66" spans="1:19" ht="15" customHeight="1">
      <c r="A66" s="13"/>
      <c r="B66" s="16" t="s">
        <v>80</v>
      </c>
      <c r="C66" s="22">
        <v>0</v>
      </c>
      <c r="D66" s="22">
        <v>0</v>
      </c>
      <c r="E66" s="22">
        <v>0</v>
      </c>
      <c r="F66" s="22">
        <v>0</v>
      </c>
      <c r="G66" s="22">
        <v>-2264</v>
      </c>
      <c r="H66" s="22">
        <v>-5804</v>
      </c>
      <c r="I66" s="22">
        <v>0</v>
      </c>
      <c r="J66" s="22">
        <v>0</v>
      </c>
      <c r="K66" s="22">
        <v>0</v>
      </c>
      <c r="L66" s="22">
        <v>0</v>
      </c>
      <c r="M66" s="22">
        <v>-341</v>
      </c>
      <c r="N66" s="22">
        <v>0</v>
      </c>
      <c r="O66" s="22">
        <v>0</v>
      </c>
      <c r="P66" s="22">
        <v>0</v>
      </c>
      <c r="Q66" s="22">
        <v>0</v>
      </c>
      <c r="R66" s="22">
        <v>-1500</v>
      </c>
      <c r="S66" s="39">
        <v>0</v>
      </c>
    </row>
    <row r="67" spans="1:19" ht="15" customHeight="1">
      <c r="A67" s="13"/>
      <c r="B67" s="18" t="s">
        <v>106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39"/>
    </row>
    <row r="68" spans="1:19" ht="15" customHeight="1">
      <c r="A68" s="13" t="s">
        <v>81</v>
      </c>
      <c r="B68" s="14" t="s">
        <v>15</v>
      </c>
      <c r="C68" s="21">
        <v>5929</v>
      </c>
      <c r="D68" s="21">
        <v>2587</v>
      </c>
      <c r="E68" s="21">
        <v>40549</v>
      </c>
      <c r="F68" s="21">
        <v>0</v>
      </c>
      <c r="G68" s="21">
        <v>11761</v>
      </c>
      <c r="H68" s="21">
        <v>7036</v>
      </c>
      <c r="I68" s="21">
        <v>747</v>
      </c>
      <c r="J68" s="21">
        <v>0</v>
      </c>
      <c r="K68" s="21">
        <v>815</v>
      </c>
      <c r="L68" s="21">
        <v>1467</v>
      </c>
      <c r="M68" s="21">
        <v>5278</v>
      </c>
      <c r="N68" s="21">
        <v>50970</v>
      </c>
      <c r="O68" s="21">
        <v>983</v>
      </c>
      <c r="P68" s="21">
        <v>389</v>
      </c>
      <c r="Q68" s="21">
        <v>0</v>
      </c>
      <c r="R68" s="21">
        <v>17584</v>
      </c>
      <c r="S68" s="38">
        <v>20400</v>
      </c>
    </row>
    <row r="69" spans="1:19" ht="15" customHeight="1">
      <c r="A69" s="13"/>
      <c r="B69" s="15" t="s">
        <v>123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38"/>
    </row>
    <row r="70" spans="1:19" ht="15" customHeight="1">
      <c r="A70" s="13" t="s">
        <v>82</v>
      </c>
      <c r="B70" s="14" t="s">
        <v>16</v>
      </c>
      <c r="C70" s="21">
        <v>392977</v>
      </c>
      <c r="D70" s="21">
        <v>224</v>
      </c>
      <c r="E70" s="21">
        <v>2544567</v>
      </c>
      <c r="F70" s="21">
        <v>35170</v>
      </c>
      <c r="G70" s="21">
        <v>2588135</v>
      </c>
      <c r="H70" s="21">
        <v>109227</v>
      </c>
      <c r="I70" s="21">
        <v>3180</v>
      </c>
      <c r="J70" s="21">
        <v>8223</v>
      </c>
      <c r="K70" s="21">
        <v>287232</v>
      </c>
      <c r="L70" s="21">
        <v>171817</v>
      </c>
      <c r="M70" s="21">
        <v>417195</v>
      </c>
      <c r="N70" s="21">
        <v>1460606</v>
      </c>
      <c r="O70" s="21">
        <v>39142</v>
      </c>
      <c r="P70" s="21">
        <v>101572</v>
      </c>
      <c r="Q70" s="21">
        <v>7415</v>
      </c>
      <c r="R70" s="21">
        <v>451768</v>
      </c>
      <c r="S70" s="38">
        <v>22231</v>
      </c>
    </row>
    <row r="71" spans="1:19" ht="15" customHeight="1">
      <c r="A71" s="13"/>
      <c r="B71" s="15" t="s">
        <v>124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38"/>
    </row>
    <row r="72" spans="1:19" ht="15" customHeight="1">
      <c r="A72" s="13" t="s">
        <v>83</v>
      </c>
      <c r="B72" s="14" t="s">
        <v>17</v>
      </c>
      <c r="C72" s="21">
        <v>0</v>
      </c>
      <c r="D72" s="21">
        <v>0</v>
      </c>
      <c r="E72" s="21">
        <v>3290</v>
      </c>
      <c r="F72" s="21">
        <v>0</v>
      </c>
      <c r="G72" s="21">
        <v>7781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33383</v>
      </c>
      <c r="S72" s="38">
        <v>0</v>
      </c>
    </row>
    <row r="73" spans="1:19" ht="15" customHeight="1">
      <c r="A73" s="13"/>
      <c r="B73" s="15" t="s">
        <v>125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38"/>
    </row>
    <row r="74" spans="1:19" ht="15" customHeight="1">
      <c r="A74" s="13" t="s">
        <v>84</v>
      </c>
      <c r="B74" s="14" t="s">
        <v>18</v>
      </c>
      <c r="C74" s="21">
        <f>+SUM(C75:C81)</f>
        <v>672968</v>
      </c>
      <c r="D74" s="21">
        <f>+SUM(D75:D81)</f>
        <v>9825</v>
      </c>
      <c r="E74" s="21">
        <f t="shared" ref="E74:S74" si="8">+SUM(E75:E81)</f>
        <v>805479</v>
      </c>
      <c r="F74" s="21">
        <f t="shared" si="8"/>
        <v>29222</v>
      </c>
      <c r="G74" s="21">
        <f t="shared" si="8"/>
        <v>5597353</v>
      </c>
      <c r="H74" s="21">
        <f t="shared" si="8"/>
        <v>363223</v>
      </c>
      <c r="I74" s="21">
        <f t="shared" si="8"/>
        <v>30281</v>
      </c>
      <c r="J74" s="21">
        <f t="shared" si="8"/>
        <v>6078</v>
      </c>
      <c r="K74" s="21">
        <f t="shared" si="8"/>
        <v>176901</v>
      </c>
      <c r="L74" s="21">
        <f t="shared" si="8"/>
        <v>140548</v>
      </c>
      <c r="M74" s="21">
        <f t="shared" si="8"/>
        <v>371885</v>
      </c>
      <c r="N74" s="21">
        <f t="shared" si="8"/>
        <v>2851752</v>
      </c>
      <c r="O74" s="21">
        <f t="shared" si="8"/>
        <v>72743</v>
      </c>
      <c r="P74" s="21">
        <f t="shared" si="8"/>
        <v>63496</v>
      </c>
      <c r="Q74" s="21">
        <f t="shared" si="8"/>
        <v>5138</v>
      </c>
      <c r="R74" s="21">
        <f t="shared" si="8"/>
        <v>274973</v>
      </c>
      <c r="S74" s="38">
        <f t="shared" si="8"/>
        <v>221084</v>
      </c>
    </row>
    <row r="75" spans="1:19" ht="15" customHeight="1">
      <c r="A75" s="13"/>
      <c r="B75" s="15" t="s">
        <v>126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38"/>
    </row>
    <row r="76" spans="1:19" ht="15" customHeight="1">
      <c r="A76" s="13"/>
      <c r="B76" s="16" t="s">
        <v>85</v>
      </c>
      <c r="C76" s="22">
        <v>0</v>
      </c>
      <c r="D76" s="22">
        <v>0</v>
      </c>
      <c r="E76" s="22">
        <v>4482</v>
      </c>
      <c r="F76" s="22">
        <v>0</v>
      </c>
      <c r="G76" s="22">
        <v>19100</v>
      </c>
      <c r="H76" s="22">
        <v>0</v>
      </c>
      <c r="I76" s="22">
        <v>0</v>
      </c>
      <c r="J76" s="22">
        <v>0</v>
      </c>
      <c r="K76" s="22">
        <v>0</v>
      </c>
      <c r="L76" s="22">
        <v>3966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6792</v>
      </c>
      <c r="S76" s="39">
        <v>0</v>
      </c>
    </row>
    <row r="77" spans="1:19" ht="15" customHeight="1">
      <c r="A77" s="13"/>
      <c r="B77" s="18" t="s">
        <v>127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39"/>
    </row>
    <row r="78" spans="1:19" ht="15" customHeight="1">
      <c r="A78" s="13"/>
      <c r="B78" s="16" t="s">
        <v>86</v>
      </c>
      <c r="C78" s="22">
        <v>704503</v>
      </c>
      <c r="D78" s="22">
        <v>9825</v>
      </c>
      <c r="E78" s="22">
        <v>974671</v>
      </c>
      <c r="F78" s="22">
        <v>29253</v>
      </c>
      <c r="G78" s="22">
        <v>5793749</v>
      </c>
      <c r="H78" s="22">
        <v>377741</v>
      </c>
      <c r="I78" s="22">
        <v>32365</v>
      </c>
      <c r="J78" s="22">
        <v>6078</v>
      </c>
      <c r="K78" s="22">
        <v>245153</v>
      </c>
      <c r="L78" s="22">
        <v>157799</v>
      </c>
      <c r="M78" s="22">
        <v>389984</v>
      </c>
      <c r="N78" s="22">
        <v>3102922</v>
      </c>
      <c r="O78" s="22">
        <v>127870</v>
      </c>
      <c r="P78" s="22">
        <v>82262</v>
      </c>
      <c r="Q78" s="22">
        <v>5138</v>
      </c>
      <c r="R78" s="22">
        <v>291087</v>
      </c>
      <c r="S78" s="39">
        <v>221084</v>
      </c>
    </row>
    <row r="79" spans="1:19" ht="15" customHeight="1">
      <c r="A79" s="13"/>
      <c r="B79" s="18" t="s">
        <v>126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39"/>
    </row>
    <row r="80" spans="1:19" ht="15" customHeight="1">
      <c r="A80" s="13"/>
      <c r="B80" s="16" t="s">
        <v>87</v>
      </c>
      <c r="C80" s="22">
        <v>-31535</v>
      </c>
      <c r="D80" s="22">
        <v>0</v>
      </c>
      <c r="E80" s="22">
        <v>-173674</v>
      </c>
      <c r="F80" s="22">
        <v>-31</v>
      </c>
      <c r="G80" s="22">
        <v>-215496</v>
      </c>
      <c r="H80" s="22">
        <v>-14518</v>
      </c>
      <c r="I80" s="22">
        <v>-2084</v>
      </c>
      <c r="J80" s="22">
        <v>0</v>
      </c>
      <c r="K80" s="22">
        <v>-68252</v>
      </c>
      <c r="L80" s="22">
        <v>-21217</v>
      </c>
      <c r="M80" s="22">
        <v>-18099</v>
      </c>
      <c r="N80" s="22">
        <v>-251170</v>
      </c>
      <c r="O80" s="22">
        <v>-55127</v>
      </c>
      <c r="P80" s="22">
        <v>-18766</v>
      </c>
      <c r="Q80" s="22">
        <v>0</v>
      </c>
      <c r="R80" s="22">
        <v>-22906</v>
      </c>
      <c r="S80" s="39">
        <v>0</v>
      </c>
    </row>
    <row r="81" spans="1:19" ht="15" customHeight="1">
      <c r="A81" s="13"/>
      <c r="B81" s="18" t="s">
        <v>106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39"/>
    </row>
    <row r="82" spans="1:19" ht="15" customHeight="1">
      <c r="A82" s="19"/>
      <c r="B82" s="20" t="s">
        <v>128</v>
      </c>
      <c r="C82" s="23">
        <f>+C6+C8+C10+C12+C14+C20+C26+C32+C38+C40+C42+C48+C50+C56+C62+C68+C70+C72+C74</f>
        <v>41434214</v>
      </c>
      <c r="D82" s="23">
        <f>+D6+D8+D10+D12+D14+D20+D26+D32+D38+D40+D42+D48+D50+D56+D62+D68+D70+D72+D74</f>
        <v>240814</v>
      </c>
      <c r="E82" s="23">
        <f t="shared" ref="E82:S82" si="9">+E6+E8+E10+E12+E14+E20+E26+E32+E38+E40+E42+E48+E50+E56+E62+E68+E70+E72+E74</f>
        <v>78730397</v>
      </c>
      <c r="F82" s="23">
        <f t="shared" si="9"/>
        <v>1609687</v>
      </c>
      <c r="G82" s="23">
        <f t="shared" si="9"/>
        <v>61854495</v>
      </c>
      <c r="H82" s="23">
        <f t="shared" si="9"/>
        <v>3695713</v>
      </c>
      <c r="I82" s="23">
        <f t="shared" si="9"/>
        <v>2171339</v>
      </c>
      <c r="J82" s="23">
        <f t="shared" si="9"/>
        <v>604181</v>
      </c>
      <c r="K82" s="23">
        <f t="shared" si="9"/>
        <v>12110092</v>
      </c>
      <c r="L82" s="23">
        <f t="shared" si="9"/>
        <v>14394254</v>
      </c>
      <c r="M82" s="23">
        <f t="shared" si="9"/>
        <v>22146845</v>
      </c>
      <c r="N82" s="23">
        <f t="shared" si="9"/>
        <v>100237987</v>
      </c>
      <c r="O82" s="23">
        <f t="shared" si="9"/>
        <v>1858628</v>
      </c>
      <c r="P82" s="23">
        <f t="shared" si="9"/>
        <v>5113221</v>
      </c>
      <c r="Q82" s="23">
        <f t="shared" si="9"/>
        <v>897355</v>
      </c>
      <c r="R82" s="23">
        <f t="shared" si="9"/>
        <v>39302257</v>
      </c>
      <c r="S82" s="40">
        <f t="shared" si="9"/>
        <v>13988968</v>
      </c>
    </row>
    <row r="83" spans="1:19" ht="15" customHeight="1">
      <c r="A83" s="28"/>
      <c r="B83" s="12" t="s">
        <v>129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41"/>
    </row>
    <row r="84" spans="1:19" ht="15" customHeight="1">
      <c r="A84" s="13" t="s">
        <v>88</v>
      </c>
      <c r="B84" s="14" t="s">
        <v>19</v>
      </c>
      <c r="C84" s="21">
        <v>1520137</v>
      </c>
      <c r="D84" s="21">
        <v>11013</v>
      </c>
      <c r="E84" s="21">
        <v>7409907</v>
      </c>
      <c r="F84" s="21">
        <v>210010</v>
      </c>
      <c r="G84" s="21">
        <v>5928209</v>
      </c>
      <c r="H84" s="21">
        <v>61124</v>
      </c>
      <c r="I84" s="21">
        <v>215009</v>
      </c>
      <c r="J84" s="21">
        <v>152506</v>
      </c>
      <c r="K84" s="21">
        <v>1669325</v>
      </c>
      <c r="L84" s="21">
        <v>385515</v>
      </c>
      <c r="M84" s="21">
        <v>2777391</v>
      </c>
      <c r="N84" s="21">
        <v>2996270</v>
      </c>
      <c r="O84" s="21">
        <v>305554</v>
      </c>
      <c r="P84" s="21">
        <v>100081</v>
      </c>
      <c r="Q84" s="21">
        <v>90001</v>
      </c>
      <c r="R84" s="21">
        <v>3779581</v>
      </c>
      <c r="S84" s="38">
        <v>1300061</v>
      </c>
    </row>
    <row r="85" spans="1:19" ht="15" customHeight="1">
      <c r="A85" s="13"/>
      <c r="B85" s="15" t="s">
        <v>130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38"/>
    </row>
    <row r="86" spans="1:19" ht="15" customHeight="1">
      <c r="A86" s="13" t="s">
        <v>57</v>
      </c>
      <c r="B86" s="14" t="s">
        <v>20</v>
      </c>
      <c r="C86" s="21">
        <v>332225</v>
      </c>
      <c r="D86" s="21">
        <v>937</v>
      </c>
      <c r="E86" s="21">
        <v>824229</v>
      </c>
      <c r="F86" s="21">
        <v>976</v>
      </c>
      <c r="G86" s="21">
        <v>804438</v>
      </c>
      <c r="H86" s="21">
        <v>456347</v>
      </c>
      <c r="I86" s="21">
        <v>57963</v>
      </c>
      <c r="J86" s="21">
        <v>507</v>
      </c>
      <c r="K86" s="21">
        <v>34380</v>
      </c>
      <c r="L86" s="21">
        <v>3</v>
      </c>
      <c r="M86" s="21">
        <v>45798</v>
      </c>
      <c r="N86" s="21">
        <v>0</v>
      </c>
      <c r="O86" s="21">
        <v>706463</v>
      </c>
      <c r="P86" s="21">
        <v>74500</v>
      </c>
      <c r="Q86" s="21">
        <v>0</v>
      </c>
      <c r="R86" s="21">
        <v>1843523</v>
      </c>
      <c r="S86" s="38">
        <v>1737</v>
      </c>
    </row>
    <row r="87" spans="1:19" ht="15" customHeight="1">
      <c r="A87" s="13"/>
      <c r="B87" s="15" t="s">
        <v>131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38"/>
    </row>
    <row r="88" spans="1:19" ht="15" customHeight="1">
      <c r="A88" s="13" t="s">
        <v>58</v>
      </c>
      <c r="B88" s="14" t="s">
        <v>21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12761</v>
      </c>
      <c r="L88" s="21">
        <v>0</v>
      </c>
      <c r="M88" s="21">
        <v>0</v>
      </c>
      <c r="N88" s="21">
        <v>1794001</v>
      </c>
      <c r="O88" s="21">
        <v>0</v>
      </c>
      <c r="P88" s="21">
        <v>0</v>
      </c>
      <c r="Q88" s="21">
        <v>0</v>
      </c>
      <c r="R88" s="21">
        <v>2997921</v>
      </c>
      <c r="S88" s="38">
        <v>0</v>
      </c>
    </row>
    <row r="89" spans="1:19" ht="15" customHeight="1">
      <c r="A89" s="13"/>
      <c r="B89" s="15" t="s">
        <v>132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38"/>
    </row>
    <row r="90" spans="1:19" ht="15" customHeight="1">
      <c r="A90" s="13" t="s">
        <v>59</v>
      </c>
      <c r="B90" s="14" t="s">
        <v>22</v>
      </c>
      <c r="C90" s="21">
        <v>1388324</v>
      </c>
      <c r="D90" s="21">
        <v>500</v>
      </c>
      <c r="E90" s="21">
        <v>5003012</v>
      </c>
      <c r="F90" s="21">
        <v>250488</v>
      </c>
      <c r="G90" s="21">
        <v>3285686</v>
      </c>
      <c r="H90" s="21">
        <v>1265710</v>
      </c>
      <c r="I90" s="21">
        <v>581098</v>
      </c>
      <c r="J90" s="21">
        <v>124</v>
      </c>
      <c r="K90" s="21">
        <v>359780</v>
      </c>
      <c r="L90" s="21">
        <v>160215</v>
      </c>
      <c r="M90" s="21">
        <v>2143121</v>
      </c>
      <c r="N90" s="21">
        <v>3022860</v>
      </c>
      <c r="O90" s="21">
        <v>312632</v>
      </c>
      <c r="P90" s="21">
        <v>2401621</v>
      </c>
      <c r="Q90" s="21">
        <v>586285</v>
      </c>
      <c r="R90" s="21">
        <v>3026141</v>
      </c>
      <c r="S90" s="38">
        <v>7791538</v>
      </c>
    </row>
    <row r="91" spans="1:19" ht="15" customHeight="1">
      <c r="A91" s="13"/>
      <c r="B91" s="15" t="s">
        <v>133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38"/>
    </row>
    <row r="92" spans="1:19" ht="15" customHeight="1">
      <c r="A92" s="13" t="s">
        <v>60</v>
      </c>
      <c r="B92" s="14" t="s">
        <v>23</v>
      </c>
      <c r="C92" s="21">
        <v>28255455</v>
      </c>
      <c r="D92" s="21">
        <v>166314</v>
      </c>
      <c r="E92" s="21">
        <v>50601098</v>
      </c>
      <c r="F92" s="21">
        <v>790524</v>
      </c>
      <c r="G92" s="21">
        <v>29846742</v>
      </c>
      <c r="H92" s="21">
        <v>451573</v>
      </c>
      <c r="I92" s="21">
        <v>735435</v>
      </c>
      <c r="J92" s="21">
        <v>316789</v>
      </c>
      <c r="K92" s="21">
        <v>6270733</v>
      </c>
      <c r="L92" s="21">
        <v>10550149</v>
      </c>
      <c r="M92" s="21">
        <v>13170661</v>
      </c>
      <c r="N92" s="21">
        <v>70242370</v>
      </c>
      <c r="O92" s="21">
        <v>141061</v>
      </c>
      <c r="P92" s="21">
        <v>2240477</v>
      </c>
      <c r="Q92" s="21">
        <v>1859</v>
      </c>
      <c r="R92" s="21">
        <v>20552360</v>
      </c>
      <c r="S92" s="38">
        <v>3381818</v>
      </c>
    </row>
    <row r="93" spans="1:19" ht="15" customHeight="1">
      <c r="A93" s="13"/>
      <c r="B93" s="15" t="s">
        <v>134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38"/>
    </row>
    <row r="94" spans="1:19" ht="15" customHeight="1">
      <c r="A94" s="13" t="s">
        <v>62</v>
      </c>
      <c r="B94" s="14" t="s">
        <v>24</v>
      </c>
      <c r="C94" s="21">
        <v>1227358</v>
      </c>
      <c r="D94" s="21">
        <v>0</v>
      </c>
      <c r="E94" s="21">
        <v>5262904</v>
      </c>
      <c r="F94" s="21">
        <v>0</v>
      </c>
      <c r="G94" s="21">
        <v>7348833</v>
      </c>
      <c r="H94" s="21">
        <v>678062</v>
      </c>
      <c r="I94" s="21">
        <v>205</v>
      </c>
      <c r="J94" s="21">
        <v>19106</v>
      </c>
      <c r="K94" s="21">
        <v>1467729</v>
      </c>
      <c r="L94" s="21">
        <v>0</v>
      </c>
      <c r="M94" s="21">
        <v>1782009</v>
      </c>
      <c r="N94" s="21">
        <v>8169564</v>
      </c>
      <c r="O94" s="21">
        <v>0</v>
      </c>
      <c r="P94" s="21">
        <v>0</v>
      </c>
      <c r="Q94" s="21">
        <v>0</v>
      </c>
      <c r="R94" s="21">
        <v>2652777</v>
      </c>
      <c r="S94" s="38">
        <v>0</v>
      </c>
    </row>
    <row r="95" spans="1:19" ht="15" customHeight="1">
      <c r="A95" s="13"/>
      <c r="B95" s="15" t="s">
        <v>135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38"/>
    </row>
    <row r="96" spans="1:19" ht="15" customHeight="1">
      <c r="A96" s="13" t="s">
        <v>64</v>
      </c>
      <c r="B96" s="14" t="s">
        <v>25</v>
      </c>
      <c r="C96" s="21">
        <v>956058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124170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38">
        <v>560753</v>
      </c>
    </row>
    <row r="97" spans="1:19" ht="15" customHeight="1">
      <c r="A97" s="13"/>
      <c r="B97" s="15" t="s">
        <v>136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38"/>
    </row>
    <row r="98" spans="1:19" ht="15" customHeight="1">
      <c r="A98" s="13" t="s">
        <v>66</v>
      </c>
      <c r="B98" s="14" t="s">
        <v>9</v>
      </c>
      <c r="C98" s="21">
        <v>237482</v>
      </c>
      <c r="D98" s="21">
        <v>0</v>
      </c>
      <c r="E98" s="21">
        <v>779339</v>
      </c>
      <c r="F98" s="21">
        <v>2603</v>
      </c>
      <c r="G98" s="21">
        <v>83307</v>
      </c>
      <c r="H98" s="21">
        <v>38450</v>
      </c>
      <c r="I98" s="21">
        <v>39250</v>
      </c>
      <c r="J98" s="21">
        <v>0</v>
      </c>
      <c r="K98" s="21">
        <v>0</v>
      </c>
      <c r="L98" s="21">
        <v>0</v>
      </c>
      <c r="M98" s="21">
        <v>77</v>
      </c>
      <c r="N98" s="21">
        <v>14869</v>
      </c>
      <c r="O98" s="21">
        <v>368</v>
      </c>
      <c r="P98" s="21">
        <v>9077</v>
      </c>
      <c r="Q98" s="21">
        <v>1424</v>
      </c>
      <c r="R98" s="21">
        <v>150004</v>
      </c>
      <c r="S98" s="38">
        <v>37742</v>
      </c>
    </row>
    <row r="99" spans="1:19" ht="15" customHeight="1">
      <c r="A99" s="13"/>
      <c r="B99" s="15" t="s">
        <v>114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38"/>
    </row>
    <row r="100" spans="1:19" ht="15" customHeight="1">
      <c r="A100" s="13" t="s">
        <v>68</v>
      </c>
      <c r="B100" s="14" t="s">
        <v>26</v>
      </c>
      <c r="C100" s="21">
        <v>0</v>
      </c>
      <c r="D100" s="21">
        <v>0</v>
      </c>
      <c r="E100" s="21">
        <v>0</v>
      </c>
      <c r="F100" s="21">
        <v>0</v>
      </c>
      <c r="G100" s="21">
        <v>2753084</v>
      </c>
      <c r="H100" s="21">
        <v>0</v>
      </c>
      <c r="I100" s="21">
        <v>0</v>
      </c>
      <c r="J100" s="21">
        <v>0</v>
      </c>
      <c r="K100" s="21">
        <v>892266</v>
      </c>
      <c r="L100" s="21">
        <v>0</v>
      </c>
      <c r="M100" s="21">
        <v>0</v>
      </c>
      <c r="N100" s="21">
        <v>2634</v>
      </c>
      <c r="O100" s="21">
        <v>0</v>
      </c>
      <c r="P100" s="21">
        <v>0</v>
      </c>
      <c r="Q100" s="21">
        <v>0</v>
      </c>
      <c r="R100" s="21">
        <v>0</v>
      </c>
      <c r="S100" s="38">
        <v>0</v>
      </c>
    </row>
    <row r="101" spans="1:19" ht="15" customHeight="1">
      <c r="A101" s="13"/>
      <c r="B101" s="15" t="s">
        <v>137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38"/>
    </row>
    <row r="102" spans="1:19" ht="15" customHeight="1">
      <c r="A102" s="13" t="s">
        <v>69</v>
      </c>
      <c r="B102" s="14" t="s">
        <v>27</v>
      </c>
      <c r="C102" s="21">
        <v>119741</v>
      </c>
      <c r="D102" s="21">
        <v>158</v>
      </c>
      <c r="E102" s="21">
        <v>219085</v>
      </c>
      <c r="F102" s="21">
        <v>39264</v>
      </c>
      <c r="G102" s="21">
        <v>186960</v>
      </c>
      <c r="H102" s="21">
        <v>42537</v>
      </c>
      <c r="I102" s="21">
        <v>4571</v>
      </c>
      <c r="J102" s="21">
        <v>500</v>
      </c>
      <c r="K102" s="21">
        <v>9714</v>
      </c>
      <c r="L102" s="21">
        <v>7031</v>
      </c>
      <c r="M102" s="21">
        <v>1119</v>
      </c>
      <c r="N102" s="21">
        <v>859195</v>
      </c>
      <c r="O102" s="21">
        <v>10082</v>
      </c>
      <c r="P102" s="21">
        <v>19623</v>
      </c>
      <c r="Q102" s="21">
        <v>2618</v>
      </c>
      <c r="R102" s="21">
        <v>87870</v>
      </c>
      <c r="S102" s="38">
        <v>54409</v>
      </c>
    </row>
    <row r="103" spans="1:19" ht="15" customHeight="1">
      <c r="A103" s="13"/>
      <c r="B103" s="15" t="s">
        <v>138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38"/>
    </row>
    <row r="104" spans="1:19" ht="15" customHeight="1">
      <c r="A104" s="13" t="s">
        <v>70</v>
      </c>
      <c r="B104" s="14" t="s">
        <v>28</v>
      </c>
      <c r="C104" s="21">
        <v>3961996</v>
      </c>
      <c r="D104" s="21">
        <v>2</v>
      </c>
      <c r="E104" s="21">
        <v>83732</v>
      </c>
      <c r="F104" s="21">
        <v>0</v>
      </c>
      <c r="G104" s="21">
        <v>1403537</v>
      </c>
      <c r="H104" s="21">
        <v>0</v>
      </c>
      <c r="I104" s="21">
        <v>0</v>
      </c>
      <c r="J104" s="21">
        <v>0</v>
      </c>
      <c r="K104" s="21">
        <v>0</v>
      </c>
      <c r="L104" s="21">
        <v>1573905</v>
      </c>
      <c r="M104" s="21">
        <v>0</v>
      </c>
      <c r="N104" s="21">
        <v>0</v>
      </c>
      <c r="O104" s="21">
        <v>0</v>
      </c>
      <c r="P104" s="21">
        <v>0</v>
      </c>
      <c r="Q104" s="21">
        <v>0</v>
      </c>
      <c r="R104" s="21">
        <v>290250</v>
      </c>
      <c r="S104" s="38">
        <v>0</v>
      </c>
    </row>
    <row r="105" spans="1:19" ht="15" customHeight="1">
      <c r="A105" s="13"/>
      <c r="B105" s="15" t="s">
        <v>139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38"/>
    </row>
    <row r="106" spans="1:19" ht="15" customHeight="1">
      <c r="A106" s="13" t="s">
        <v>72</v>
      </c>
      <c r="B106" s="14" t="s">
        <v>29</v>
      </c>
      <c r="C106" s="21">
        <v>40354</v>
      </c>
      <c r="D106" s="21">
        <v>0</v>
      </c>
      <c r="E106" s="21">
        <v>6530</v>
      </c>
      <c r="F106" s="21">
        <v>40947</v>
      </c>
      <c r="G106" s="21">
        <v>40182</v>
      </c>
      <c r="H106" s="21">
        <v>10153</v>
      </c>
      <c r="I106" s="21">
        <v>17620</v>
      </c>
      <c r="J106" s="21">
        <v>34</v>
      </c>
      <c r="K106" s="21">
        <v>19471</v>
      </c>
      <c r="L106" s="21">
        <v>2081</v>
      </c>
      <c r="M106" s="21">
        <v>14246</v>
      </c>
      <c r="N106" s="21">
        <v>45329</v>
      </c>
      <c r="O106" s="21">
        <v>4326</v>
      </c>
      <c r="P106" s="21">
        <v>435</v>
      </c>
      <c r="Q106" s="21">
        <v>4287</v>
      </c>
      <c r="R106" s="21">
        <v>13439</v>
      </c>
      <c r="S106" s="38">
        <v>18990</v>
      </c>
    </row>
    <row r="107" spans="1:19" ht="15" customHeight="1">
      <c r="A107" s="13"/>
      <c r="B107" s="15" t="s">
        <v>140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38"/>
    </row>
    <row r="108" spans="1:19" ht="15" customHeight="1">
      <c r="A108" s="13" t="s">
        <v>73</v>
      </c>
      <c r="B108" s="14" t="s">
        <v>30</v>
      </c>
      <c r="C108" s="21">
        <v>21580</v>
      </c>
      <c r="D108" s="21">
        <v>0</v>
      </c>
      <c r="E108" s="21">
        <v>13081</v>
      </c>
      <c r="F108" s="21">
        <v>0</v>
      </c>
      <c r="G108" s="21">
        <v>46652</v>
      </c>
      <c r="H108" s="21">
        <v>78</v>
      </c>
      <c r="I108" s="21">
        <v>6083</v>
      </c>
      <c r="J108" s="21">
        <v>838</v>
      </c>
      <c r="K108" s="21">
        <v>49963</v>
      </c>
      <c r="L108" s="21">
        <v>16810</v>
      </c>
      <c r="M108" s="21">
        <v>1564</v>
      </c>
      <c r="N108" s="21">
        <v>339065</v>
      </c>
      <c r="O108" s="21">
        <v>2444</v>
      </c>
      <c r="P108" s="21">
        <v>256</v>
      </c>
      <c r="Q108" s="21">
        <v>7158</v>
      </c>
      <c r="R108" s="21">
        <v>117163</v>
      </c>
      <c r="S108" s="38">
        <v>38659</v>
      </c>
    </row>
    <row r="109" spans="1:19" ht="15" customHeight="1">
      <c r="A109" s="13"/>
      <c r="B109" s="15" t="s">
        <v>141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38"/>
    </row>
    <row r="110" spans="1:19" ht="15" customHeight="1">
      <c r="A110" s="13" t="s">
        <v>76</v>
      </c>
      <c r="B110" s="14" t="s">
        <v>31</v>
      </c>
      <c r="C110" s="21">
        <v>0</v>
      </c>
      <c r="D110" s="21">
        <v>0</v>
      </c>
      <c r="E110" s="21">
        <v>762242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130288</v>
      </c>
      <c r="L110" s="21">
        <v>1690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100472</v>
      </c>
      <c r="S110" s="38">
        <v>0</v>
      </c>
    </row>
    <row r="111" spans="1:19" ht="15" customHeight="1">
      <c r="A111" s="13"/>
      <c r="B111" s="15" t="s">
        <v>142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38"/>
    </row>
    <row r="112" spans="1:19" ht="15" customHeight="1">
      <c r="A112" s="13" t="s">
        <v>79</v>
      </c>
      <c r="B112" s="14" t="s">
        <v>32</v>
      </c>
      <c r="C112" s="21">
        <v>69516</v>
      </c>
      <c r="D112" s="21">
        <v>0</v>
      </c>
      <c r="E112" s="21">
        <v>898275</v>
      </c>
      <c r="F112" s="21">
        <v>0</v>
      </c>
      <c r="G112" s="21">
        <v>55331</v>
      </c>
      <c r="H112" s="21">
        <v>27117</v>
      </c>
      <c r="I112" s="21">
        <v>90460</v>
      </c>
      <c r="J112" s="21">
        <v>0</v>
      </c>
      <c r="K112" s="21">
        <v>268755</v>
      </c>
      <c r="L112" s="21">
        <v>140564</v>
      </c>
      <c r="M112" s="21">
        <v>331491</v>
      </c>
      <c r="N112" s="21">
        <v>2425994</v>
      </c>
      <c r="O112" s="21">
        <v>0</v>
      </c>
      <c r="P112" s="21">
        <v>0</v>
      </c>
      <c r="Q112" s="21">
        <v>15052</v>
      </c>
      <c r="R112" s="21">
        <v>0</v>
      </c>
      <c r="S112" s="38">
        <v>0</v>
      </c>
    </row>
    <row r="113" spans="1:19" ht="15" customHeight="1">
      <c r="A113" s="13"/>
      <c r="B113" s="15" t="s">
        <v>143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38"/>
    </row>
    <row r="114" spans="1:19" ht="15" customHeight="1">
      <c r="A114" s="13" t="s">
        <v>81</v>
      </c>
      <c r="B114" s="14" t="s">
        <v>33</v>
      </c>
      <c r="C114" s="21">
        <f>+SUM(C116:C118)</f>
        <v>682972</v>
      </c>
      <c r="D114" s="21">
        <f>+SUM(D116:D118)</f>
        <v>24770</v>
      </c>
      <c r="E114" s="21">
        <f t="shared" ref="E114:S114" si="10">+SUM(E116:E118)</f>
        <v>1216093</v>
      </c>
      <c r="F114" s="21">
        <f t="shared" si="10"/>
        <v>43059</v>
      </c>
      <c r="G114" s="21">
        <f t="shared" si="10"/>
        <v>5061292</v>
      </c>
      <c r="H114" s="21">
        <f t="shared" si="10"/>
        <v>247511</v>
      </c>
      <c r="I114" s="21">
        <f t="shared" si="10"/>
        <v>43960</v>
      </c>
      <c r="J114" s="21">
        <f t="shared" si="10"/>
        <v>10620</v>
      </c>
      <c r="K114" s="21">
        <f t="shared" si="10"/>
        <v>228518</v>
      </c>
      <c r="L114" s="21">
        <f t="shared" si="10"/>
        <v>474460</v>
      </c>
      <c r="M114" s="21">
        <f t="shared" si="10"/>
        <v>264897</v>
      </c>
      <c r="N114" s="21">
        <f t="shared" si="10"/>
        <v>3934773</v>
      </c>
      <c r="O114" s="21">
        <f t="shared" si="10"/>
        <v>60860</v>
      </c>
      <c r="P114" s="21">
        <f t="shared" si="10"/>
        <v>44953</v>
      </c>
      <c r="Q114" s="21">
        <f t="shared" si="10"/>
        <v>45741</v>
      </c>
      <c r="R114" s="21">
        <f t="shared" si="10"/>
        <v>397268</v>
      </c>
      <c r="S114" s="38">
        <f t="shared" si="10"/>
        <v>179855</v>
      </c>
    </row>
    <row r="115" spans="1:19" ht="15" customHeight="1">
      <c r="A115" s="13"/>
      <c r="B115" s="15" t="s">
        <v>144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38"/>
    </row>
    <row r="116" spans="1:19" ht="15" customHeight="1">
      <c r="A116" s="13"/>
      <c r="B116" s="16" t="s">
        <v>89</v>
      </c>
      <c r="C116" s="22">
        <v>0</v>
      </c>
      <c r="D116" s="22">
        <v>0</v>
      </c>
      <c r="E116" s="22">
        <v>2221</v>
      </c>
      <c r="F116" s="22">
        <v>0</v>
      </c>
      <c r="G116" s="22">
        <v>12445</v>
      </c>
      <c r="H116" s="22">
        <v>0</v>
      </c>
      <c r="I116" s="22">
        <v>0</v>
      </c>
      <c r="J116" s="22">
        <v>0</v>
      </c>
      <c r="K116" s="22">
        <v>0</v>
      </c>
      <c r="L116" s="22">
        <v>1408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6365</v>
      </c>
      <c r="S116" s="39">
        <v>0</v>
      </c>
    </row>
    <row r="117" spans="1:19" ht="15" customHeight="1">
      <c r="A117" s="13"/>
      <c r="B117" s="18" t="s">
        <v>145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39"/>
    </row>
    <row r="118" spans="1:19" ht="15" customHeight="1">
      <c r="A118" s="13"/>
      <c r="B118" s="16" t="s">
        <v>90</v>
      </c>
      <c r="C118" s="25">
        <v>682972</v>
      </c>
      <c r="D118" s="25">
        <v>24770</v>
      </c>
      <c r="E118" s="25">
        <v>1213872</v>
      </c>
      <c r="F118" s="25">
        <v>43059</v>
      </c>
      <c r="G118" s="25">
        <v>5048847</v>
      </c>
      <c r="H118" s="25">
        <v>247511</v>
      </c>
      <c r="I118" s="25">
        <v>43960</v>
      </c>
      <c r="J118" s="25">
        <v>10620</v>
      </c>
      <c r="K118" s="25">
        <v>228518</v>
      </c>
      <c r="L118" s="25">
        <v>473052</v>
      </c>
      <c r="M118" s="25">
        <v>264897</v>
      </c>
      <c r="N118" s="25">
        <v>3934773</v>
      </c>
      <c r="O118" s="25">
        <v>60860</v>
      </c>
      <c r="P118" s="25">
        <v>44953</v>
      </c>
      <c r="Q118" s="25">
        <v>45741</v>
      </c>
      <c r="R118" s="25">
        <v>390903</v>
      </c>
      <c r="S118" s="42">
        <v>179855</v>
      </c>
    </row>
    <row r="119" spans="1:19" ht="15" customHeight="1">
      <c r="A119" s="13"/>
      <c r="B119" s="18" t="s">
        <v>144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39"/>
    </row>
    <row r="120" spans="1:19" ht="15" customHeight="1">
      <c r="A120" s="29"/>
      <c r="B120" s="30" t="s">
        <v>146</v>
      </c>
      <c r="C120" s="26">
        <f>+SUM(C84:C114)</f>
        <v>38813198</v>
      </c>
      <c r="D120" s="26">
        <f>+SUM(D84:D114)</f>
        <v>203694</v>
      </c>
      <c r="E120" s="26">
        <f t="shared" ref="E120:S120" si="11">+SUM(E84:E114)</f>
        <v>73079527</v>
      </c>
      <c r="F120" s="26">
        <f t="shared" si="11"/>
        <v>1377871</v>
      </c>
      <c r="G120" s="26">
        <f t="shared" si="11"/>
        <v>56844253</v>
      </c>
      <c r="H120" s="26">
        <f t="shared" si="11"/>
        <v>3278662</v>
      </c>
      <c r="I120" s="26">
        <f t="shared" si="11"/>
        <v>1791654</v>
      </c>
      <c r="J120" s="26">
        <f t="shared" si="11"/>
        <v>501024</v>
      </c>
      <c r="K120" s="26">
        <f t="shared" si="11"/>
        <v>11413683</v>
      </c>
      <c r="L120" s="26">
        <f t="shared" si="11"/>
        <v>13312423</v>
      </c>
      <c r="M120" s="26">
        <f t="shared" si="11"/>
        <v>20656544</v>
      </c>
      <c r="N120" s="26">
        <f t="shared" si="11"/>
        <v>93846924</v>
      </c>
      <c r="O120" s="26">
        <f t="shared" si="11"/>
        <v>1543790</v>
      </c>
      <c r="P120" s="26">
        <f t="shared" si="11"/>
        <v>4891023</v>
      </c>
      <c r="Q120" s="26">
        <f t="shared" si="11"/>
        <v>754425</v>
      </c>
      <c r="R120" s="26">
        <f t="shared" si="11"/>
        <v>36008769</v>
      </c>
      <c r="S120" s="43">
        <f t="shared" si="11"/>
        <v>13365562</v>
      </c>
    </row>
    <row r="121" spans="1:19" ht="15" customHeight="1">
      <c r="A121" s="28"/>
      <c r="B121" s="12" t="s">
        <v>34</v>
      </c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41"/>
    </row>
    <row r="122" spans="1:19" ht="15" customHeight="1">
      <c r="A122" s="13" t="s">
        <v>82</v>
      </c>
      <c r="B122" s="14" t="s">
        <v>34</v>
      </c>
      <c r="C122" s="21">
        <v>1293063</v>
      </c>
      <c r="D122" s="21">
        <v>20000</v>
      </c>
      <c r="E122" s="21">
        <v>4265410</v>
      </c>
      <c r="F122" s="21">
        <v>156000</v>
      </c>
      <c r="G122" s="21">
        <v>4900000</v>
      </c>
      <c r="H122" s="21">
        <v>326269</v>
      </c>
      <c r="I122" s="21">
        <v>150000</v>
      </c>
      <c r="J122" s="21">
        <v>59500</v>
      </c>
      <c r="K122" s="21">
        <v>1720700</v>
      </c>
      <c r="L122" s="21">
        <v>989996</v>
      </c>
      <c r="M122" s="21">
        <v>1900000</v>
      </c>
      <c r="N122" s="21">
        <v>5900000</v>
      </c>
      <c r="O122" s="21">
        <v>81250</v>
      </c>
      <c r="P122" s="21">
        <v>530000</v>
      </c>
      <c r="Q122" s="21">
        <v>66593</v>
      </c>
      <c r="R122" s="21">
        <v>1972962</v>
      </c>
      <c r="S122" s="38">
        <v>539904</v>
      </c>
    </row>
    <row r="123" spans="1:19" ht="15" customHeight="1">
      <c r="A123" s="13"/>
      <c r="B123" s="15" t="s">
        <v>148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38"/>
    </row>
    <row r="124" spans="1:19" ht="15" customHeight="1">
      <c r="A124" s="13" t="s">
        <v>83</v>
      </c>
      <c r="B124" s="14" t="s">
        <v>35</v>
      </c>
      <c r="C124" s="21">
        <v>0</v>
      </c>
      <c r="D124" s="21">
        <v>369</v>
      </c>
      <c r="E124" s="21">
        <v>16471</v>
      </c>
      <c r="F124" s="21">
        <v>1362</v>
      </c>
      <c r="G124" s="21">
        <v>0</v>
      </c>
      <c r="H124" s="21">
        <v>8796</v>
      </c>
      <c r="I124" s="21">
        <v>25000</v>
      </c>
      <c r="J124" s="21">
        <v>0</v>
      </c>
      <c r="K124" s="21">
        <v>199765</v>
      </c>
      <c r="L124" s="21">
        <v>0</v>
      </c>
      <c r="M124" s="21">
        <v>0</v>
      </c>
      <c r="N124" s="21">
        <v>0</v>
      </c>
      <c r="O124" s="21">
        <v>0</v>
      </c>
      <c r="P124" s="21">
        <v>7008</v>
      </c>
      <c r="Q124" s="21">
        <v>0</v>
      </c>
      <c r="R124" s="21">
        <v>0</v>
      </c>
      <c r="S124" s="38">
        <v>0</v>
      </c>
    </row>
    <row r="125" spans="1:19" ht="15" customHeight="1">
      <c r="A125" s="13"/>
      <c r="B125" s="15" t="s">
        <v>149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38"/>
    </row>
    <row r="126" spans="1:19" ht="15" customHeight="1">
      <c r="A126" s="13" t="s">
        <v>84</v>
      </c>
      <c r="B126" s="14" t="s">
        <v>36</v>
      </c>
      <c r="C126" s="21">
        <v>3853</v>
      </c>
      <c r="D126" s="21">
        <v>0</v>
      </c>
      <c r="E126" s="21">
        <v>9853</v>
      </c>
      <c r="F126" s="21">
        <v>0</v>
      </c>
      <c r="G126" s="21">
        <v>0</v>
      </c>
      <c r="H126" s="21">
        <v>3731</v>
      </c>
      <c r="I126" s="21">
        <v>0</v>
      </c>
      <c r="J126" s="21">
        <v>0</v>
      </c>
      <c r="K126" s="21">
        <v>0</v>
      </c>
      <c r="L126" s="21">
        <v>0</v>
      </c>
      <c r="M126" s="21">
        <v>8273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38">
        <v>0</v>
      </c>
    </row>
    <row r="127" spans="1:19" ht="15" customHeight="1">
      <c r="A127" s="13"/>
      <c r="B127" s="15" t="s">
        <v>150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38"/>
    </row>
    <row r="128" spans="1:19" ht="15" customHeight="1">
      <c r="A128" s="13" t="s">
        <v>91</v>
      </c>
      <c r="B128" s="14" t="s">
        <v>44</v>
      </c>
      <c r="C128" s="21">
        <v>-12800</v>
      </c>
      <c r="D128" s="21">
        <v>0</v>
      </c>
      <c r="E128" s="21">
        <v>-120090</v>
      </c>
      <c r="F128" s="21">
        <v>-2</v>
      </c>
      <c r="G128" s="21">
        <v>0</v>
      </c>
      <c r="H128" s="21">
        <v>0</v>
      </c>
      <c r="I128" s="21">
        <v>-12151</v>
      </c>
      <c r="J128" s="21">
        <v>0</v>
      </c>
      <c r="K128" s="21">
        <v>-6</v>
      </c>
      <c r="L128" s="21">
        <v>0</v>
      </c>
      <c r="M128" s="21">
        <v>-21716</v>
      </c>
      <c r="N128" s="21">
        <v>0</v>
      </c>
      <c r="O128" s="21">
        <v>0</v>
      </c>
      <c r="P128" s="21">
        <v>0</v>
      </c>
      <c r="Q128" s="21">
        <v>0</v>
      </c>
      <c r="R128" s="21">
        <v>-1758</v>
      </c>
      <c r="S128" s="38">
        <v>0</v>
      </c>
    </row>
    <row r="129" spans="1:19" ht="15" customHeight="1">
      <c r="A129" s="13"/>
      <c r="B129" s="15" t="s">
        <v>151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38"/>
    </row>
    <row r="130" spans="1:19" ht="15" customHeight="1">
      <c r="A130" s="13" t="s">
        <v>92</v>
      </c>
      <c r="B130" s="14" t="s">
        <v>37</v>
      </c>
      <c r="C130" s="21">
        <v>-77400</v>
      </c>
      <c r="D130" s="21">
        <v>-2154</v>
      </c>
      <c r="E130" s="21">
        <v>-100881</v>
      </c>
      <c r="F130" s="21">
        <v>-82382</v>
      </c>
      <c r="G130" s="21">
        <v>45399</v>
      </c>
      <c r="H130" s="21">
        <v>-13501</v>
      </c>
      <c r="I130" s="21">
        <v>8402</v>
      </c>
      <c r="J130" s="21">
        <v>2703</v>
      </c>
      <c r="K130" s="21">
        <v>-11080</v>
      </c>
      <c r="L130" s="21">
        <v>-39168</v>
      </c>
      <c r="M130" s="21">
        <v>-18169</v>
      </c>
      <c r="N130" s="21">
        <v>200867</v>
      </c>
      <c r="O130" s="21">
        <v>-24595</v>
      </c>
      <c r="P130" s="21">
        <v>-61123</v>
      </c>
      <c r="Q130" s="21">
        <v>0</v>
      </c>
      <c r="R130" s="21">
        <v>-386377</v>
      </c>
      <c r="S130" s="38">
        <v>-50148</v>
      </c>
    </row>
    <row r="131" spans="1:19" ht="15" customHeight="1">
      <c r="A131" s="13"/>
      <c r="B131" s="15" t="s">
        <v>152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38"/>
    </row>
    <row r="132" spans="1:19" ht="15" customHeight="1">
      <c r="A132" s="13" t="s">
        <v>93</v>
      </c>
      <c r="B132" s="14" t="s">
        <v>38</v>
      </c>
      <c r="C132" s="21">
        <v>946826</v>
      </c>
      <c r="D132" s="21">
        <v>14793</v>
      </c>
      <c r="E132" s="21">
        <v>313670</v>
      </c>
      <c r="F132" s="21">
        <v>105204</v>
      </c>
      <c r="G132" s="21">
        <v>208827</v>
      </c>
      <c r="H132" s="21">
        <v>47777</v>
      </c>
      <c r="I132" s="21">
        <v>196517</v>
      </c>
      <c r="J132" s="21">
        <v>33289</v>
      </c>
      <c r="K132" s="21">
        <v>-1245859</v>
      </c>
      <c r="L132" s="21">
        <v>103948</v>
      </c>
      <c r="M132" s="21">
        <v>-372772</v>
      </c>
      <c r="N132" s="21">
        <v>-756773</v>
      </c>
      <c r="O132" s="21">
        <v>257487</v>
      </c>
      <c r="P132" s="21">
        <v>-237899</v>
      </c>
      <c r="Q132" s="21">
        <v>67726</v>
      </c>
      <c r="R132" s="21">
        <v>988405</v>
      </c>
      <c r="S132" s="38">
        <v>53815</v>
      </c>
    </row>
    <row r="133" spans="1:19" ht="15" customHeight="1">
      <c r="A133" s="13"/>
      <c r="B133" s="15" t="s">
        <v>153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38"/>
    </row>
    <row r="134" spans="1:19" ht="15" customHeight="1">
      <c r="A134" s="13" t="s">
        <v>94</v>
      </c>
      <c r="B134" s="14" t="s">
        <v>154</v>
      </c>
      <c r="C134" s="21">
        <v>76178</v>
      </c>
      <c r="D134" s="21">
        <v>152</v>
      </c>
      <c r="E134" s="21">
        <v>240744</v>
      </c>
      <c r="F134" s="21">
        <v>51634</v>
      </c>
      <c r="G134" s="21">
        <v>-251937</v>
      </c>
      <c r="H134" s="21">
        <v>292</v>
      </c>
      <c r="I134" s="21">
        <v>11660</v>
      </c>
      <c r="J134" s="21">
        <v>6787</v>
      </c>
      <c r="K134" s="21">
        <v>16103</v>
      </c>
      <c r="L134" s="21">
        <v>25583</v>
      </c>
      <c r="M134" s="21">
        <v>-28909</v>
      </c>
      <c r="N134" s="21">
        <v>47061</v>
      </c>
      <c r="O134" s="21">
        <v>696</v>
      </c>
      <c r="P134" s="21">
        <v>-15788</v>
      </c>
      <c r="Q134" s="21">
        <v>8611</v>
      </c>
      <c r="R134" s="21">
        <v>103556</v>
      </c>
      <c r="S134" s="38">
        <v>79835</v>
      </c>
    </row>
    <row r="135" spans="1:19" ht="15" customHeight="1">
      <c r="A135" s="13"/>
      <c r="B135" s="15" t="s">
        <v>155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38"/>
    </row>
    <row r="136" spans="1:19" ht="15" customHeight="1">
      <c r="A136" s="13" t="s">
        <v>95</v>
      </c>
      <c r="B136" s="14" t="s">
        <v>45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38">
        <v>0</v>
      </c>
    </row>
    <row r="137" spans="1:19" ht="15" customHeight="1">
      <c r="A137" s="13"/>
      <c r="B137" s="15" t="s">
        <v>156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38"/>
    </row>
    <row r="138" spans="1:19" ht="15" customHeight="1">
      <c r="A138" s="31" t="s">
        <v>147</v>
      </c>
      <c r="B138" s="14" t="s">
        <v>39</v>
      </c>
      <c r="C138" s="21">
        <v>391296</v>
      </c>
      <c r="D138" s="21">
        <v>3960</v>
      </c>
      <c r="E138" s="21">
        <v>1025693</v>
      </c>
      <c r="F138" s="21">
        <v>0</v>
      </c>
      <c r="G138" s="21">
        <v>107953</v>
      </c>
      <c r="H138" s="21">
        <v>43687</v>
      </c>
      <c r="I138" s="21">
        <v>257</v>
      </c>
      <c r="J138" s="21">
        <v>878</v>
      </c>
      <c r="K138" s="21">
        <v>16786</v>
      </c>
      <c r="L138" s="21">
        <v>1472</v>
      </c>
      <c r="M138" s="21">
        <v>23594</v>
      </c>
      <c r="N138" s="21">
        <v>999908</v>
      </c>
      <c r="O138" s="21">
        <v>0</v>
      </c>
      <c r="P138" s="21">
        <v>0</v>
      </c>
      <c r="Q138" s="21">
        <v>0</v>
      </c>
      <c r="R138" s="21">
        <v>616700</v>
      </c>
      <c r="S138" s="38">
        <v>0</v>
      </c>
    </row>
    <row r="139" spans="1:19" ht="15" customHeight="1">
      <c r="A139" s="13"/>
      <c r="B139" s="15" t="s">
        <v>157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38"/>
    </row>
    <row r="140" spans="1:19" ht="15" customHeight="1">
      <c r="A140" s="29"/>
      <c r="B140" s="30" t="s">
        <v>158</v>
      </c>
      <c r="C140" s="26">
        <f>+SUM(C122:C139)</f>
        <v>2621016</v>
      </c>
      <c r="D140" s="26">
        <f>+SUM(D122:D139)</f>
        <v>37120</v>
      </c>
      <c r="E140" s="26">
        <f t="shared" ref="E140:S140" si="12">+SUM(E122:E139)</f>
        <v>5650870</v>
      </c>
      <c r="F140" s="26">
        <f t="shared" si="12"/>
        <v>231816</v>
      </c>
      <c r="G140" s="26">
        <f t="shared" si="12"/>
        <v>5010242</v>
      </c>
      <c r="H140" s="26">
        <f t="shared" si="12"/>
        <v>417051</v>
      </c>
      <c r="I140" s="26">
        <f t="shared" si="12"/>
        <v>379685</v>
      </c>
      <c r="J140" s="26">
        <f t="shared" si="12"/>
        <v>103157</v>
      </c>
      <c r="K140" s="26">
        <f t="shared" si="12"/>
        <v>696409</v>
      </c>
      <c r="L140" s="26">
        <f t="shared" si="12"/>
        <v>1081831</v>
      </c>
      <c r="M140" s="26">
        <f t="shared" si="12"/>
        <v>1490301</v>
      </c>
      <c r="N140" s="26">
        <f t="shared" si="12"/>
        <v>6391063</v>
      </c>
      <c r="O140" s="26">
        <f t="shared" si="12"/>
        <v>314838</v>
      </c>
      <c r="P140" s="26">
        <f t="shared" si="12"/>
        <v>222198</v>
      </c>
      <c r="Q140" s="26">
        <f t="shared" si="12"/>
        <v>142930</v>
      </c>
      <c r="R140" s="26">
        <f t="shared" si="12"/>
        <v>3293488</v>
      </c>
      <c r="S140" s="43">
        <f t="shared" si="12"/>
        <v>623406</v>
      </c>
    </row>
    <row r="141" spans="1:19" ht="15" customHeight="1">
      <c r="A141" s="32"/>
      <c r="B141" s="33" t="s">
        <v>159</v>
      </c>
      <c r="C141" s="27">
        <f>+C140+C120</f>
        <v>41434214</v>
      </c>
      <c r="D141" s="27">
        <f>+D140+D120</f>
        <v>240814</v>
      </c>
      <c r="E141" s="27">
        <f t="shared" ref="E141:S141" si="13">+E140+E120</f>
        <v>78730397</v>
      </c>
      <c r="F141" s="27">
        <f t="shared" si="13"/>
        <v>1609687</v>
      </c>
      <c r="G141" s="27">
        <f t="shared" si="13"/>
        <v>61854495</v>
      </c>
      <c r="H141" s="27">
        <f t="shared" si="13"/>
        <v>3695713</v>
      </c>
      <c r="I141" s="27">
        <f t="shared" si="13"/>
        <v>2171339</v>
      </c>
      <c r="J141" s="27">
        <f t="shared" si="13"/>
        <v>604181</v>
      </c>
      <c r="K141" s="27">
        <f t="shared" si="13"/>
        <v>12110092</v>
      </c>
      <c r="L141" s="27">
        <f t="shared" si="13"/>
        <v>14394254</v>
      </c>
      <c r="M141" s="27">
        <f t="shared" si="13"/>
        <v>22146845</v>
      </c>
      <c r="N141" s="27">
        <f t="shared" si="13"/>
        <v>100237987</v>
      </c>
      <c r="O141" s="27">
        <f t="shared" si="13"/>
        <v>1858628</v>
      </c>
      <c r="P141" s="27">
        <f t="shared" si="13"/>
        <v>5113221</v>
      </c>
      <c r="Q141" s="27">
        <f t="shared" si="13"/>
        <v>897355</v>
      </c>
      <c r="R141" s="27">
        <f t="shared" si="13"/>
        <v>39302257</v>
      </c>
      <c r="S141" s="44">
        <f t="shared" si="13"/>
        <v>13988968</v>
      </c>
    </row>
    <row r="142" spans="1:19" ht="15" customHeight="1">
      <c r="A142" s="34"/>
      <c r="B142" s="14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5" customHeight="1">
      <c r="A143" s="35" t="s">
        <v>160</v>
      </c>
      <c r="B143" s="35"/>
      <c r="C143" s="9">
        <f>+C141-C82</f>
        <v>0</v>
      </c>
      <c r="D143" s="9">
        <f>+D141-D82</f>
        <v>0</v>
      </c>
      <c r="E143" s="9">
        <f t="shared" ref="E143:S143" si="14">+E141-E82</f>
        <v>0</v>
      </c>
      <c r="F143" s="9">
        <f t="shared" si="14"/>
        <v>0</v>
      </c>
      <c r="G143" s="9">
        <f t="shared" si="14"/>
        <v>0</v>
      </c>
      <c r="H143" s="9">
        <f t="shared" si="14"/>
        <v>0</v>
      </c>
      <c r="I143" s="9">
        <f t="shared" si="14"/>
        <v>0</v>
      </c>
      <c r="J143" s="9">
        <f t="shared" si="14"/>
        <v>0</v>
      </c>
      <c r="K143" s="9">
        <f t="shared" si="14"/>
        <v>0</v>
      </c>
      <c r="L143" s="9">
        <f t="shared" si="14"/>
        <v>0</v>
      </c>
      <c r="M143" s="9">
        <f t="shared" si="14"/>
        <v>0</v>
      </c>
      <c r="N143" s="9">
        <f t="shared" si="14"/>
        <v>0</v>
      </c>
      <c r="O143" s="9">
        <f t="shared" si="14"/>
        <v>0</v>
      </c>
      <c r="P143" s="9">
        <f t="shared" si="14"/>
        <v>0</v>
      </c>
      <c r="Q143" s="9">
        <f t="shared" si="14"/>
        <v>0</v>
      </c>
      <c r="R143" s="9">
        <f t="shared" si="14"/>
        <v>0</v>
      </c>
      <c r="S143" s="9">
        <f t="shared" si="14"/>
        <v>0</v>
      </c>
    </row>
    <row r="144" spans="1:19" ht="15" customHeight="1">
      <c r="A144" s="45" t="s">
        <v>161</v>
      </c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3:19" ht="15" customHeight="1"/>
    <row r="146" spans="3:19" ht="15" customHeight="1"/>
    <row r="147" spans="3:19" ht="15" customHeight="1"/>
    <row r="148" spans="3:19" ht="15" customHeight="1"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3:19" ht="15" customHeight="1"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3:19" ht="15" customHeight="1"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3:19" ht="15" customHeight="1"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3:19" ht="15" customHeight="1"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3:19" ht="15" customHeight="1"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3:19" ht="15" customHeight="1"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3:19" ht="15" customHeight="1"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3:19" ht="15" customHeight="1"/>
  </sheetData>
  <pageMargins left="0.31496062992125984" right="0.23622047244094491" top="0.35433070866141736" bottom="0.27559055118110237" header="0.23622047244094491" footer="0.23622047244094491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JUN 2015</vt:lpstr>
      <vt:lpstr>'JUN 2015'!Títulos_de_Impressão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APBancos</dc:creator>
  <cp:lastModifiedBy>Vera Flores</cp:lastModifiedBy>
  <cp:lastPrinted>2011-06-20T14:52:23Z</cp:lastPrinted>
  <dcterms:created xsi:type="dcterms:W3CDTF">2010-12-03T15:20:13Z</dcterms:created>
  <dcterms:modified xsi:type="dcterms:W3CDTF">2015-12-04T16:52:33Z</dcterms:modified>
</cp:coreProperties>
</file>