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erver-apb\rip\3.Associados\01 - Bases de Dados\SITE APB\2009-Jun 2025\"/>
    </mc:Choice>
  </mc:AlternateContent>
  <xr:revisionPtr revIDLastSave="0" documentId="13_ncr:1_{03BFFB2A-98AB-44DE-962D-0039A9B95168}" xr6:coauthVersionLast="36" xr6:coauthVersionMax="36" xr10:uidLastSave="{00000000-0000-0000-0000-000000000000}"/>
  <bookViews>
    <workbookView xWindow="0" yWindow="0" windowWidth="15360" windowHeight="8208" tabRatio="908" activeTab="1" xr2:uid="{00000000-000D-0000-FFFF-FFFF00000000}"/>
  </bookViews>
  <sheets>
    <sheet name="JUN 2025" sheetId="149" r:id="rId1"/>
    <sheet name="DEC 2024" sheetId="148" r:id="rId2"/>
    <sheet name="JUN 2024" sheetId="147" r:id="rId3"/>
    <sheet name="DEC 2023" sheetId="117" r:id="rId4"/>
    <sheet name="JUN 2023" sheetId="146" r:id="rId5"/>
    <sheet name="DEC 2022" sheetId="132" r:id="rId6"/>
    <sheet name="JUN 2022" sheetId="145" r:id="rId7"/>
    <sheet name="DEC 2021" sheetId="130" r:id="rId8"/>
    <sheet name="JUN 2021" sheetId="144" r:id="rId9"/>
    <sheet name="DEC 2020" sheetId="129" r:id="rId10"/>
    <sheet name="JUN 2020" sheetId="143" r:id="rId11"/>
    <sheet name="DEC 2019" sheetId="128" r:id="rId12"/>
    <sheet name="JUN 2019" sheetId="142" r:id="rId13"/>
    <sheet name="DEC 2018" sheetId="127" r:id="rId14"/>
    <sheet name="JUN 2018" sheetId="141" r:id="rId15"/>
    <sheet name="DEC 2017" sheetId="126" r:id="rId16"/>
    <sheet name="JUN 2017" sheetId="140" r:id="rId17"/>
    <sheet name="DEC 2016" sheetId="125" r:id="rId18"/>
    <sheet name="JUN 2016" sheetId="139" r:id="rId19"/>
    <sheet name="DEC 2015" sheetId="124" r:id="rId20"/>
    <sheet name="JUN 2015" sheetId="138" r:id="rId21"/>
    <sheet name="DEC 2014" sheetId="123" r:id="rId22"/>
    <sheet name="JUN 2014" sheetId="137" r:id="rId23"/>
    <sheet name="DEC 2013" sheetId="122" r:id="rId24"/>
    <sheet name="JUN 2013" sheetId="136" r:id="rId25"/>
    <sheet name="DEC 2012" sheetId="121" r:id="rId26"/>
    <sheet name="JUN 2012" sheetId="135" r:id="rId27"/>
    <sheet name="DEC 2011" sheetId="120" r:id="rId28"/>
    <sheet name="JUN 2011" sheetId="134" r:id="rId29"/>
    <sheet name="DEC 2010" sheetId="119" r:id="rId30"/>
    <sheet name="JUN 2010" sheetId="133" r:id="rId31"/>
    <sheet name="DEC 2009" sheetId="118" r:id="rId32"/>
  </sheets>
  <externalReferences>
    <externalReference r:id="rId33"/>
  </externalReferences>
  <definedNames>
    <definedName name="_xlnm.Print_Area" localSheetId="31">'DEC 2009'!$A$1:$AI$59</definedName>
    <definedName name="_xlnm.Print_Area" localSheetId="3">'DEC 2023'!$B$1:$AD$80</definedName>
    <definedName name="_xlnm.Print_Area" localSheetId="1">'DEC 2024'!$A$1:$AE$74</definedName>
    <definedName name="_xlnm.Print_Area" localSheetId="30">'JUN 2010'!$A$1:$AI$59</definedName>
    <definedName name="_xlnm.Print_Area" localSheetId="6">'JUN 2022'!$A$1:$AE$74</definedName>
    <definedName name="_xlnm.Print_Area" localSheetId="4">'JUN 2023'!$A$1:$AE$74</definedName>
    <definedName name="_xlnm.Print_Area" localSheetId="2">'JUN 2024'!$A$1:$AE$74</definedName>
    <definedName name="_xlnm.Print_Area" localSheetId="0">'JUN 2025'!$A$1:$AD$74</definedName>
    <definedName name="Print_Area" localSheetId="13">'DEC 2018'!$A$1:$Y$82</definedName>
    <definedName name="Print_Area" localSheetId="11">'DEC 2019'!$A$1:$W$80</definedName>
    <definedName name="Print_Area" localSheetId="9">'DEC 2020'!$A$1:$Y$82</definedName>
    <definedName name="Print_Area" localSheetId="7">'DEC 2021'!$A$1:$Y$82</definedName>
    <definedName name="Print_Area" localSheetId="5">'DEC 2022'!$A$1:$Y$82</definedName>
    <definedName name="Print_Area" localSheetId="3">'DEC 2023'!$A$1:$Y$82</definedName>
    <definedName name="Print_Area" localSheetId="1">'DEC 2024'!$A$1:$Z$82</definedName>
    <definedName name="Print_Area" localSheetId="14">'JUN 2018'!$A$1:$Y$80</definedName>
    <definedName name="Print_Area" localSheetId="12">'JUN 2019'!$A$1:$Y$80</definedName>
    <definedName name="Print_Area" localSheetId="10">'JUN 2020'!$A$1:$X$82</definedName>
    <definedName name="Print_Area" localSheetId="8">'JUN 2021'!$A$1:$Y$82</definedName>
    <definedName name="Print_Area" localSheetId="6">'JUN 2022'!$A$1:$Y$82</definedName>
    <definedName name="Print_Area" localSheetId="4">'JUN 2023'!$A$1:$Y$82</definedName>
    <definedName name="Print_Area" localSheetId="2">'JUN 2024'!$A$1:$Z$82</definedName>
    <definedName name="Print_Area" localSheetId="0">'JUN 2025'!$A$1:$Y$82</definedName>
    <definedName name="Print_Titles" localSheetId="13">'DEC 2018'!$A:$B</definedName>
    <definedName name="Print_Titles" localSheetId="11">'DEC 2019'!$A:$B</definedName>
    <definedName name="Print_Titles" localSheetId="9">'DEC 2020'!$A:$B</definedName>
    <definedName name="Print_Titles" localSheetId="7">'DEC 2021'!$A:$B</definedName>
    <definedName name="Print_Titles" localSheetId="5">'DEC 2022'!$A:$B</definedName>
    <definedName name="Print_Titles" localSheetId="3">'DEC 2023'!$A:$B</definedName>
    <definedName name="Print_Titles" localSheetId="1">'DEC 2024'!$A:$B</definedName>
    <definedName name="Print_Titles" localSheetId="14">'JUN 2018'!$A:$B</definedName>
    <definedName name="Print_Titles" localSheetId="12">'JUN 2019'!$A:$B</definedName>
    <definedName name="Print_Titles" localSheetId="10">'JUN 2020'!$A:$B</definedName>
    <definedName name="Print_Titles" localSheetId="8">'JUN 2021'!$A:$B</definedName>
    <definedName name="Print_Titles" localSheetId="6">'JUN 2022'!$A:$B</definedName>
    <definedName name="Print_Titles" localSheetId="4">'JUN 2023'!$A:$B</definedName>
    <definedName name="Print_Titles" localSheetId="2">'JUN 2024'!$A:$B</definedName>
    <definedName name="Print_Titles" localSheetId="0">'JUN 2025'!$A:$B</definedName>
    <definedName name="_xlnm.Print_Titles" localSheetId="31">'DEC 2009'!$A:$B</definedName>
    <definedName name="_xlnm.Print_Titles" localSheetId="29">'DEC 2010'!$A:$B,'DEC 2010'!$1:$4</definedName>
    <definedName name="_xlnm.Print_Titles" localSheetId="30">'JUN 2010'!$A:$B,'JUN 2010'!$1:$4</definedName>
    <definedName name="_xlnm.Print_Titles" localSheetId="28">'JUN 2011'!$A:$B,'JUN 2011'!$1:$4</definedName>
    <definedName name="_xlnm.Print_Titles" localSheetId="26">'JUN 2012'!$A:$B,'JUN 2012'!$1:$4</definedName>
  </definedNames>
  <calcPr calcId="191029"/>
</workbook>
</file>

<file path=xl/calcChain.xml><?xml version="1.0" encoding="utf-8"?>
<calcChain xmlns="http://schemas.openxmlformats.org/spreadsheetml/2006/main">
  <c r="H71" i="141" l="1"/>
  <c r="H67" i="141"/>
  <c r="H63" i="141"/>
  <c r="H61" i="141"/>
  <c r="H59" i="141"/>
  <c r="H51" i="141"/>
  <c r="H47" i="141"/>
  <c r="H41" i="141"/>
  <c r="H39" i="141"/>
  <c r="H37" i="141"/>
  <c r="H35" i="141"/>
  <c r="H33" i="141"/>
  <c r="H27" i="141"/>
  <c r="H25" i="141"/>
  <c r="H19" i="141"/>
  <c r="H17" i="141"/>
  <c r="H15" i="141"/>
  <c r="H13" i="141"/>
  <c r="H7" i="141"/>
  <c r="H5" i="141"/>
  <c r="E52" i="138" l="1"/>
  <c r="D52" i="138"/>
  <c r="W27" i="138"/>
  <c r="W43" i="138" s="1"/>
  <c r="W49" i="138" s="1"/>
  <c r="W52" i="138" s="1"/>
  <c r="O27" i="138"/>
  <c r="O43" i="138" s="1"/>
  <c r="O49" i="138" s="1"/>
  <c r="O52" i="138" s="1"/>
  <c r="AF9" i="138"/>
  <c r="AF27" i="138" s="1"/>
  <c r="AF43" i="138" s="1"/>
  <c r="AF49" i="138" s="1"/>
  <c r="AF52" i="138" s="1"/>
  <c r="AE9" i="138"/>
  <c r="AE27" i="138" s="1"/>
  <c r="AE43" i="138" s="1"/>
  <c r="AE49" i="138" s="1"/>
  <c r="AE52" i="138" s="1"/>
  <c r="AD9" i="138"/>
  <c r="AD27" i="138" s="1"/>
  <c r="AD43" i="138" s="1"/>
  <c r="AD49" i="138" s="1"/>
  <c r="AD52" i="138" s="1"/>
  <c r="AC9" i="138"/>
  <c r="AC27" i="138" s="1"/>
  <c r="AC43" i="138" s="1"/>
  <c r="AC49" i="138" s="1"/>
  <c r="AC52" i="138" s="1"/>
  <c r="AB9" i="138"/>
  <c r="AB27" i="138" s="1"/>
  <c r="AB43" i="138" s="1"/>
  <c r="AB49" i="138" s="1"/>
  <c r="AB52" i="138" s="1"/>
  <c r="AA9" i="138"/>
  <c r="AA27" i="138" s="1"/>
  <c r="AA43" i="138" s="1"/>
  <c r="AA49" i="138" s="1"/>
  <c r="AA52" i="138" s="1"/>
  <c r="Z9" i="138"/>
  <c r="Z27" i="138" s="1"/>
  <c r="Z43" i="138" s="1"/>
  <c r="Z49" i="138" s="1"/>
  <c r="Z52" i="138" s="1"/>
  <c r="Y9" i="138"/>
  <c r="Y27" i="138" s="1"/>
  <c r="Y43" i="138" s="1"/>
  <c r="Y49" i="138" s="1"/>
  <c r="Y52" i="138" s="1"/>
  <c r="X9" i="138"/>
  <c r="X27" i="138" s="1"/>
  <c r="X43" i="138" s="1"/>
  <c r="X49" i="138" s="1"/>
  <c r="X52" i="138" s="1"/>
  <c r="W9" i="138"/>
  <c r="V9" i="138"/>
  <c r="V27" i="138" s="1"/>
  <c r="V43" i="138" s="1"/>
  <c r="V49" i="138" s="1"/>
  <c r="V52" i="138" s="1"/>
  <c r="U9" i="138"/>
  <c r="U27" i="138" s="1"/>
  <c r="U43" i="138" s="1"/>
  <c r="U49" i="138" s="1"/>
  <c r="U52" i="138" s="1"/>
  <c r="T9" i="138"/>
  <c r="T27" i="138" s="1"/>
  <c r="T43" i="138" s="1"/>
  <c r="T49" i="138" s="1"/>
  <c r="T52" i="138" s="1"/>
  <c r="S9" i="138"/>
  <c r="S27" i="138" s="1"/>
  <c r="S43" i="138" s="1"/>
  <c r="S49" i="138" s="1"/>
  <c r="S52" i="138" s="1"/>
  <c r="R9" i="138"/>
  <c r="R27" i="138" s="1"/>
  <c r="R43" i="138" s="1"/>
  <c r="R49" i="138" s="1"/>
  <c r="R52" i="138" s="1"/>
  <c r="Q9" i="138"/>
  <c r="Q27" i="138" s="1"/>
  <c r="Q43" i="138" s="1"/>
  <c r="Q49" i="138" s="1"/>
  <c r="Q52" i="138" s="1"/>
  <c r="P9" i="138"/>
  <c r="P27" i="138" s="1"/>
  <c r="P43" i="138" s="1"/>
  <c r="P49" i="138" s="1"/>
  <c r="P52" i="138" s="1"/>
  <c r="O9" i="138"/>
  <c r="N9" i="138"/>
  <c r="N27" i="138" s="1"/>
  <c r="N43" i="138" s="1"/>
  <c r="N49" i="138" s="1"/>
  <c r="N52" i="138" s="1"/>
  <c r="M9" i="138"/>
  <c r="M27" i="138" s="1"/>
  <c r="M43" i="138" s="1"/>
  <c r="M49" i="138" s="1"/>
  <c r="M52" i="138" s="1"/>
  <c r="L9" i="138"/>
  <c r="L27" i="138" s="1"/>
  <c r="L43" i="138" s="1"/>
  <c r="L49" i="138" s="1"/>
  <c r="L52" i="138" s="1"/>
  <c r="K9" i="138"/>
  <c r="K27" i="138" s="1"/>
  <c r="K43" i="138" s="1"/>
  <c r="K49" i="138" s="1"/>
  <c r="K52" i="138" s="1"/>
  <c r="J9" i="138"/>
  <c r="J27" i="138" s="1"/>
  <c r="J43" i="138" s="1"/>
  <c r="J49" i="138" s="1"/>
  <c r="J52" i="138" s="1"/>
  <c r="I9" i="138"/>
  <c r="I27" i="138" s="1"/>
  <c r="I43" i="138" s="1"/>
  <c r="I49" i="138" s="1"/>
  <c r="I52" i="138" s="1"/>
  <c r="H9" i="138"/>
  <c r="H27" i="138" s="1"/>
  <c r="H43" i="138" s="1"/>
  <c r="H49" i="138" s="1"/>
  <c r="H52" i="138" s="1"/>
  <c r="G9" i="138"/>
  <c r="G27" i="138" s="1"/>
  <c r="G43" i="138" s="1"/>
  <c r="G49" i="138" s="1"/>
  <c r="G52" i="138" s="1"/>
  <c r="F9" i="138"/>
  <c r="F27" i="138" s="1"/>
  <c r="F43" i="138" s="1"/>
  <c r="F49" i="138" s="1"/>
  <c r="F52" i="138" s="1"/>
  <c r="C9" i="138"/>
  <c r="C27" i="138" s="1"/>
  <c r="C43" i="138" s="1"/>
  <c r="C49" i="138" s="1"/>
  <c r="C52" i="138" s="1"/>
  <c r="AF49" i="137" l="1"/>
  <c r="AE49" i="137"/>
  <c r="AD49" i="137"/>
  <c r="AC49" i="137"/>
  <c r="AB49" i="137"/>
  <c r="AA49" i="137"/>
  <c r="Z49" i="137"/>
  <c r="Y49" i="137"/>
  <c r="X49" i="137"/>
  <c r="W49" i="137"/>
  <c r="V49" i="137"/>
  <c r="U49" i="137"/>
  <c r="T49" i="137"/>
  <c r="S49" i="137"/>
  <c r="R49" i="137"/>
  <c r="P49" i="137"/>
  <c r="O49" i="137"/>
  <c r="N49" i="137"/>
  <c r="M49" i="137"/>
  <c r="L49" i="137"/>
  <c r="K49" i="137"/>
  <c r="J49" i="137"/>
  <c r="I49" i="137"/>
  <c r="H49" i="137"/>
  <c r="G49" i="137"/>
  <c r="F49" i="137"/>
  <c r="C49" i="137"/>
  <c r="Q9" i="137"/>
  <c r="Q27" i="137" s="1"/>
  <c r="Q43" i="137" s="1"/>
</calcChain>
</file>

<file path=xl/sharedStrings.xml><?xml version="1.0" encoding="utf-8"?>
<sst xmlns="http://schemas.openxmlformats.org/spreadsheetml/2006/main" count="3911" uniqueCount="271">
  <si>
    <t>BBVA</t>
  </si>
  <si>
    <t>BIG</t>
  </si>
  <si>
    <t>CGD</t>
  </si>
  <si>
    <t>Millennium bcp</t>
  </si>
  <si>
    <t>Activobank</t>
  </si>
  <si>
    <t>Best</t>
  </si>
  <si>
    <t>Finantia</t>
  </si>
  <si>
    <t>Invest</t>
  </si>
  <si>
    <t>Montepio</t>
  </si>
  <si>
    <t>CBI</t>
  </si>
  <si>
    <t>Santander Totta</t>
  </si>
  <si>
    <t>BNP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</si>
  <si>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</si>
  <si>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</si>
  <si>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</si>
  <si>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</si>
  <si>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</si>
  <si>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</si>
  <si>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</si>
  <si>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</si>
  <si>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</si>
  <si>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</si>
  <si>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</si>
  <si>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</si>
  <si>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</si>
  <si>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16.</t>
  </si>
  <si>
    <t>17.</t>
  </si>
  <si>
    <t>19.</t>
  </si>
  <si>
    <t>20.</t>
  </si>
  <si>
    <t>21.</t>
  </si>
  <si>
    <t>22.</t>
  </si>
  <si>
    <t>23.</t>
  </si>
  <si>
    <t>Fonte: Associação Portuguesa de Bancos</t>
  </si>
  <si>
    <t>DEMONSTRAÇÕES DOS RESULTADOS INDIVIDUAIS / SEPARATE INCOME STATEMENTS</t>
  </si>
  <si>
    <t>Fee and commission income</t>
  </si>
  <si>
    <t>Source: Portuguese Banking Association</t>
  </si>
  <si>
    <t>Follows the template published by Banco BPI, S.A. in its report.</t>
  </si>
  <si>
    <t>Follows the template published by Banco Português de Investimento, S.A. in its report.</t>
  </si>
  <si>
    <t>Novo Banco</t>
  </si>
  <si>
    <t>NB Açores</t>
  </si>
  <si>
    <t>Carregosa</t>
  </si>
  <si>
    <t>Haitong</t>
  </si>
  <si>
    <t>Bankinter</t>
  </si>
  <si>
    <t>Receitas de juros</t>
  </si>
  <si>
    <t>Interest income</t>
  </si>
  <si>
    <t>(Despesas com juros)</t>
  </si>
  <si>
    <t>(Interest expense)</t>
  </si>
  <si>
    <t>2.</t>
  </si>
  <si>
    <t>(Despesas com capital social reembolsável a pedido)</t>
  </si>
  <si>
    <t>(Expenses on share capital repayable on demand)</t>
  </si>
  <si>
    <t>Receitas de dividendos</t>
  </si>
  <si>
    <t>Dividend income</t>
  </si>
  <si>
    <t>Receitas de taxas e comissões</t>
  </si>
  <si>
    <t>(Despesas de taxas e comissões)</t>
  </si>
  <si>
    <t>(Fee and commission expenses)</t>
  </si>
  <si>
    <t>Ganhos ou perdas (-) com o desreconhecimento de ativos e passivos financeiros não mensurados ao justo valor através dos resultados, valor líquido</t>
  </si>
  <si>
    <t>Gains or (-) losses on financial assets and liabilities not measured at fair value through profit or loss, net</t>
  </si>
  <si>
    <t>Ganhos ou perdas (-) com ativos e passivos financeiros detidos para negociação, valor líquido</t>
  </si>
  <si>
    <t>Gains or (-) losses on financial assets and liabilities held for trading, net</t>
  </si>
  <si>
    <t>Ganhos ou perdas com ativos financeiros não negociáveis obrigatoriamente contabilizados pelo justo valor através dos resultados, valor líquido</t>
  </si>
  <si>
    <t>Gains or (-) losses on non-trading financial assets mandatorily at fair value through profit or loss, net</t>
  </si>
  <si>
    <t>Gains or (-) losses on financial assets and liabilities designated at fair value through profit or loss, net</t>
  </si>
  <si>
    <t>Ganhos ou perdas (-) da contabilidade de cobertura, valor líquido</t>
  </si>
  <si>
    <t>Exchange differences (gain or (-) loss), net</t>
  </si>
  <si>
    <t>Diferenças cambiais (ganhos ou perdas (-)), valor líquido</t>
  </si>
  <si>
    <t>Gains or (-) losses from hedge accounting, net</t>
  </si>
  <si>
    <t>18.</t>
  </si>
  <si>
    <t>Outras receitas operacionais</t>
  </si>
  <si>
    <t>Other operating income</t>
  </si>
  <si>
    <t>(Outras despesas operacionais)</t>
  </si>
  <si>
    <t>(Other operating expenses)</t>
  </si>
  <si>
    <t>24.</t>
  </si>
  <si>
    <t>Receitas operacionais totais, valor líquido</t>
  </si>
  <si>
    <t>Total operating income, net</t>
  </si>
  <si>
    <t>(Despesas administrativas)</t>
  </si>
  <si>
    <t>(Administrative expenses)</t>
  </si>
  <si>
    <t>(Depreciação)</t>
  </si>
  <si>
    <t>(Depreciation)</t>
  </si>
  <si>
    <t>Ganhos ou perdas (-) de modificação, valor líquido</t>
  </si>
  <si>
    <t>Modification gains or (-) losses, net</t>
  </si>
  <si>
    <t>25.</t>
  </si>
  <si>
    <t>26.</t>
  </si>
  <si>
    <t>27.</t>
  </si>
  <si>
    <t>(Provisões ou reversão de provisões (-))</t>
  </si>
  <si>
    <t>Provisions or (-) reversal of provisions)</t>
  </si>
  <si>
    <t>(Imparidades ou reversão de imparidades (-) de ativos financeiros não mensurados pelo justo valor através de resultados)</t>
  </si>
  <si>
    <t>(Impairment or (-) reversal of impairment on financial assets not measured at fair value through profit or loss)</t>
  </si>
  <si>
    <t>(Imparidades ou reversão de imparidades (-) de investimentos em subsidiárias, empreendimentos conjuntos e associadas)</t>
  </si>
  <si>
    <t>(Impairment or (-) reversal of impairment of investments in subsidiaries, joint venture and associates)</t>
  </si>
  <si>
    <t>(Imparidades ou reversão de imparidades (-) de ativos não financeiros)</t>
  </si>
  <si>
    <t>(Impairment or (-) reversal of impairment of non-financial assets)</t>
  </si>
  <si>
    <t>Gains or (-) losses on derecognition of non-financial assets other than held for sale, net</t>
  </si>
  <si>
    <r>
      <rPr>
        <i/>
        <sz val="8"/>
        <color theme="1"/>
        <rFont val="Calibri"/>
        <family val="2"/>
        <scheme val="minor"/>
      </rPr>
      <t>Goodwill</t>
    </r>
    <r>
      <rPr>
        <sz val="8"/>
        <color theme="1"/>
        <rFont val="Calibri"/>
        <family val="2"/>
        <scheme val="minor"/>
      </rPr>
      <t xml:space="preserve"> negativo reconhecido nos resultados</t>
    </r>
  </si>
  <si>
    <t>Negative goodwill recognised in profit or loss</t>
  </si>
  <si>
    <t>Share of profit or (-) loss of  investments in subsidiaries, joint venture and associates accounted for using the equity method</t>
  </si>
  <si>
    <t>Lucros ou prejuízos (-) com ativos não correntes e grupos para alienação classificados como detidos para venda não elegíveis como unidades operacionais descontinuadas</t>
  </si>
  <si>
    <t>Profit or (-) loss from non-current assets and disposal groups classified as held for sale not qualifying as discontinued operations</t>
  </si>
  <si>
    <t>28.</t>
  </si>
  <si>
    <t>Lucros ou prejuízos (-) de unidades operacionais em continuação antes de impostos</t>
  </si>
  <si>
    <t>Profit or (-) loss before tax from continuing operations</t>
  </si>
  <si>
    <t>29.</t>
  </si>
  <si>
    <t>(Despesas ou receitas (-) com impostos relacionadas com os resultados  de unidades operacionais em continuação)</t>
  </si>
  <si>
    <t>(Tax expenses or (-) income related to profit or loss from continuing operations)</t>
  </si>
  <si>
    <t>Lucros ou prejuízos (-) de unidades operacionais em continuação após dedução de impostos</t>
  </si>
  <si>
    <t>Profit or (-) loss after tax from continuing operations</t>
  </si>
  <si>
    <t>30.</t>
  </si>
  <si>
    <t>31.</t>
  </si>
  <si>
    <t>Lucros ou prejuízos (-) de unidades operacionais descontinuadas após dedução de impostos</t>
  </si>
  <si>
    <t>Profit or (-) loss after tax from discontinued operations</t>
  </si>
  <si>
    <t>32.</t>
  </si>
  <si>
    <t>33.</t>
  </si>
  <si>
    <t>34.</t>
  </si>
  <si>
    <t>Lucros ou prejuízos (-) do exercício</t>
  </si>
  <si>
    <t>Profit or (-) loss for the year</t>
  </si>
  <si>
    <t>Atribuíveis a interesses minoritários (interesses que não controlam)</t>
  </si>
  <si>
    <t>Attributable to minority interest (non-controlling interests)</t>
  </si>
  <si>
    <t>Atribuíveis aos proprietários da empresa-mãe</t>
  </si>
  <si>
    <t>Attributable to owners of the parent</t>
  </si>
  <si>
    <t>Banco CTT</t>
  </si>
  <si>
    <t>CCCAM</t>
  </si>
  <si>
    <t>Montepio Investimento</t>
  </si>
  <si>
    <t>Banco BPI</t>
  </si>
  <si>
    <t>Banco Credibom</t>
  </si>
  <si>
    <t>Wizink</t>
  </si>
  <si>
    <t>Ganhos ou perdas (-) com ativos e passivos financeiros contabilizados pelo justo valor através de resultados, valor líquido</t>
  </si>
  <si>
    <t>Ganhos ou perdas (-) com o desreconhecimento de ativos não financeiros, valor líquido</t>
  </si>
  <si>
    <t>Proporção dos lucros ou prejuízos (-) de investimentos em subsidiárias, empreendimentos conjuntos e associadas</t>
  </si>
  <si>
    <t>(Despesas de pessoal) / (Staff costs)</t>
  </si>
  <si>
    <t>(Outras despesas administrativas) / (Other administrative expenses)</t>
  </si>
  <si>
    <t>(milhares de euros / thousands of euros)</t>
  </si>
  <si>
    <t>Euro BIC</t>
  </si>
  <si>
    <t>CCAM Leiria</t>
  </si>
  <si>
    <t>CCAM Mafra</t>
  </si>
  <si>
    <t>(Contribuições para fundos de resolução e fundos de garantia de depósito)</t>
  </si>
  <si>
    <t>(Cash contributions to resolution funds and deposit guarantee schemes)</t>
  </si>
  <si>
    <t>13.</t>
  </si>
  <si>
    <r>
      <rPr>
        <vertAlign val="superscript"/>
        <sz val="8"/>
        <color theme="1"/>
        <rFont val="Calibri"/>
        <family val="2"/>
      </rPr>
      <t>(1)</t>
    </r>
    <r>
      <rPr>
        <sz val="8"/>
        <color theme="1"/>
        <rFont val="Calibri"/>
        <family val="2"/>
        <scheme val="minor"/>
      </rPr>
      <t xml:space="preserve"> De acordo com o formato publicado pelo Banco BPI, S.A. no seu relatório e contas.</t>
    </r>
  </si>
  <si>
    <r>
      <rPr>
        <vertAlign val="superscript"/>
        <sz val="8"/>
        <color theme="1"/>
        <rFont val="Calibri"/>
        <family val="2"/>
      </rPr>
      <t>(2)</t>
    </r>
    <r>
      <rPr>
        <sz val="8"/>
        <color theme="1"/>
        <rFont val="Calibri"/>
        <family val="2"/>
        <scheme val="minor"/>
      </rPr>
      <t xml:space="preserve"> De acordo com o formato publicado pelo Banco Português de Investimento, S.A. no seu relatório e contas.</t>
    </r>
  </si>
  <si>
    <t>ABANCA</t>
  </si>
  <si>
    <t>31 DE DEZEMBRO DE 2023 / 31 DECEMBER 2023</t>
  </si>
  <si>
    <t>CEMAH</t>
  </si>
  <si>
    <t>31 DE DEZEMBRO DE 2009 / 31 DECEMBER 2009</t>
  </si>
  <si>
    <t>(milhares / thousands €)</t>
  </si>
  <si>
    <t>Banco BIC</t>
  </si>
  <si>
    <r>
      <t xml:space="preserve">Banco BPI </t>
    </r>
    <r>
      <rPr>
        <b/>
        <vertAlign val="superscript"/>
        <sz val="6.4"/>
        <rFont val="Calibri"/>
        <family val="2"/>
      </rPr>
      <t>(1)</t>
    </r>
  </si>
  <si>
    <t>BPI</t>
  </si>
  <si>
    <t>BII</t>
  </si>
  <si>
    <t>BES</t>
  </si>
  <si>
    <t>Besi</t>
  </si>
  <si>
    <t>BAC</t>
  </si>
  <si>
    <t>Banif</t>
  </si>
  <si>
    <t>Banif Inv</t>
  </si>
  <si>
    <t>Banif Mais</t>
  </si>
  <si>
    <t>Finibanco</t>
  </si>
  <si>
    <t>Itaú</t>
  </si>
  <si>
    <t>Popular</t>
  </si>
  <si>
    <t>Sant Consumer</t>
  </si>
  <si>
    <t>Deutsche Bank</t>
  </si>
  <si>
    <t>BB</t>
  </si>
  <si>
    <t>Barclays</t>
  </si>
  <si>
    <t>BNP SS</t>
  </si>
  <si>
    <t>BNP WM</t>
  </si>
  <si>
    <t>Fortis</t>
  </si>
  <si>
    <t>Juros e rendimentos similares</t>
  </si>
  <si>
    <t>Interest and similar income</t>
  </si>
  <si>
    <t>Juros e encargos similares</t>
  </si>
  <si>
    <t>Interest and similar expense</t>
  </si>
  <si>
    <t>Margem financeira</t>
  </si>
  <si>
    <t>Net interest income</t>
  </si>
  <si>
    <t>Rendimentos de instrumentos de capital</t>
  </si>
  <si>
    <t>Income from equity instruments</t>
  </si>
  <si>
    <t>Rendimentos de serviços e comissões</t>
  </si>
  <si>
    <t>Encargos com serviços e comissões</t>
  </si>
  <si>
    <t>Fee and commission expenses</t>
  </si>
  <si>
    <t>Resultados de activos e passivos ao justo valor através de resultados</t>
  </si>
  <si>
    <t>Net gains from assets and liabilities at fair value through profit or loss</t>
  </si>
  <si>
    <t>Resultados de activos financeiros disponíveis para venda</t>
  </si>
  <si>
    <t>Net gains from available-for-sale financial assets</t>
  </si>
  <si>
    <t>Resultados de reavaliação cambial</t>
  </si>
  <si>
    <t>Net gains from foreign exchange differences</t>
  </si>
  <si>
    <t>Resultados de alienação de outros activos</t>
  </si>
  <si>
    <t>Net gains from sale of other assets</t>
  </si>
  <si>
    <t>Outros resultados de exploração</t>
  </si>
  <si>
    <t>Other operating income and expense</t>
  </si>
  <si>
    <t>Produto bancário</t>
  </si>
  <si>
    <t>Operating income</t>
  </si>
  <si>
    <t>Custos com pessoal</t>
  </si>
  <si>
    <t>Personnel costs</t>
  </si>
  <si>
    <t>Gastos gerais administrativos</t>
  </si>
  <si>
    <t>General administrative expenses</t>
  </si>
  <si>
    <t>Depreciações e amortizações</t>
  </si>
  <si>
    <t>Depreciation and amortisation</t>
  </si>
  <si>
    <t>Provisões líquidas de anulações</t>
  </si>
  <si>
    <t>Provisions net of reversals</t>
  </si>
  <si>
    <t>Corr. de valor assoc. ao créd. a clientes e val. a receber de out. dev.</t>
  </si>
  <si>
    <t>Value adj. relating to loans and adv. to cust. and receiv. from other debt. (net of revers.)</t>
  </si>
  <si>
    <t>Imparidade de outros activos financeiros líquida de reversões e recuperações</t>
  </si>
  <si>
    <t>Impairment on other financial assets net of reversals</t>
  </si>
  <si>
    <t>Imparidade de outros activos líquida de reversões e recuperações</t>
  </si>
  <si>
    <t>Impairment on other assets net of reversals</t>
  </si>
  <si>
    <t>Resultado antes de impostos</t>
  </si>
  <si>
    <t>Net income before tax</t>
  </si>
  <si>
    <t>Impostos correntes</t>
  </si>
  <si>
    <t>Current tax</t>
  </si>
  <si>
    <t>Impostos diferidos</t>
  </si>
  <si>
    <t>Deferred tax</t>
  </si>
  <si>
    <t>Resultado líquido / Net income</t>
  </si>
  <si>
    <t>Nota: Não foram incluídos os seguintes associados por indisponibilidade da informação: Caixa Vigo, Caixa Galicia, BPN e EFISA.</t>
  </si>
  <si>
    <t>Note: Caixa Vigo, Caixa Galicia, BPN and EFISA were not included due to lack of data.</t>
  </si>
  <si>
    <r>
      <rPr>
        <vertAlign val="superscript"/>
        <sz val="6.4"/>
        <color theme="1"/>
        <rFont val="Calibri"/>
        <family val="2"/>
      </rPr>
      <t>(1)</t>
    </r>
    <r>
      <rPr>
        <sz val="8"/>
        <color theme="1"/>
        <rFont val="Calibri"/>
        <family val="2"/>
        <scheme val="minor"/>
      </rPr>
      <t xml:space="preserve"> De acordo com o formato publicado pelo Banco BPI, S.A. no seu relatório e contas.</t>
    </r>
  </si>
  <si>
    <r>
      <rPr>
        <vertAlign val="superscript"/>
        <sz val="6.4"/>
        <color theme="1"/>
        <rFont val="Calibri"/>
        <family val="2"/>
      </rPr>
      <t>(2)</t>
    </r>
    <r>
      <rPr>
        <sz val="8"/>
        <color theme="1"/>
        <rFont val="Calibri"/>
        <family val="2"/>
        <scheme val="minor"/>
      </rPr>
      <t xml:space="preserve"> De acordo com o formato publicado pelo Banco Português de Investimento, S.A. no seu relatório e contas.</t>
    </r>
  </si>
  <si>
    <t>31 DE DEZEMBRO DE 2010 / 31 DECEMBER 2010</t>
  </si>
  <si>
    <t>31 DE DEZEMBRO DE 2011 / 31 DECEMBER 2011</t>
  </si>
  <si>
    <r>
      <t xml:space="preserve">BPI </t>
    </r>
    <r>
      <rPr>
        <b/>
        <vertAlign val="superscript"/>
        <sz val="6.4"/>
        <rFont val="Calibri"/>
        <family val="2"/>
      </rPr>
      <t>(2)</t>
    </r>
  </si>
  <si>
    <t>B B</t>
  </si>
  <si>
    <t>BPN</t>
  </si>
  <si>
    <t>31 DE DEZEMBRO DE 2012 / 31 DECEMBER 2012</t>
  </si>
  <si>
    <t>31 DE DEZEMBRO DE 2013 / 31 DECEMBER 2013</t>
  </si>
  <si>
    <t>Banco Carregosa</t>
  </si>
  <si>
    <r>
      <t xml:space="preserve">Banif </t>
    </r>
    <r>
      <rPr>
        <b/>
        <vertAlign val="superscript"/>
        <sz val="8"/>
        <rFont val="Calibri"/>
        <family val="2"/>
        <scheme val="minor"/>
      </rPr>
      <t>(3)</t>
    </r>
  </si>
  <si>
    <t>Montepio Inv</t>
  </si>
  <si>
    <r>
      <rPr>
        <vertAlign val="superscript"/>
        <sz val="6.4"/>
        <color theme="1"/>
        <rFont val="Calibri"/>
        <family val="2"/>
      </rPr>
      <t>(3)</t>
    </r>
    <r>
      <rPr>
        <sz val="8"/>
        <color theme="1"/>
        <rFont val="Calibri"/>
        <family val="2"/>
        <scheme val="minor"/>
      </rPr>
      <t xml:space="preserve"> O Resultado líquido do Banif, S.A. inclui 84.576 milhares de euros de resultados de operações descontinuadas conforme o Relatório e Contas de 31 de Dezembro de 2013.</t>
    </r>
  </si>
  <si>
    <t>Net income of Banif, S.A. includes 84,576 thousand euros of results from discontinued operations as presented in 31 December 2013 financial statements.</t>
  </si>
  <si>
    <t>31 DE DEZEMBRO DE 2014 / 31 DECEMBER 2014</t>
  </si>
  <si>
    <r>
      <rPr>
        <vertAlign val="superscript"/>
        <sz val="6.4"/>
        <color theme="1"/>
        <rFont val="Calibri"/>
        <family val="2"/>
      </rPr>
      <t>(3)</t>
    </r>
    <r>
      <rPr>
        <sz val="8"/>
        <color theme="1"/>
        <rFont val="Calibri"/>
        <family val="2"/>
        <scheme val="minor"/>
      </rPr>
      <t xml:space="preserve"> O Resultado líquido do Banif, S.A. inclui 25.664 milhares de euros de resultados de operações descontinuadas conforme o Relatório e Contas de 31 de Dezembro de 2014.</t>
    </r>
  </si>
  <si>
    <t>Net income of Banif, S.A. includes 25,664 thousand euros of results from discontinued operations as presented in 31 December 2014 financial statements.</t>
  </si>
  <si>
    <t>31 DE DEZEMBRO DE 2015 / 31 DECEMBER 2015</t>
  </si>
  <si>
    <t>SICAM</t>
  </si>
  <si>
    <t>Haitong Bank</t>
  </si>
  <si>
    <t>31 DE DEZEMBRO DE 2016 / 31 DECEMBER 2016</t>
  </si>
  <si>
    <t>31 DE DEZEMBRO DE 2017 / 31 DECEMBER 2017</t>
  </si>
  <si>
    <r>
      <t xml:space="preserve">Banco BPI </t>
    </r>
    <r>
      <rPr>
        <b/>
        <vertAlign val="superscript"/>
        <sz val="8"/>
        <rFont val="Calibri"/>
        <family val="2"/>
        <scheme val="minor"/>
      </rPr>
      <t>(1)</t>
    </r>
  </si>
  <si>
    <t>Nota: Não foram incluídos os seguintes associados por indisponibilidade da informação: Banco CTT, Banco Português de Investimento, Banco do Brasil e NCG Banco.</t>
  </si>
  <si>
    <t>Note: Banco CTT, Banco Português de Investimento, Banco do Brasil and NCG Banco were not included due to lack of data.</t>
  </si>
  <si>
    <t>31 DE DEZEMBRO DE 2018 / 31 DECEMBER 2018</t>
  </si>
  <si>
    <t>Ganhos ou perdas (-) no desreconhecimento de investimentos em subsidiárias, empreendimentos conjuntos e associadas, valor líquido</t>
  </si>
  <si>
    <t>Gains or (-) losses on derecognition of investments in subsidiaries, joint ventures and associates, net</t>
  </si>
  <si>
    <t>(Despesas de pessaol)</t>
  </si>
  <si>
    <t>(Staff expenses)</t>
  </si>
  <si>
    <t>(Outras despesas administrativas)</t>
  </si>
  <si>
    <t>(Other administrative expenses)</t>
  </si>
  <si>
    <t>35.</t>
  </si>
  <si>
    <t>31 DE DEZEMBRO DE 2019 / 31 DECEMBER 2019</t>
  </si>
  <si>
    <t>31 DE DEZEMBRO DE 2020 / 31 DECEMBER 2020</t>
  </si>
  <si>
    <t>31 DE DEZEMBRO DE 2021 / 31 DECEMBER 2021</t>
  </si>
  <si>
    <t>31 DE DEZEMBRO DE 2022 / 31 DECEMBER 2022</t>
  </si>
  <si>
    <t>30 DE JUNHO DE 2010 / 30 JUNE 2010</t>
  </si>
  <si>
    <t>30 DE JUNHO DE 2011 / 30 JUNE 2011</t>
  </si>
  <si>
    <t>30 DE JUNHO DE 2012 / 30 JUNE 2012</t>
  </si>
  <si>
    <t>30 DE JUNHO DE 2013 / 30 JUNE 2013</t>
  </si>
  <si>
    <t>30 DE JUNHO DE 2014 / 30 JUNE 2014</t>
  </si>
  <si>
    <r>
      <rPr>
        <vertAlign val="superscript"/>
        <sz val="6.4"/>
        <color theme="1"/>
        <rFont val="Calibri"/>
        <family val="2"/>
      </rPr>
      <t>(3)</t>
    </r>
    <r>
      <rPr>
        <sz val="8"/>
        <color theme="1"/>
        <rFont val="Calibri"/>
        <family val="2"/>
        <scheme val="minor"/>
      </rPr>
      <t xml:space="preserve"> O Resultado líquido do Banif, S.A. inclui 29.137 milhares de euros de resultados de operações descontinuadas conforme o Relatório e Contas de 30 de Junho de 2014.</t>
    </r>
  </si>
  <si>
    <t>Net income of Banif, S.A. includes 29,137 thousand euros of results from discontinued operations as presented in 30 June 2014 financial statements.</t>
  </si>
  <si>
    <t>30 DE JUNHO DE 2015 / 30 JUNE 2015</t>
  </si>
  <si>
    <t xml:space="preserve">Banif </t>
  </si>
  <si>
    <t>30 DE JUNHO DE 2016 / 30 JUNE 2016</t>
  </si>
  <si>
    <t>Credibom</t>
  </si>
  <si>
    <t>30 DE JUNHO DE 2017 / 30 JUNE 2017</t>
  </si>
  <si>
    <t>30 DE JUNHO DE 2018 / 30 JUNE 2018</t>
  </si>
  <si>
    <t>(euros)</t>
  </si>
  <si>
    <t>30 DE JUNHO DE 2019 / 30 JUNE 2019</t>
  </si>
  <si>
    <t>30 DE JUNHO DE 2020 / 30 JUNE 2020</t>
  </si>
  <si>
    <t>30 DE JUNHO DE 2021 / 30 JUNE 2021</t>
  </si>
  <si>
    <t>30 DE JUNHO DE 2022 / 30 JUNE 2022</t>
  </si>
  <si>
    <t>30 DE JUNHO DE 2023 / 30 JUNE 2023</t>
  </si>
  <si>
    <t>30 DE JUNHO DE 2024 / 30 JUNE 2024</t>
  </si>
  <si>
    <t>BEST</t>
  </si>
  <si>
    <t>Bison Bank</t>
  </si>
  <si>
    <t>31 DE DEZEMBRO DE 2024 / 31 DECEMBER 2024</t>
  </si>
  <si>
    <t>30 DE JUNHO DE 2025 / 30 JUNE 2025</t>
  </si>
  <si>
    <t>Caja Rural Del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</si>
</sst>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\ ;\(#,##0\);\-\ "/>
    <numFmt numFmtId="165" formatCode="@*."/>
    <numFmt numFmtId="166" formatCode="#\ ###\ ##0\ ;\(#\ ###\ ##0\);\-\ "/>
    <numFmt numFmtId="167" formatCode="#.00\ ###\ ##0\ ;\(#.00\ ###\ ##0\);\-\ 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vertAlign val="superscript"/>
      <sz val="6.4"/>
      <name val="Calibri"/>
      <family val="2"/>
    </font>
    <font>
      <sz val="10"/>
      <color theme="1"/>
      <name val="Calibri"/>
      <family val="2"/>
      <scheme val="minor"/>
    </font>
    <font>
      <vertAlign val="superscript"/>
      <sz val="6.4"/>
      <color theme="1"/>
      <name val="Calibri"/>
      <family val="2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8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</fills>
  <borders count="9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123">
    <xf numFmtId="0" fontId="0" fillId="0" borderId="0" xfId="0"/>
    <xf numFmtId="0" fontId="2" fillId="0" borderId="0" xfId="0" applyFont="1"/>
    <xf numFmtId="14" fontId="3" fillId="0" borderId="0" xfId="1" applyNumberFormat="1" applyFont="1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5" fontId="2" fillId="0" borderId="0" xfId="0" applyNumberFormat="1" applyFont="1" applyFill="1" applyBorder="1" applyAlignment="1">
      <alignment vertical="center"/>
    </xf>
    <xf numFmtId="165" fontId="7" fillId="0" borderId="0" xfId="0" applyNumberFormat="1" applyFont="1" applyFill="1" applyBorder="1" applyAlignment="1">
      <alignment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left" vertical="center"/>
    </xf>
    <xf numFmtId="165" fontId="8" fillId="0" borderId="0" xfId="0" applyNumberFormat="1" applyFont="1" applyFill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Fill="1" applyAlignment="1">
      <alignment horizontal="right" vertical="center"/>
    </xf>
    <xf numFmtId="166" fontId="3" fillId="0" borderId="0" xfId="0" applyNumberFormat="1" applyFont="1" applyFill="1" applyBorder="1" applyAlignment="1">
      <alignment vertical="center"/>
    </xf>
    <xf numFmtId="166" fontId="3" fillId="0" borderId="0" xfId="0" applyNumberFormat="1" applyFont="1" applyFill="1" applyBorder="1" applyAlignment="1">
      <alignment horizontal="right" vertical="center"/>
    </xf>
    <xf numFmtId="166" fontId="4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6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166" fontId="3" fillId="0" borderId="4" xfId="0" applyNumberFormat="1" applyFont="1" applyFill="1" applyBorder="1" applyAlignment="1">
      <alignment vertical="center"/>
    </xf>
    <xf numFmtId="166" fontId="3" fillId="0" borderId="4" xfId="0" applyNumberFormat="1" applyFont="1" applyFill="1" applyBorder="1" applyAlignment="1">
      <alignment horizontal="right" vertical="center"/>
    </xf>
    <xf numFmtId="166" fontId="4" fillId="0" borderId="4" xfId="0" applyNumberFormat="1" applyFont="1" applyFill="1" applyBorder="1" applyAlignment="1">
      <alignment vertical="center"/>
    </xf>
    <xf numFmtId="166" fontId="2" fillId="0" borderId="4" xfId="0" applyNumberFormat="1" applyFont="1" applyFill="1" applyBorder="1" applyAlignment="1">
      <alignment vertical="center"/>
    </xf>
    <xf numFmtId="166" fontId="5" fillId="0" borderId="4" xfId="0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1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indent="1"/>
    </xf>
    <xf numFmtId="165" fontId="2" fillId="0" borderId="0" xfId="0" applyNumberFormat="1" applyFont="1" applyFill="1" applyBorder="1" applyAlignment="1">
      <alignment horizontal="left" vertical="center"/>
    </xf>
    <xf numFmtId="165" fontId="7" fillId="0" borderId="0" xfId="0" applyNumberFormat="1" applyFont="1" applyFill="1" applyBorder="1" applyAlignment="1">
      <alignment horizontal="left" vertical="center"/>
    </xf>
    <xf numFmtId="165" fontId="4" fillId="0" borderId="0" xfId="0" applyNumberFormat="1" applyFont="1" applyFill="1" applyBorder="1" applyAlignment="1">
      <alignment vertical="center"/>
    </xf>
    <xf numFmtId="165" fontId="8" fillId="0" borderId="0" xfId="0" applyNumberFormat="1" applyFont="1" applyFill="1" applyBorder="1" applyAlignment="1">
      <alignment vertical="center"/>
    </xf>
    <xf numFmtId="164" fontId="2" fillId="0" borderId="5" xfId="0" applyNumberFormat="1" applyFont="1" applyBorder="1" applyAlignment="1">
      <alignment horizontal="center" vertical="center"/>
    </xf>
    <xf numFmtId="165" fontId="7" fillId="0" borderId="6" xfId="0" applyNumberFormat="1" applyFont="1" applyFill="1" applyBorder="1" applyAlignment="1">
      <alignment vertical="center"/>
    </xf>
    <xf numFmtId="166" fontId="2" fillId="0" borderId="6" xfId="0" applyNumberFormat="1" applyFont="1" applyFill="1" applyBorder="1" applyAlignment="1">
      <alignment vertical="center"/>
    </xf>
    <xf numFmtId="166" fontId="2" fillId="0" borderId="7" xfId="0" applyNumberFormat="1" applyFont="1" applyFill="1" applyBorder="1" applyAlignment="1">
      <alignment vertical="center"/>
    </xf>
    <xf numFmtId="165" fontId="2" fillId="0" borderId="0" xfId="0" applyNumberFormat="1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horizontal="left" vertical="center" indent="3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164" fontId="4" fillId="3" borderId="2" xfId="1" applyNumberFormat="1" applyFont="1" applyFill="1" applyBorder="1" applyAlignment="1">
      <alignment horizontal="center" vertical="center" wrapText="1"/>
    </xf>
    <xf numFmtId="14" fontId="5" fillId="3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3" borderId="1" xfId="0" applyFont="1" applyFill="1" applyBorder="1"/>
    <xf numFmtId="0" fontId="2" fillId="0" borderId="0" xfId="0" applyFont="1" applyAlignment="1">
      <alignment horizontal="center" vertical="center"/>
    </xf>
    <xf numFmtId="164" fontId="2" fillId="0" borderId="0" xfId="0" applyNumberFormat="1" applyFont="1"/>
    <xf numFmtId="0" fontId="4" fillId="0" borderId="0" xfId="0" applyFont="1"/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0" fillId="3" borderId="1" xfId="0" applyFill="1" applyBorder="1" applyAlignment="1">
      <alignment vertical="center"/>
    </xf>
    <xf numFmtId="14" fontId="5" fillId="3" borderId="2" xfId="1" applyNumberFormat="1" applyFont="1" applyFill="1" applyBorder="1" applyAlignment="1">
      <alignment horizontal="right" vertical="center" wrapText="1"/>
    </xf>
    <xf numFmtId="14" fontId="5" fillId="3" borderId="8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10" fillId="0" borderId="0" xfId="0" applyFont="1" applyAlignment="1">
      <alignment vertical="center"/>
    </xf>
    <xf numFmtId="164" fontId="4" fillId="4" borderId="5" xfId="0" applyNumberFormat="1" applyFont="1" applyFill="1" applyBorder="1" applyAlignment="1">
      <alignment horizontal="center" vertical="center"/>
    </xf>
    <xf numFmtId="165" fontId="4" fillId="4" borderId="6" xfId="0" applyNumberFormat="1" applyFont="1" applyFill="1" applyBorder="1" applyAlignment="1">
      <alignment horizontal="left" vertical="center"/>
    </xf>
    <xf numFmtId="166" fontId="5" fillId="4" borderId="6" xfId="0" applyNumberFormat="1" applyFont="1" applyFill="1" applyBorder="1" applyAlignment="1">
      <alignment vertical="center"/>
    </xf>
    <xf numFmtId="166" fontId="5" fillId="4" borderId="7" xfId="0" applyNumberFormat="1" applyFont="1" applyFill="1" applyBorder="1" applyAlignment="1">
      <alignment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6" fontId="2" fillId="0" borderId="0" xfId="0" applyNumberFormat="1" applyFont="1" applyFill="1" applyBorder="1" applyAlignment="1">
      <alignment horizontal="right" vertical="center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0" fillId="3" borderId="1" xfId="0" applyFill="1" applyBorder="1"/>
    <xf numFmtId="164" fontId="0" fillId="0" borderId="0" xfId="0" applyNumberFormat="1"/>
    <xf numFmtId="0" fontId="10" fillId="0" borderId="0" xfId="0" applyFont="1"/>
    <xf numFmtId="0" fontId="13" fillId="2" borderId="0" xfId="0" applyFont="1" applyFill="1" applyBorder="1" applyAlignment="1">
      <alignment horizontal="left"/>
    </xf>
    <xf numFmtId="0" fontId="0" fillId="2" borderId="0" xfId="0" applyFill="1" applyBorder="1"/>
    <xf numFmtId="167" fontId="2" fillId="0" borderId="0" xfId="0" applyNumberFormat="1" applyFont="1" applyFill="1" applyBorder="1" applyAlignment="1">
      <alignment vertical="center"/>
    </xf>
    <xf numFmtId="167" fontId="2" fillId="0" borderId="0" xfId="0" applyNumberFormat="1" applyFont="1" applyFill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167" fontId="3" fillId="0" borderId="0" xfId="0" applyNumberFormat="1" applyFont="1" applyFill="1" applyBorder="1" applyAlignment="1">
      <alignment vertical="center"/>
    </xf>
    <xf numFmtId="164" fontId="0" fillId="0" borderId="4" xfId="0" applyNumberFormat="1" applyBorder="1"/>
    <xf numFmtId="0" fontId="13" fillId="0" borderId="0" xfId="0" applyFont="1" applyFill="1"/>
    <xf numFmtId="164" fontId="2" fillId="0" borderId="1" xfId="0" applyNumberFormat="1" applyFont="1" applyBorder="1" applyAlignment="1">
      <alignment horizontal="center" vertical="center"/>
    </xf>
    <xf numFmtId="165" fontId="2" fillId="0" borderId="2" xfId="0" applyNumberFormat="1" applyFont="1" applyFill="1" applyBorder="1" applyAlignment="1">
      <alignment vertical="center"/>
    </xf>
    <xf numFmtId="166" fontId="3" fillId="0" borderId="2" xfId="0" applyNumberFormat="1" applyFont="1" applyFill="1" applyBorder="1" applyAlignment="1">
      <alignment vertical="center"/>
    </xf>
    <xf numFmtId="166" fontId="3" fillId="0" borderId="8" xfId="0" applyNumberFormat="1" applyFont="1" applyFill="1" applyBorder="1" applyAlignment="1">
      <alignment vertical="center"/>
    </xf>
    <xf numFmtId="164" fontId="0" fillId="0" borderId="0" xfId="0" applyNumberFormat="1" applyBorder="1"/>
    <xf numFmtId="0" fontId="2" fillId="0" borderId="0" xfId="0" applyFont="1" applyBorder="1"/>
    <xf numFmtId="0" fontId="2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>
      <alignment horizontal="left" indent="3"/>
    </xf>
    <xf numFmtId="14" fontId="20" fillId="3" borderId="2" xfId="1" applyNumberFormat="1" applyFont="1" applyFill="1" applyBorder="1" applyAlignment="1">
      <alignment horizontal="center" vertical="center" wrapText="1"/>
    </xf>
    <xf numFmtId="14" fontId="20" fillId="3" borderId="8" xfId="1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13" fillId="0" borderId="0" xfId="0" quotePrefix="1" applyFont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5" fontId="5" fillId="0" borderId="0" xfId="0" applyNumberFormat="1" applyFont="1" applyFill="1" applyBorder="1" applyAlignment="1">
      <alignment horizontal="left" vertical="center"/>
    </xf>
    <xf numFmtId="0" fontId="21" fillId="0" borderId="0" xfId="0" applyFont="1" applyFill="1"/>
    <xf numFmtId="164" fontId="2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indent="1"/>
    </xf>
    <xf numFmtId="0" fontId="3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0" fillId="0" borderId="0" xfId="0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6" fontId="10" fillId="0" borderId="0" xfId="0" applyNumberFormat="1" applyFont="1"/>
  </cellXfs>
  <cellStyles count="5">
    <cellStyle name="gs]_x000d__x000a_Window=0,0,640,480, , ,3_x000d__x000a_dir1=5,7,637,250,-1,-1,1,30,201,1905,231,G:\UGRC\RB\B-DADOS\FOX-PRO\CRED-VEN\KP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agem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.Associados/01%20-%20Bases%20de%20Dados/SITE%20APB/Semestral/2015/2015%20-%20Separate%20Balance%20Sheet%20(Jun)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N 2015"/>
    </sheetNames>
    <sheetDataSet>
      <sheetData sheetId="0">
        <row r="6">
          <cell r="C6">
            <v>150388</v>
          </cell>
        </row>
        <row r="196">
          <cell r="C196">
            <v>6377</v>
          </cell>
          <cell r="D196">
            <v>94630</v>
          </cell>
          <cell r="E196">
            <v>-447</v>
          </cell>
          <cell r="F196">
            <v>107</v>
          </cell>
          <cell r="G196">
            <v>282717</v>
          </cell>
          <cell r="H196">
            <v>32513</v>
          </cell>
          <cell r="I196">
            <v>-2027</v>
          </cell>
          <cell r="J196">
            <v>51531</v>
          </cell>
          <cell r="K196">
            <v>-402463</v>
          </cell>
          <cell r="L196">
            <v>2736</v>
          </cell>
          <cell r="M196">
            <v>384</v>
          </cell>
          <cell r="N196">
            <v>3274</v>
          </cell>
          <cell r="O196">
            <v>22521</v>
          </cell>
          <cell r="P196">
            <v>6184</v>
          </cell>
          <cell r="Q196">
            <v>55095</v>
          </cell>
          <cell r="R196">
            <v>-2684</v>
          </cell>
          <cell r="S196">
            <v>9134</v>
          </cell>
          <cell r="T196">
            <v>19962</v>
          </cell>
          <cell r="U196">
            <v>-90371</v>
          </cell>
          <cell r="V196">
            <v>4952</v>
          </cell>
          <cell r="W196">
            <v>-47554</v>
          </cell>
          <cell r="X196">
            <v>992</v>
          </cell>
          <cell r="Y196">
            <v>-16880</v>
          </cell>
          <cell r="Z196">
            <v>31995</v>
          </cell>
          <cell r="AA196">
            <v>8672</v>
          </cell>
          <cell r="AB196">
            <v>86192</v>
          </cell>
          <cell r="AC196">
            <v>1069</v>
          </cell>
          <cell r="AD196">
            <v>79994</v>
          </cell>
          <cell r="AE196">
            <v>6348</v>
          </cell>
          <cell r="AF196">
            <v>324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APB 1">
      <a:dk1>
        <a:sysClr val="windowText" lastClr="000000"/>
      </a:dk1>
      <a:lt1>
        <a:srgbClr val="FFFFFF"/>
      </a:lt1>
      <a:dk2>
        <a:srgbClr val="69676D"/>
      </a:dk2>
      <a:lt2>
        <a:srgbClr val="C9C2D1"/>
      </a:lt2>
      <a:accent1>
        <a:srgbClr val="AA8529"/>
      </a:accent1>
      <a:accent2>
        <a:srgbClr val="D03200"/>
      </a:accent2>
      <a:accent3>
        <a:srgbClr val="663300"/>
      </a:accent3>
      <a:accent4>
        <a:srgbClr val="E7D29E"/>
      </a:accent4>
      <a:accent5>
        <a:srgbClr val="A29E00"/>
      </a:accent5>
      <a:accent6>
        <a:srgbClr val="3A7400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0397C-24CF-4B07-8E3C-72DDC75CEAA4}">
  <sheetPr>
    <tabColor rgb="FF92D050"/>
  </sheetPr>
  <dimension ref="A1:AG180"/>
  <sheetViews>
    <sheetView showGridLines="0" zoomScaleNormal="100" workbookViewId="0"/>
  </sheetViews>
  <sheetFormatPr defaultColWidth="9.33203125" defaultRowHeight="14.4" x14ac:dyDescent="0.3"/>
  <cols>
    <col min="1" max="1" width="9.33203125" style="1"/>
    <col min="2" max="2" width="119.109375" style="1" bestFit="1" customWidth="1"/>
    <col min="3" max="22" width="11.33203125" style="12" customWidth="1"/>
    <col min="23" max="23" width="11.33203125" style="21" customWidth="1"/>
    <col min="24" max="27" width="11.33203125" style="12" customWidth="1"/>
    <col min="28" max="28" width="10.6640625" style="12" customWidth="1"/>
    <col min="29" max="30" width="11.33203125" style="12" customWidth="1"/>
    <col min="31" max="31" width="10.6640625" style="12" customWidth="1"/>
    <col min="32" max="32" width="11.33203125" style="12" customWidth="1"/>
    <col min="34" max="16384" width="9.33203125" style="1"/>
  </cols>
  <sheetData>
    <row r="1" spans="1:32" ht="15" customHeight="1" x14ac:dyDescent="0.3">
      <c r="A1" s="44" t="s">
        <v>33</v>
      </c>
    </row>
    <row r="2" spans="1:32" ht="15" customHeight="1" x14ac:dyDescent="0.3">
      <c r="A2" s="45" t="s">
        <v>269</v>
      </c>
      <c r="B2" s="48"/>
    </row>
    <row r="3" spans="1:32" ht="15" customHeight="1" x14ac:dyDescent="0.3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267</v>
      </c>
      <c r="L4" s="47" t="s">
        <v>119</v>
      </c>
      <c r="M4" s="47" t="s">
        <v>131</v>
      </c>
      <c r="N4" s="47" t="s">
        <v>132</v>
      </c>
      <c r="O4" s="47" t="s">
        <v>140</v>
      </c>
      <c r="P4" s="47" t="s">
        <v>8</v>
      </c>
      <c r="Q4" s="47" t="s">
        <v>120</v>
      </c>
      <c r="R4" s="47" t="s">
        <v>2</v>
      </c>
      <c r="S4" s="47" t="s">
        <v>9</v>
      </c>
      <c r="T4" s="47" t="s">
        <v>38</v>
      </c>
      <c r="U4" s="47" t="s">
        <v>5</v>
      </c>
      <c r="V4" s="47" t="s">
        <v>39</v>
      </c>
      <c r="W4" s="47" t="s">
        <v>121</v>
      </c>
      <c r="X4" s="47" t="s">
        <v>256</v>
      </c>
      <c r="Y4" s="47" t="s">
        <v>10</v>
      </c>
      <c r="Z4" s="47" t="s">
        <v>41</v>
      </c>
      <c r="AA4" s="47" t="s">
        <v>138</v>
      </c>
      <c r="AB4" s="47" t="s">
        <v>0</v>
      </c>
      <c r="AC4" s="47" t="s">
        <v>42</v>
      </c>
      <c r="AD4" s="61" t="s">
        <v>11</v>
      </c>
      <c r="AE4" s="47" t="s">
        <v>270</v>
      </c>
      <c r="AF4" s="61" t="s">
        <v>123</v>
      </c>
    </row>
    <row r="5" spans="1:32" s="52" customFormat="1" ht="15" customHeight="1" x14ac:dyDescent="0.2">
      <c r="A5" s="4" t="s">
        <v>12</v>
      </c>
      <c r="B5" s="42" t="s">
        <v>43</v>
      </c>
      <c r="C5" s="13">
        <v>162142.43002999999</v>
      </c>
      <c r="D5" s="13">
        <v>969539.4972000001</v>
      </c>
      <c r="E5" s="13">
        <v>60026.680829999998</v>
      </c>
      <c r="F5" s="13">
        <v>80842.025200000018</v>
      </c>
      <c r="G5" s="13">
        <v>41494.930866580005</v>
      </c>
      <c r="H5" s="13">
        <v>31177.313869999998</v>
      </c>
      <c r="I5" s="13">
        <v>15912.106830000002</v>
      </c>
      <c r="J5" s="13">
        <v>7488.6803899999995</v>
      </c>
      <c r="K5" s="13">
        <v>6208.1459599999998</v>
      </c>
      <c r="L5" s="13">
        <v>230753.73649000001</v>
      </c>
      <c r="M5" s="13">
        <v>12521.33784</v>
      </c>
      <c r="N5" s="13">
        <v>5783.5324000000001</v>
      </c>
      <c r="O5" s="13">
        <v>9384.8575700000001</v>
      </c>
      <c r="P5" s="13">
        <v>298248.38876000006</v>
      </c>
      <c r="Q5" s="13">
        <v>306.97555999999997</v>
      </c>
      <c r="R5" s="13">
        <v>1437276.4550000001</v>
      </c>
      <c r="S5" s="13">
        <v>5739.2263900000007</v>
      </c>
      <c r="T5" s="13">
        <v>1009658.0711099999</v>
      </c>
      <c r="U5" s="13">
        <v>11572.7315</v>
      </c>
      <c r="V5" s="13">
        <v>12595.72118</v>
      </c>
      <c r="W5" s="13">
        <v>738049.58333000005</v>
      </c>
      <c r="X5" s="13">
        <v>136700.44016000003</v>
      </c>
      <c r="Y5" s="13">
        <v>1580492.308</v>
      </c>
      <c r="Z5" s="13">
        <v>46443.288269999997</v>
      </c>
      <c r="AA5" s="13">
        <v>40421</v>
      </c>
      <c r="AB5" s="13">
        <v>55727.043490000004</v>
      </c>
      <c r="AC5" s="13">
        <v>192965.85930000001</v>
      </c>
      <c r="AD5" s="13">
        <v>12627.725650000002</v>
      </c>
      <c r="AE5" s="13">
        <v>1822.0686199999998</v>
      </c>
      <c r="AF5" s="26">
        <v>78661.633199999997</v>
      </c>
    </row>
    <row r="6" spans="1:32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52" customFormat="1" ht="15" customHeight="1" x14ac:dyDescent="0.2">
      <c r="A7" s="4" t="s">
        <v>47</v>
      </c>
      <c r="B7" s="5" t="s">
        <v>45</v>
      </c>
      <c r="C7" s="14">
        <v>61611.996190000005</v>
      </c>
      <c r="D7" s="14">
        <v>350378.57949999999</v>
      </c>
      <c r="E7" s="14">
        <v>19358.955099999999</v>
      </c>
      <c r="F7" s="14">
        <v>29627.051060000002</v>
      </c>
      <c r="G7" s="14">
        <v>23605.753697829998</v>
      </c>
      <c r="H7" s="14">
        <v>17665.624749999999</v>
      </c>
      <c r="I7" s="14">
        <v>7502.9956499999998</v>
      </c>
      <c r="J7" s="14">
        <v>3330.3696800000002</v>
      </c>
      <c r="K7" s="14">
        <v>1797.4219699999999</v>
      </c>
      <c r="L7" s="14">
        <v>179586.98274000001</v>
      </c>
      <c r="M7" s="14">
        <v>4127.8599400000003</v>
      </c>
      <c r="N7" s="14">
        <v>2003.9114399999999</v>
      </c>
      <c r="O7" s="14">
        <v>2686.30215</v>
      </c>
      <c r="P7" s="14">
        <v>140994.38214</v>
      </c>
      <c r="Q7" s="14">
        <v>0</v>
      </c>
      <c r="R7" s="14">
        <v>379773.67800000001</v>
      </c>
      <c r="S7" s="14">
        <v>1589.6957000000002</v>
      </c>
      <c r="T7" s="14">
        <v>466021.52892999997</v>
      </c>
      <c r="U7" s="14">
        <v>4023.9253600000002</v>
      </c>
      <c r="V7" s="14">
        <v>4251.2166799999995</v>
      </c>
      <c r="W7" s="14">
        <v>296099.65045999998</v>
      </c>
      <c r="X7" s="14">
        <v>89198.608459999989</v>
      </c>
      <c r="Y7" s="14">
        <v>903734.83900000004</v>
      </c>
      <c r="Z7" s="14">
        <v>29733.809659999999</v>
      </c>
      <c r="AA7" s="14">
        <v>15284</v>
      </c>
      <c r="AB7" s="14">
        <v>21342.377700000001</v>
      </c>
      <c r="AC7" s="14">
        <v>84325.329729999998</v>
      </c>
      <c r="AD7" s="14">
        <v>15433.667269999987</v>
      </c>
      <c r="AE7" s="14">
        <v>1117.5495899999999</v>
      </c>
      <c r="AF7" s="27">
        <v>28461.772000000001</v>
      </c>
    </row>
    <row r="8" spans="1:32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  <c r="AF9" s="27">
        <v>0</v>
      </c>
    </row>
    <row r="10" spans="1:32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27"/>
    </row>
    <row r="11" spans="1:32" s="53" customFormat="1" ht="15" customHeight="1" x14ac:dyDescent="0.2">
      <c r="A11" s="4" t="s">
        <v>14</v>
      </c>
      <c r="B11" s="34" t="s">
        <v>50</v>
      </c>
      <c r="C11" s="16">
        <v>156.51938000000001</v>
      </c>
      <c r="D11" s="16">
        <v>48158.334940000008</v>
      </c>
      <c r="E11" s="16">
        <v>156.00800000000001</v>
      </c>
      <c r="F11" s="16">
        <v>0</v>
      </c>
      <c r="G11" s="16">
        <v>345.71805000000001</v>
      </c>
      <c r="H11" s="16">
        <v>60.569379999999995</v>
      </c>
      <c r="I11" s="16">
        <v>0</v>
      </c>
      <c r="J11" s="16">
        <v>200.58689999999999</v>
      </c>
      <c r="K11" s="16">
        <v>0</v>
      </c>
      <c r="L11" s="16">
        <v>218.03480999999999</v>
      </c>
      <c r="M11" s="16">
        <v>61.03443</v>
      </c>
      <c r="N11" s="16">
        <v>356.01985999999999</v>
      </c>
      <c r="O11" s="16">
        <v>0</v>
      </c>
      <c r="P11" s="16">
        <v>568.74237000000005</v>
      </c>
      <c r="Q11" s="16">
        <v>0</v>
      </c>
      <c r="R11" s="16">
        <v>123109.95600000001</v>
      </c>
      <c r="S11" s="16">
        <v>0</v>
      </c>
      <c r="T11" s="16">
        <v>22855.414690000001</v>
      </c>
      <c r="U11" s="16">
        <v>122.59218000000001</v>
      </c>
      <c r="V11" s="16">
        <v>229.74415000000002</v>
      </c>
      <c r="W11" s="16">
        <v>56688.114280000002</v>
      </c>
      <c r="X11" s="16">
        <v>0</v>
      </c>
      <c r="Y11" s="16">
        <v>21736.383000000002</v>
      </c>
      <c r="Z11" s="16">
        <v>0</v>
      </c>
      <c r="AA11" s="16">
        <v>2222</v>
      </c>
      <c r="AB11" s="16">
        <v>0</v>
      </c>
      <c r="AC11" s="16">
        <v>0</v>
      </c>
      <c r="AD11" s="16">
        <v>314.49022000000002</v>
      </c>
      <c r="AE11" s="16">
        <v>0</v>
      </c>
      <c r="AF11" s="29">
        <v>41.584389999999999</v>
      </c>
    </row>
    <row r="12" spans="1:32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28"/>
    </row>
    <row r="13" spans="1:32" ht="15" customHeight="1" x14ac:dyDescent="0.3">
      <c r="A13" s="4" t="s">
        <v>15</v>
      </c>
      <c r="B13" s="5" t="s">
        <v>52</v>
      </c>
      <c r="C13" s="16">
        <v>27021.821230000001</v>
      </c>
      <c r="D13" s="16">
        <v>338359.36847000004</v>
      </c>
      <c r="E13" s="16">
        <v>15855.92949</v>
      </c>
      <c r="F13" s="16">
        <v>16086.2348</v>
      </c>
      <c r="G13" s="16">
        <v>10632.562900000001</v>
      </c>
      <c r="H13" s="16">
        <v>782.57276999999999</v>
      </c>
      <c r="I13" s="16">
        <v>6381.0380500000001</v>
      </c>
      <c r="J13" s="16">
        <v>4632.5048899999992</v>
      </c>
      <c r="K13" s="16">
        <v>3458.9278300000001</v>
      </c>
      <c r="L13" s="16">
        <v>19122.192219999997</v>
      </c>
      <c r="M13" s="16">
        <v>1179.59114</v>
      </c>
      <c r="N13" s="16">
        <v>806.47116000000005</v>
      </c>
      <c r="O13" s="16">
        <v>1540.8592699999999</v>
      </c>
      <c r="P13" s="16">
        <v>78470.911400000012</v>
      </c>
      <c r="Q13" s="16">
        <v>0</v>
      </c>
      <c r="R13" s="16">
        <v>305654.48100000003</v>
      </c>
      <c r="S13" s="16">
        <v>9428.9685500000014</v>
      </c>
      <c r="T13" s="16">
        <v>183090.73262999998</v>
      </c>
      <c r="U13" s="16">
        <v>8741.6133499999996</v>
      </c>
      <c r="V13" s="16">
        <v>2776.0179600000001</v>
      </c>
      <c r="W13" s="16">
        <v>168991.58403</v>
      </c>
      <c r="X13" s="16">
        <v>12718.828290000001</v>
      </c>
      <c r="Y13" s="16">
        <v>284387.69</v>
      </c>
      <c r="Z13" s="16">
        <v>6253.6991900000003</v>
      </c>
      <c r="AA13" s="16">
        <v>13426</v>
      </c>
      <c r="AB13" s="16">
        <v>15669.56494</v>
      </c>
      <c r="AC13" s="16">
        <v>37988.417789999985</v>
      </c>
      <c r="AD13" s="16">
        <v>4692.32780000002</v>
      </c>
      <c r="AE13" s="16">
        <v>3.8133900000000001</v>
      </c>
      <c r="AF13" s="29">
        <v>15216.994500000001</v>
      </c>
    </row>
    <row r="14" spans="1:32" ht="15" customHeight="1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ht="15" customHeight="1" x14ac:dyDescent="0.3">
      <c r="A15" s="4" t="s">
        <v>16</v>
      </c>
      <c r="B15" s="5" t="s">
        <v>53</v>
      </c>
      <c r="C15" s="16">
        <v>6528.89228</v>
      </c>
      <c r="D15" s="16">
        <v>47414.812380000003</v>
      </c>
      <c r="E15" s="16">
        <v>744.11234000000002</v>
      </c>
      <c r="F15" s="16">
        <v>2468.0704000000001</v>
      </c>
      <c r="G15" s="16">
        <v>1714.49002</v>
      </c>
      <c r="H15" s="16">
        <v>221.78717</v>
      </c>
      <c r="I15" s="16">
        <v>938.31943999999999</v>
      </c>
      <c r="J15" s="16">
        <v>2060.6740600000003</v>
      </c>
      <c r="K15" s="16">
        <v>211.66923</v>
      </c>
      <c r="L15" s="16">
        <v>13288.230240000001</v>
      </c>
      <c r="M15" s="16">
        <v>159.45354</v>
      </c>
      <c r="N15" s="16">
        <v>535.05011999999999</v>
      </c>
      <c r="O15" s="16">
        <v>232.11888000000002</v>
      </c>
      <c r="P15" s="16">
        <v>13981.03102</v>
      </c>
      <c r="Q15" s="16">
        <v>0.77732000000000001</v>
      </c>
      <c r="R15" s="16">
        <v>61237.735999999997</v>
      </c>
      <c r="S15" s="16">
        <v>191.67612</v>
      </c>
      <c r="T15" s="16">
        <v>20832.38783</v>
      </c>
      <c r="U15" s="16">
        <v>3660.30825</v>
      </c>
      <c r="V15" s="16">
        <v>311.29308000000003</v>
      </c>
      <c r="W15" s="16">
        <v>19110.484239999998</v>
      </c>
      <c r="X15" s="16">
        <v>1036.7029499999999</v>
      </c>
      <c r="Y15" s="16">
        <v>34960.069000000003</v>
      </c>
      <c r="Z15" s="16">
        <v>456.73221000000001</v>
      </c>
      <c r="AA15" s="16">
        <v>1881</v>
      </c>
      <c r="AB15" s="16">
        <v>2069.0093899999997</v>
      </c>
      <c r="AC15" s="16">
        <v>5043.7873100000015</v>
      </c>
      <c r="AD15" s="16">
        <v>216.74092000000002</v>
      </c>
      <c r="AE15" s="16">
        <v>38.11515</v>
      </c>
      <c r="AF15" s="29">
        <v>8834.1965899999996</v>
      </c>
    </row>
    <row r="16" spans="1:32" ht="15" customHeight="1" x14ac:dyDescent="0.3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ht="15" customHeight="1" x14ac:dyDescent="0.3">
      <c r="A17" s="4" t="s">
        <v>17</v>
      </c>
      <c r="B17" s="5" t="s">
        <v>55</v>
      </c>
      <c r="C17" s="16">
        <v>2435.2435800000003</v>
      </c>
      <c r="D17" s="16">
        <v>-3605.2195900000002</v>
      </c>
      <c r="E17" s="16">
        <v>-662.03986999999995</v>
      </c>
      <c r="F17" s="16">
        <v>0</v>
      </c>
      <c r="G17" s="16">
        <v>3528.6709500000002</v>
      </c>
      <c r="H17" s="16">
        <v>1928.3120899999999</v>
      </c>
      <c r="I17" s="16">
        <v>-145.78827999999999</v>
      </c>
      <c r="J17" s="16">
        <v>24.40325</v>
      </c>
      <c r="K17" s="16">
        <v>89.527350000000013</v>
      </c>
      <c r="L17" s="16">
        <v>135.88289</v>
      </c>
      <c r="M17" s="16">
        <v>0</v>
      </c>
      <c r="N17" s="16">
        <v>5.02257</v>
      </c>
      <c r="O17" s="16">
        <v>-7.4135100000000005</v>
      </c>
      <c r="P17" s="16">
        <v>7104.7781299999997</v>
      </c>
      <c r="Q17" s="16">
        <v>0</v>
      </c>
      <c r="R17" s="16">
        <v>11138.147000000001</v>
      </c>
      <c r="S17" s="16">
        <v>1583.93949</v>
      </c>
      <c r="T17" s="16">
        <v>19543.528829999999</v>
      </c>
      <c r="U17" s="16">
        <v>54.046730000000004</v>
      </c>
      <c r="V17" s="16">
        <v>-3.041E-2</v>
      </c>
      <c r="W17" s="16">
        <v>-16.2363</v>
      </c>
      <c r="X17" s="16">
        <v>0</v>
      </c>
      <c r="Y17" s="16">
        <v>-0.121</v>
      </c>
      <c r="Z17" s="16">
        <v>5868.5797799999991</v>
      </c>
      <c r="AA17" s="16">
        <v>0</v>
      </c>
      <c r="AB17" s="16">
        <v>-0.70913999999999999</v>
      </c>
      <c r="AC17" s="16">
        <v>0</v>
      </c>
      <c r="AD17" s="16">
        <v>0</v>
      </c>
      <c r="AE17" s="16">
        <v>0</v>
      </c>
      <c r="AF17" s="29">
        <v>0</v>
      </c>
    </row>
    <row r="18" spans="1:32" ht="15" customHeight="1" x14ac:dyDescent="0.3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9"/>
    </row>
    <row r="19" spans="1:32" ht="15" customHeight="1" x14ac:dyDescent="0.3">
      <c r="A19" s="4" t="s">
        <v>18</v>
      </c>
      <c r="B19" s="5" t="s">
        <v>57</v>
      </c>
      <c r="C19" s="16">
        <v>818.46902999999998</v>
      </c>
      <c r="D19" s="16">
        <v>34996.023409999994</v>
      </c>
      <c r="E19" s="16">
        <v>-2.5875599999999999</v>
      </c>
      <c r="F19" s="16">
        <v>1481.68822</v>
      </c>
      <c r="G19" s="16">
        <v>1352.28087</v>
      </c>
      <c r="H19" s="16">
        <v>2154.4805799999999</v>
      </c>
      <c r="I19" s="16">
        <v>-1029.8476700000001</v>
      </c>
      <c r="J19" s="16">
        <v>-403.64297999999997</v>
      </c>
      <c r="K19" s="16">
        <v>-6.8898900000000003</v>
      </c>
      <c r="L19" s="16">
        <v>-6440.3429100000003</v>
      </c>
      <c r="M19" s="16">
        <v>0</v>
      </c>
      <c r="N19" s="16">
        <v>0</v>
      </c>
      <c r="O19" s="16">
        <v>0</v>
      </c>
      <c r="P19" s="16">
        <v>-445.18171999999998</v>
      </c>
      <c r="Q19" s="16">
        <v>0</v>
      </c>
      <c r="R19" s="16">
        <v>-16075.891</v>
      </c>
      <c r="S19" s="16">
        <v>179.3364</v>
      </c>
      <c r="T19" s="16">
        <v>5028.5889800000004</v>
      </c>
      <c r="U19" s="16">
        <v>-620.91854000000001</v>
      </c>
      <c r="V19" s="16">
        <v>6.5754399999999995</v>
      </c>
      <c r="W19" s="16">
        <v>2924.4081499999998</v>
      </c>
      <c r="X19" s="16">
        <v>9015.01433</v>
      </c>
      <c r="Y19" s="16">
        <v>3877.9459999999999</v>
      </c>
      <c r="Z19" s="16">
        <v>11812.600039999999</v>
      </c>
      <c r="AA19" s="16">
        <v>97</v>
      </c>
      <c r="AB19" s="16">
        <v>1581.5388799999998</v>
      </c>
      <c r="AC19" s="16">
        <v>-206.64918000000063</v>
      </c>
      <c r="AD19" s="16">
        <v>-102.96529999984664</v>
      </c>
      <c r="AE19" s="16">
        <v>0</v>
      </c>
      <c r="AF19" s="29">
        <v>-477.17197999999996</v>
      </c>
    </row>
    <row r="20" spans="1:32" ht="15" customHeight="1" x14ac:dyDescent="0.3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29"/>
    </row>
    <row r="21" spans="1:32" ht="15" customHeight="1" x14ac:dyDescent="0.3">
      <c r="A21" s="4" t="s">
        <v>19</v>
      </c>
      <c r="B21" s="5" t="s">
        <v>59</v>
      </c>
      <c r="C21" s="13">
        <v>537.38947999999993</v>
      </c>
      <c r="D21" s="13">
        <v>-1156.4489699999999</v>
      </c>
      <c r="E21" s="13">
        <v>0</v>
      </c>
      <c r="F21" s="13">
        <v>0</v>
      </c>
      <c r="G21" s="13">
        <v>0</v>
      </c>
      <c r="H21" s="13">
        <v>-894.84289999999999</v>
      </c>
      <c r="I21" s="13">
        <v>1015.5645500000001</v>
      </c>
      <c r="J21" s="13">
        <v>401.00727000000001</v>
      </c>
      <c r="K21" s="13">
        <v>0</v>
      </c>
      <c r="L21" s="13">
        <v>125.79073</v>
      </c>
      <c r="M21" s="13">
        <v>0</v>
      </c>
      <c r="N21" s="13">
        <v>0</v>
      </c>
      <c r="O21" s="13">
        <v>0</v>
      </c>
      <c r="P21" s="13">
        <v>-773.89114000000006</v>
      </c>
      <c r="Q21" s="13">
        <v>0</v>
      </c>
      <c r="R21" s="13">
        <v>43453.716999999997</v>
      </c>
      <c r="S21" s="16">
        <v>0</v>
      </c>
      <c r="T21" s="16">
        <v>7415.59274</v>
      </c>
      <c r="U21" s="13">
        <v>32.091059999999999</v>
      </c>
      <c r="V21" s="13">
        <v>25.889860000000002</v>
      </c>
      <c r="W21" s="13">
        <v>-930.47526000000005</v>
      </c>
      <c r="X21" s="13">
        <v>8370.3447899999992</v>
      </c>
      <c r="Y21" s="13">
        <v>1113.144</v>
      </c>
      <c r="Z21" s="13">
        <v>427.86962</v>
      </c>
      <c r="AA21" s="13">
        <v>-5</v>
      </c>
      <c r="AB21" s="13">
        <v>0</v>
      </c>
      <c r="AC21" s="13">
        <v>0</v>
      </c>
      <c r="AD21" s="13">
        <v>0</v>
      </c>
      <c r="AE21" s="13">
        <v>0</v>
      </c>
      <c r="AF21" s="26">
        <v>0</v>
      </c>
    </row>
    <row r="22" spans="1:32" ht="15" customHeight="1" x14ac:dyDescent="0.3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26"/>
    </row>
    <row r="23" spans="1:32" ht="15" customHeight="1" x14ac:dyDescent="0.3">
      <c r="A23" s="4" t="s">
        <v>20</v>
      </c>
      <c r="B23" s="5" t="s">
        <v>124</v>
      </c>
      <c r="C23" s="16">
        <v>0</v>
      </c>
      <c r="D23" s="16">
        <v>14085.558429999999</v>
      </c>
      <c r="E23" s="16">
        <v>1.5231400000000002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32.02169</v>
      </c>
      <c r="L23" s="16">
        <v>0</v>
      </c>
      <c r="M23" s="16">
        <v>0</v>
      </c>
      <c r="N23" s="16">
        <v>131.73254</v>
      </c>
      <c r="O23" s="16">
        <v>0</v>
      </c>
      <c r="P23" s="16">
        <v>-1284.9215800000002</v>
      </c>
      <c r="Q23" s="16">
        <v>0</v>
      </c>
      <c r="R23" s="16">
        <v>0</v>
      </c>
      <c r="S23" s="16">
        <v>0</v>
      </c>
      <c r="T23" s="16">
        <v>68.472619999999992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  <c r="AF23" s="29">
        <v>0</v>
      </c>
    </row>
    <row r="24" spans="1:32" ht="15" customHeight="1" x14ac:dyDescent="0.3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ht="15" customHeight="1" x14ac:dyDescent="0.3">
      <c r="A25" s="4" t="s">
        <v>21</v>
      </c>
      <c r="B25" s="5" t="s">
        <v>62</v>
      </c>
      <c r="C25" s="16">
        <v>-40.403419999999997</v>
      </c>
      <c r="D25" s="16">
        <v>-532.11820999999998</v>
      </c>
      <c r="E25" s="16">
        <v>603.46665000000007</v>
      </c>
      <c r="F25" s="16">
        <v>0.48785000000000001</v>
      </c>
      <c r="G25" s="16">
        <v>75.497429999999994</v>
      </c>
      <c r="H25" s="16">
        <v>1229.68272</v>
      </c>
      <c r="I25" s="16">
        <v>0</v>
      </c>
      <c r="J25" s="16">
        <v>0</v>
      </c>
      <c r="K25" s="16">
        <v>0</v>
      </c>
      <c r="L25" s="16">
        <v>-233.43178</v>
      </c>
      <c r="M25" s="16">
        <v>0</v>
      </c>
      <c r="N25" s="16">
        <v>0</v>
      </c>
      <c r="O25" s="16">
        <v>0</v>
      </c>
      <c r="P25" s="16">
        <v>933.98180000000002</v>
      </c>
      <c r="Q25" s="16">
        <v>0</v>
      </c>
      <c r="R25" s="16">
        <v>6517.42</v>
      </c>
      <c r="S25" s="16">
        <v>-67.46499</v>
      </c>
      <c r="T25" s="16">
        <v>-10551.597230000001</v>
      </c>
      <c r="U25" s="16">
        <v>0</v>
      </c>
      <c r="V25" s="16">
        <v>-240.31960000000001</v>
      </c>
      <c r="W25" s="16">
        <v>2133.7562799999996</v>
      </c>
      <c r="X25" s="16">
        <v>0</v>
      </c>
      <c r="Y25" s="16">
        <v>0</v>
      </c>
      <c r="Z25" s="16">
        <v>-90.140600000000006</v>
      </c>
      <c r="AA25" s="16">
        <v>0</v>
      </c>
      <c r="AB25" s="16">
        <v>0</v>
      </c>
      <c r="AC25" s="16">
        <v>2917.7900600000007</v>
      </c>
      <c r="AD25" s="16">
        <v>0</v>
      </c>
      <c r="AE25" s="16">
        <v>0</v>
      </c>
      <c r="AF25" s="29">
        <v>0</v>
      </c>
    </row>
    <row r="26" spans="1:32" ht="15" customHeight="1" x14ac:dyDescent="0.3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29"/>
    </row>
    <row r="27" spans="1:32" ht="15" customHeight="1" x14ac:dyDescent="0.3">
      <c r="A27" s="4" t="s">
        <v>22</v>
      </c>
      <c r="B27" s="5" t="s">
        <v>64</v>
      </c>
      <c r="C27" s="13">
        <v>221.17507999999998</v>
      </c>
      <c r="D27" s="13">
        <v>-31793.44112</v>
      </c>
      <c r="E27" s="13">
        <v>-70.090179999999989</v>
      </c>
      <c r="F27" s="13">
        <v>0</v>
      </c>
      <c r="G27" s="13">
        <v>103.96935999999999</v>
      </c>
      <c r="H27" s="13">
        <v>-3372.9494799999998</v>
      </c>
      <c r="I27" s="13">
        <v>147.55448000000001</v>
      </c>
      <c r="J27" s="13">
        <v>2508.8615299999997</v>
      </c>
      <c r="K27" s="13">
        <v>248.12072000000001</v>
      </c>
      <c r="L27" s="13">
        <v>958.46407999999997</v>
      </c>
      <c r="M27" s="13">
        <v>2.07666</v>
      </c>
      <c r="N27" s="13">
        <v>-40.198360000000001</v>
      </c>
      <c r="O27" s="13">
        <v>26.172650000000001</v>
      </c>
      <c r="P27" s="13">
        <v>2284.8761099999997</v>
      </c>
      <c r="Q27" s="13">
        <v>0</v>
      </c>
      <c r="R27" s="13">
        <v>18146.175999999999</v>
      </c>
      <c r="S27" s="16">
        <v>-75.311130000000006</v>
      </c>
      <c r="T27" s="16">
        <v>4719.4724900000001</v>
      </c>
      <c r="U27" s="13">
        <v>372.67733000000004</v>
      </c>
      <c r="V27" s="13">
        <v>-59.221620000000001</v>
      </c>
      <c r="W27" s="13">
        <v>1896.2568600000002</v>
      </c>
      <c r="X27" s="13">
        <v>0</v>
      </c>
      <c r="Y27" s="13">
        <v>10989.762000000001</v>
      </c>
      <c r="Z27" s="13">
        <v>-14078.74237</v>
      </c>
      <c r="AA27" s="13">
        <v>416</v>
      </c>
      <c r="AB27" s="13">
        <v>2353.1468200000004</v>
      </c>
      <c r="AC27" s="13">
        <v>98.081490000000016</v>
      </c>
      <c r="AD27" s="13">
        <v>0</v>
      </c>
      <c r="AE27" s="13">
        <v>-78.274929999999998</v>
      </c>
      <c r="AF27" s="26">
        <v>0</v>
      </c>
    </row>
    <row r="28" spans="1:32" ht="15" customHeight="1" x14ac:dyDescent="0.3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26"/>
    </row>
    <row r="29" spans="1:32" ht="15" customHeight="1" x14ac:dyDescent="0.3">
      <c r="A29" s="4" t="s">
        <v>135</v>
      </c>
      <c r="B29" s="34" t="s">
        <v>125</v>
      </c>
      <c r="C29" s="16">
        <v>688.50684999999999</v>
      </c>
      <c r="D29" s="16">
        <v>-360.99708000000004</v>
      </c>
      <c r="E29" s="16">
        <v>18.775839999999999</v>
      </c>
      <c r="F29" s="16">
        <v>0.15734000000000001</v>
      </c>
      <c r="G29" s="16">
        <v>0</v>
      </c>
      <c r="H29" s="16">
        <v>49.598779999999998</v>
      </c>
      <c r="I29" s="16">
        <v>25.73</v>
      </c>
      <c r="J29" s="16">
        <v>68.797479999999993</v>
      </c>
      <c r="K29" s="16">
        <v>0</v>
      </c>
      <c r="L29" s="16">
        <v>134.59879000000001</v>
      </c>
      <c r="M29" s="16">
        <v>6.0000000000000001E-3</v>
      </c>
      <c r="N29" s="16">
        <v>132.02170999999998</v>
      </c>
      <c r="O29" s="16">
        <v>0</v>
      </c>
      <c r="P29" s="16">
        <v>3177.4351699999997</v>
      </c>
      <c r="Q29" s="16">
        <v>68.999990000000011</v>
      </c>
      <c r="R29" s="16">
        <v>-73.325999999999993</v>
      </c>
      <c r="S29" s="16">
        <v>0</v>
      </c>
      <c r="T29" s="16">
        <v>911.11378000000002</v>
      </c>
      <c r="U29" s="16">
        <v>9.0111000000000008</v>
      </c>
      <c r="V29" s="16">
        <v>244.99445</v>
      </c>
      <c r="W29" s="16">
        <v>26.907060000000001</v>
      </c>
      <c r="X29" s="16">
        <v>0</v>
      </c>
      <c r="Y29" s="16">
        <v>46.192</v>
      </c>
      <c r="Z29" s="16">
        <v>270.44117</v>
      </c>
      <c r="AA29" s="16">
        <v>0</v>
      </c>
      <c r="AB29" s="16">
        <v>7.9859200000000001</v>
      </c>
      <c r="AC29" s="16">
        <v>0</v>
      </c>
      <c r="AD29" s="16">
        <v>-50.29898</v>
      </c>
      <c r="AE29" s="16">
        <v>0</v>
      </c>
      <c r="AF29" s="29">
        <v>0</v>
      </c>
    </row>
    <row r="30" spans="1:32" ht="15" customHeight="1" x14ac:dyDescent="0.3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9"/>
    </row>
    <row r="31" spans="1:32" ht="15" customHeight="1" x14ac:dyDescent="0.3">
      <c r="A31" s="4" t="s">
        <v>23</v>
      </c>
      <c r="B31" s="5" t="s">
        <v>67</v>
      </c>
      <c r="C31" s="16">
        <v>2361.7644599999999</v>
      </c>
      <c r="D31" s="16">
        <v>27322.13363</v>
      </c>
      <c r="E31" s="16">
        <v>22.54176</v>
      </c>
      <c r="F31" s="16">
        <v>1945.52163</v>
      </c>
      <c r="G31" s="16">
        <v>10709.859570000001</v>
      </c>
      <c r="H31" s="16">
        <v>26.101389999999999</v>
      </c>
      <c r="I31" s="16">
        <v>152.20042999999998</v>
      </c>
      <c r="J31" s="16">
        <v>251.34644</v>
      </c>
      <c r="K31" s="16">
        <v>415.04280999999997</v>
      </c>
      <c r="L31" s="16">
        <v>2021.0683999999999</v>
      </c>
      <c r="M31" s="16">
        <v>268.75232</v>
      </c>
      <c r="N31" s="16">
        <v>345.19516999999996</v>
      </c>
      <c r="O31" s="16">
        <v>47.591500000000003</v>
      </c>
      <c r="P31" s="16">
        <v>20100.75877</v>
      </c>
      <c r="Q31" s="16">
        <v>159.98726000000002</v>
      </c>
      <c r="R31" s="16">
        <v>34140.442000000003</v>
      </c>
      <c r="S31" s="16">
        <v>1017.2325</v>
      </c>
      <c r="T31" s="16">
        <v>59953.283149999996</v>
      </c>
      <c r="U31" s="16">
        <v>301.63802000000004</v>
      </c>
      <c r="V31" s="16">
        <v>594.45689000000004</v>
      </c>
      <c r="W31" s="16">
        <v>30988.0622</v>
      </c>
      <c r="X31" s="16">
        <v>11923.782220000001</v>
      </c>
      <c r="Y31" s="16">
        <v>3080.712</v>
      </c>
      <c r="Z31" s="16">
        <v>2606.89203</v>
      </c>
      <c r="AA31" s="16">
        <v>403</v>
      </c>
      <c r="AB31" s="16">
        <v>776.37084000000004</v>
      </c>
      <c r="AC31" s="16">
        <v>2184.18795</v>
      </c>
      <c r="AD31" s="16">
        <v>288253.8156899999</v>
      </c>
      <c r="AE31" s="16">
        <v>8.7713599999999996</v>
      </c>
      <c r="AF31" s="29">
        <v>103.64374000000001</v>
      </c>
    </row>
    <row r="32" spans="1:32" ht="15" customHeight="1" x14ac:dyDescent="0.3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ht="15" customHeight="1" x14ac:dyDescent="0.3">
      <c r="A33" s="4" t="s">
        <v>24</v>
      </c>
      <c r="B33" s="5" t="s">
        <v>69</v>
      </c>
      <c r="C33" s="13">
        <v>3477.5128</v>
      </c>
      <c r="D33" s="13">
        <v>20261.454260000002</v>
      </c>
      <c r="E33" s="13">
        <v>1392.1933899999999</v>
      </c>
      <c r="F33" s="13">
        <v>2386.8273300000001</v>
      </c>
      <c r="G33" s="13">
        <v>10805.50474</v>
      </c>
      <c r="H33" s="13">
        <v>208.33251000000001</v>
      </c>
      <c r="I33" s="13">
        <v>445.71257000000003</v>
      </c>
      <c r="J33" s="13">
        <v>503.67960999999997</v>
      </c>
      <c r="K33" s="13">
        <v>573.84587999999997</v>
      </c>
      <c r="L33" s="13">
        <v>3710.8898100000001</v>
      </c>
      <c r="M33" s="13">
        <v>351.56079</v>
      </c>
      <c r="N33" s="13">
        <v>234.33429999999998</v>
      </c>
      <c r="O33" s="13">
        <v>330.96429999999998</v>
      </c>
      <c r="P33" s="13">
        <v>27361.91491</v>
      </c>
      <c r="Q33" s="13">
        <v>5.6820200000000005</v>
      </c>
      <c r="R33" s="13">
        <v>27217.437000000002</v>
      </c>
      <c r="S33" s="16">
        <v>312.06157000000002</v>
      </c>
      <c r="T33" s="16">
        <v>42311.644679999998</v>
      </c>
      <c r="U33" s="13">
        <v>387.65401000000003</v>
      </c>
      <c r="V33" s="13">
        <v>434.33365000000003</v>
      </c>
      <c r="W33" s="13">
        <v>13052.445159999999</v>
      </c>
      <c r="X33" s="13">
        <v>5890.8966999999993</v>
      </c>
      <c r="Y33" s="13">
        <v>1630.1010000000001</v>
      </c>
      <c r="Z33" s="13">
        <v>965.89542000000006</v>
      </c>
      <c r="AA33" s="13">
        <v>421</v>
      </c>
      <c r="AB33" s="13">
        <v>181.96285999999998</v>
      </c>
      <c r="AC33" s="13">
        <v>6070.41525</v>
      </c>
      <c r="AD33" s="13">
        <v>6070.2108199999993</v>
      </c>
      <c r="AE33" s="13">
        <v>129.84971999999999</v>
      </c>
      <c r="AF33" s="26">
        <v>426.07153999999997</v>
      </c>
    </row>
    <row r="34" spans="1:32" ht="15" customHeight="1" x14ac:dyDescent="0.3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26"/>
    </row>
    <row r="35" spans="1:32" ht="15" customHeight="1" x14ac:dyDescent="0.3">
      <c r="A35" s="7" t="s">
        <v>25</v>
      </c>
      <c r="B35" s="36" t="s">
        <v>72</v>
      </c>
      <c r="C35" s="17">
        <v>124724.51442999998</v>
      </c>
      <c r="D35" s="17">
        <v>976957.84497000021</v>
      </c>
      <c r="E35" s="17">
        <v>54454.947270000004</v>
      </c>
      <c r="F35" s="17">
        <v>65874.166250000038</v>
      </c>
      <c r="G35" s="17">
        <v>32117.741538750004</v>
      </c>
      <c r="H35" s="17">
        <v>15045.094770000003</v>
      </c>
      <c r="I35" s="17">
        <v>13571.530730000004</v>
      </c>
      <c r="J35" s="17">
        <v>9277.8218199999992</v>
      </c>
      <c r="K35" s="17">
        <v>7861.9593900000009</v>
      </c>
      <c r="L35" s="17">
        <v>50209.890929999994</v>
      </c>
      <c r="M35" s="17">
        <v>9393.9241199999997</v>
      </c>
      <c r="N35" s="17">
        <v>4746.5011900000009</v>
      </c>
      <c r="O35" s="17">
        <v>7742.6821500000024</v>
      </c>
      <c r="P35" s="17">
        <v>226048.5500000001</v>
      </c>
      <c r="Q35" s="17">
        <v>529.50347000000011</v>
      </c>
      <c r="R35" s="17">
        <v>1495058.7260000003</v>
      </c>
      <c r="S35" s="17">
        <v>15712.493820000002</v>
      </c>
      <c r="T35" s="17">
        <v>773527.11234999984</v>
      </c>
      <c r="U35" s="17">
        <v>12513.59511</v>
      </c>
      <c r="V35" s="17">
        <v>11176.984890000002</v>
      </c>
      <c r="W35" s="17">
        <v>672489.38077000005</v>
      </c>
      <c r="X35" s="17">
        <v>82602.201680000042</v>
      </c>
      <c r="Y35" s="17">
        <v>965399.00699999987</v>
      </c>
      <c r="Z35" s="17">
        <v>28358.049839999996</v>
      </c>
      <c r="AA35" s="17">
        <v>39394</v>
      </c>
      <c r="AB35" s="17">
        <v>52521.591800000002</v>
      </c>
      <c r="AC35" s="17">
        <v>140508.15511999998</v>
      </c>
      <c r="AD35" s="17">
        <v>284014.47607000009</v>
      </c>
      <c r="AE35" s="17">
        <v>470.86397999999991</v>
      </c>
      <c r="AF35" s="30">
        <v>55824.643720000007</v>
      </c>
    </row>
    <row r="36" spans="1:32" ht="15" customHeight="1" x14ac:dyDescent="0.3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30"/>
    </row>
    <row r="37" spans="1:32" ht="15" customHeight="1" x14ac:dyDescent="0.3">
      <c r="A37" s="4" t="s">
        <v>26</v>
      </c>
      <c r="B37" s="5" t="s">
        <v>74</v>
      </c>
      <c r="C37" s="13">
        <v>72124.154769999994</v>
      </c>
      <c r="D37" s="13">
        <v>296927.35705999995</v>
      </c>
      <c r="E37" s="13">
        <v>17413.580429999998</v>
      </c>
      <c r="F37" s="13">
        <v>38822.806830000001</v>
      </c>
      <c r="G37" s="13">
        <v>17936.139759999998</v>
      </c>
      <c r="H37" s="13">
        <v>9886.9210500000008</v>
      </c>
      <c r="I37" s="13">
        <v>8348.73596</v>
      </c>
      <c r="J37" s="13">
        <v>6109.8552600000003</v>
      </c>
      <c r="K37" s="13">
        <v>4823.4630900000002</v>
      </c>
      <c r="L37" s="13">
        <v>27975.501820000001</v>
      </c>
      <c r="M37" s="13">
        <v>4467.4007399999991</v>
      </c>
      <c r="N37" s="13">
        <v>3233.5968399999997</v>
      </c>
      <c r="O37" s="13">
        <v>4779.4849300000005</v>
      </c>
      <c r="P37" s="13">
        <v>108738.04539000001</v>
      </c>
      <c r="Q37" s="13">
        <v>186.86700999999999</v>
      </c>
      <c r="R37" s="13">
        <v>366918.44099999999</v>
      </c>
      <c r="S37" s="13">
        <v>7500.5407400000004</v>
      </c>
      <c r="T37" s="13">
        <v>225325.09163000001</v>
      </c>
      <c r="U37" s="13">
        <v>7973.1584900000007</v>
      </c>
      <c r="V37" s="13">
        <v>4776.8347800000001</v>
      </c>
      <c r="W37" s="13">
        <v>220087.10275000002</v>
      </c>
      <c r="X37" s="13">
        <v>27382.796009999991</v>
      </c>
      <c r="Y37" s="13">
        <v>237285.84999999998</v>
      </c>
      <c r="Z37" s="13">
        <v>20821.560980000002</v>
      </c>
      <c r="AA37" s="13">
        <v>26389</v>
      </c>
      <c r="AB37" s="13">
        <v>25653.862289999997</v>
      </c>
      <c r="AC37" s="13">
        <v>48681.070990000007</v>
      </c>
      <c r="AD37" s="13">
        <v>256353.83989000009</v>
      </c>
      <c r="AE37" s="13">
        <v>1285.41986</v>
      </c>
      <c r="AF37" s="26">
        <v>28315.055540000001</v>
      </c>
    </row>
    <row r="38" spans="1:32" ht="15" customHeight="1" x14ac:dyDescent="0.3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26"/>
    </row>
    <row r="39" spans="1:32" ht="15" customHeight="1" x14ac:dyDescent="0.3">
      <c r="A39" s="4"/>
      <c r="B39" s="43" t="s">
        <v>127</v>
      </c>
      <c r="C39" s="13">
        <v>43300.086040000002</v>
      </c>
      <c r="D39" s="13">
        <v>189128.36422999998</v>
      </c>
      <c r="E39" s="13">
        <v>6351.6814999999997</v>
      </c>
      <c r="F39" s="13">
        <v>18229.558850000001</v>
      </c>
      <c r="G39" s="13">
        <v>10886.48006</v>
      </c>
      <c r="H39" s="13">
        <v>6365.9726200000005</v>
      </c>
      <c r="I39" s="13">
        <v>5317.7452599999997</v>
      </c>
      <c r="J39" s="13">
        <v>3734.9566</v>
      </c>
      <c r="K39" s="13">
        <v>3129.5419400000001</v>
      </c>
      <c r="L39" s="13">
        <v>11175.436300000001</v>
      </c>
      <c r="M39" s="13">
        <v>2897.6990699999997</v>
      </c>
      <c r="N39" s="13">
        <v>1599.8741699999998</v>
      </c>
      <c r="O39" s="13">
        <v>2766.0107400000002</v>
      </c>
      <c r="P39" s="13">
        <v>73776.202010000008</v>
      </c>
      <c r="Q39" s="13">
        <v>124.48662</v>
      </c>
      <c r="R39" s="13">
        <v>245732.98199999999</v>
      </c>
      <c r="S39" s="13">
        <v>5070.5955400000003</v>
      </c>
      <c r="T39" s="13">
        <v>139554.11761000002</v>
      </c>
      <c r="U39" s="13">
        <v>2523.9517599999999</v>
      </c>
      <c r="V39" s="13">
        <v>2073.4434700000002</v>
      </c>
      <c r="W39" s="13">
        <v>126597.88001000001</v>
      </c>
      <c r="X39" s="13">
        <v>15657.590279999995</v>
      </c>
      <c r="Y39" s="13">
        <v>144630.78099999999</v>
      </c>
      <c r="Z39" s="13">
        <v>14976.31956</v>
      </c>
      <c r="AA39" s="13">
        <v>15791</v>
      </c>
      <c r="AB39" s="13">
        <v>12701.1572</v>
      </c>
      <c r="AC39" s="13">
        <v>31173.054500000006</v>
      </c>
      <c r="AD39" s="13">
        <v>192389.46584000008</v>
      </c>
      <c r="AE39" s="13">
        <v>836.14603</v>
      </c>
      <c r="AF39" s="26">
        <v>3411.9328399999999</v>
      </c>
    </row>
    <row r="40" spans="1:32" ht="15" customHeight="1" x14ac:dyDescent="0.3">
      <c r="A40" s="4"/>
      <c r="B40" s="43" t="s">
        <v>128</v>
      </c>
      <c r="C40" s="13">
        <v>28824.068729999999</v>
      </c>
      <c r="D40" s="13">
        <v>107798.99283</v>
      </c>
      <c r="E40" s="13">
        <v>11061.898929999999</v>
      </c>
      <c r="F40" s="13">
        <v>20593.24798</v>
      </c>
      <c r="G40" s="13">
        <v>7049.6597000000002</v>
      </c>
      <c r="H40" s="13">
        <v>3520.9484300000004</v>
      </c>
      <c r="I40" s="13">
        <v>3030.9907000000003</v>
      </c>
      <c r="J40" s="13">
        <v>2374.8986600000003</v>
      </c>
      <c r="K40" s="13">
        <v>1693.9211499999999</v>
      </c>
      <c r="L40" s="13">
        <v>16800.06552</v>
      </c>
      <c r="M40" s="13">
        <v>1569.7016699999999</v>
      </c>
      <c r="N40" s="13">
        <v>1633.7226699999999</v>
      </c>
      <c r="O40" s="13">
        <v>2013.4741899999999</v>
      </c>
      <c r="P40" s="13">
        <v>34961.843380000006</v>
      </c>
      <c r="Q40" s="13">
        <v>62.380389999999998</v>
      </c>
      <c r="R40" s="13">
        <v>121185.459</v>
      </c>
      <c r="S40" s="13">
        <v>2429.9452000000001</v>
      </c>
      <c r="T40" s="13">
        <v>85770.974019999994</v>
      </c>
      <c r="U40" s="13">
        <v>5449.2067300000008</v>
      </c>
      <c r="V40" s="13">
        <v>2703.39131</v>
      </c>
      <c r="W40" s="13">
        <v>93489.222739999997</v>
      </c>
      <c r="X40" s="13">
        <v>11725.205729999996</v>
      </c>
      <c r="Y40" s="13">
        <v>92655.069000000003</v>
      </c>
      <c r="Z40" s="13">
        <v>5845.2414200000003</v>
      </c>
      <c r="AA40" s="13">
        <v>10598</v>
      </c>
      <c r="AB40" s="13">
        <v>12952.705089999999</v>
      </c>
      <c r="AC40" s="13">
        <v>17508.016489999998</v>
      </c>
      <c r="AD40" s="13">
        <v>63964.374050000006</v>
      </c>
      <c r="AE40" s="13">
        <v>449.27382999999998</v>
      </c>
      <c r="AF40" s="26">
        <v>24903.1227</v>
      </c>
    </row>
    <row r="41" spans="1:32" ht="15" customHeight="1" x14ac:dyDescent="0.3">
      <c r="A41" s="4" t="s">
        <v>66</v>
      </c>
      <c r="B41" s="5" t="s">
        <v>133</v>
      </c>
      <c r="C41" s="13">
        <v>783.43160999999998</v>
      </c>
      <c r="D41" s="13">
        <v>32192.210440000003</v>
      </c>
      <c r="E41" s="13">
        <v>632.66147000000001</v>
      </c>
      <c r="F41" s="13">
        <v>264.75882999999999</v>
      </c>
      <c r="G41" s="13">
        <v>538.07002999999997</v>
      </c>
      <c r="H41" s="13">
        <v>74.656630000000007</v>
      </c>
      <c r="I41" s="13">
        <v>120.85903999999999</v>
      </c>
      <c r="J41" s="13">
        <v>53.602690000000003</v>
      </c>
      <c r="K41" s="13">
        <v>0</v>
      </c>
      <c r="L41" s="13">
        <v>540.66494999999998</v>
      </c>
      <c r="M41" s="13">
        <v>26.77535</v>
      </c>
      <c r="N41" s="13">
        <v>39.099230000000006</v>
      </c>
      <c r="O41" s="13">
        <v>0</v>
      </c>
      <c r="P41" s="13">
        <v>2847.46623</v>
      </c>
      <c r="Q41" s="13">
        <v>1.0689200000000001</v>
      </c>
      <c r="R41" s="13">
        <v>11232.210999999999</v>
      </c>
      <c r="S41" s="13">
        <v>0</v>
      </c>
      <c r="T41" s="13">
        <v>9508.8224499999997</v>
      </c>
      <c r="U41" s="13">
        <v>99.981220000000008</v>
      </c>
      <c r="V41" s="13">
        <v>120.44969999999999</v>
      </c>
      <c r="W41" s="13">
        <v>26624.947510000002</v>
      </c>
      <c r="X41" s="13">
        <v>1751.1314199999999</v>
      </c>
      <c r="Y41" s="13">
        <v>11216.757</v>
      </c>
      <c r="Z41" s="13">
        <v>1866.0940900000001</v>
      </c>
      <c r="AA41" s="13">
        <v>1460</v>
      </c>
      <c r="AB41" s="13">
        <v>0</v>
      </c>
      <c r="AC41" s="13">
        <v>0</v>
      </c>
      <c r="AD41" s="13">
        <v>0</v>
      </c>
      <c r="AE41" s="13">
        <v>0</v>
      </c>
      <c r="AF41" s="26">
        <v>0</v>
      </c>
    </row>
    <row r="42" spans="1:32" ht="15" customHeight="1" x14ac:dyDescent="0.3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ht="15" customHeight="1" x14ac:dyDescent="0.3">
      <c r="A43" s="4" t="s">
        <v>27</v>
      </c>
      <c r="B43" s="5" t="s">
        <v>76</v>
      </c>
      <c r="C43" s="13">
        <v>4408.8188200000004</v>
      </c>
      <c r="D43" s="13">
        <v>40700.604810000004</v>
      </c>
      <c r="E43" s="13">
        <v>1030.22036</v>
      </c>
      <c r="F43" s="13">
        <v>4479.9390899999999</v>
      </c>
      <c r="G43" s="13">
        <v>1418.37075</v>
      </c>
      <c r="H43" s="13">
        <v>526.74929000000009</v>
      </c>
      <c r="I43" s="13">
        <v>862.56186000000002</v>
      </c>
      <c r="J43" s="13">
        <v>1005.23865</v>
      </c>
      <c r="K43" s="13">
        <v>402.86791000000005</v>
      </c>
      <c r="L43" s="13">
        <v>1763.2617700000001</v>
      </c>
      <c r="M43" s="13">
        <v>291.59334000000001</v>
      </c>
      <c r="N43" s="13">
        <v>154.65373000000002</v>
      </c>
      <c r="O43" s="13">
        <v>234.69295000000002</v>
      </c>
      <c r="P43" s="13">
        <v>25119.880659999999</v>
      </c>
      <c r="Q43" s="13">
        <v>0</v>
      </c>
      <c r="R43" s="13">
        <v>62063.004999999997</v>
      </c>
      <c r="S43" s="13">
        <v>579.23207000000002</v>
      </c>
      <c r="T43" s="13">
        <v>26247.180390000001</v>
      </c>
      <c r="U43" s="13">
        <v>282.90469999999999</v>
      </c>
      <c r="V43" s="13">
        <v>398.51197000000002</v>
      </c>
      <c r="W43" s="13">
        <v>33365.175369999997</v>
      </c>
      <c r="X43" s="13">
        <v>2835.5805399999999</v>
      </c>
      <c r="Y43" s="13">
        <v>19888.02</v>
      </c>
      <c r="Z43" s="13">
        <v>2011.05044</v>
      </c>
      <c r="AA43" s="13">
        <v>2491</v>
      </c>
      <c r="AB43" s="13">
        <v>1860.2606499999999</v>
      </c>
      <c r="AC43" s="13">
        <v>6436.3613099999993</v>
      </c>
      <c r="AD43" s="13">
        <v>9076.8386799999898</v>
      </c>
      <c r="AE43" s="13">
        <v>240.43183999999997</v>
      </c>
      <c r="AF43" s="26">
        <v>299.25635</v>
      </c>
    </row>
    <row r="44" spans="1:32" ht="15" customHeight="1" x14ac:dyDescent="0.3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26"/>
    </row>
    <row r="45" spans="1:32" ht="15" customHeight="1" x14ac:dyDescent="0.3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-1487.38375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  <c r="AF45" s="26">
        <v>0</v>
      </c>
    </row>
    <row r="46" spans="1:32" ht="15" customHeight="1" x14ac:dyDescent="0.3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26"/>
    </row>
    <row r="47" spans="1:32" ht="15" customHeight="1" x14ac:dyDescent="0.3">
      <c r="A47" s="4" t="s">
        <v>29</v>
      </c>
      <c r="B47" s="5" t="s">
        <v>83</v>
      </c>
      <c r="C47" s="13">
        <v>3828.4621699999998</v>
      </c>
      <c r="D47" s="13">
        <v>-3645.9156699999999</v>
      </c>
      <c r="E47" s="13">
        <v>176.89839000000001</v>
      </c>
      <c r="F47" s="13">
        <v>-70.32298999999999</v>
      </c>
      <c r="G47" s="13">
        <v>0</v>
      </c>
      <c r="H47" s="13">
        <v>2.0028000000000001</v>
      </c>
      <c r="I47" s="13">
        <v>11.126760000000003</v>
      </c>
      <c r="J47" s="13">
        <v>0.31641000000000002</v>
      </c>
      <c r="K47" s="13">
        <v>248.40870000000001</v>
      </c>
      <c r="L47" s="13">
        <v>-1360.8266099999998</v>
      </c>
      <c r="M47" s="13">
        <v>277.94526000000002</v>
      </c>
      <c r="N47" s="13">
        <v>-29.928530000000027</v>
      </c>
      <c r="O47" s="13">
        <v>-15.250020000000001</v>
      </c>
      <c r="P47" s="13">
        <v>-1513.76152</v>
      </c>
      <c r="Q47" s="13">
        <v>0</v>
      </c>
      <c r="R47" s="13">
        <v>-78910.487999999998</v>
      </c>
      <c r="S47" s="13">
        <v>-17.155159999999999</v>
      </c>
      <c r="T47" s="13">
        <v>10839.711939999999</v>
      </c>
      <c r="U47" s="13">
        <v>302.43415000000005</v>
      </c>
      <c r="V47" s="13">
        <v>64.817599999999999</v>
      </c>
      <c r="W47" s="13">
        <v>-529.08751000000007</v>
      </c>
      <c r="X47" s="13">
        <v>5094.4023699999998</v>
      </c>
      <c r="Y47" s="13">
        <v>3591.0859999999998</v>
      </c>
      <c r="Z47" s="13">
        <v>243.32464000000002</v>
      </c>
      <c r="AA47" s="13">
        <v>113</v>
      </c>
      <c r="AB47" s="13">
        <v>1639.5116399999993</v>
      </c>
      <c r="AC47" s="13">
        <v>1583.2908399999947</v>
      </c>
      <c r="AD47" s="13">
        <v>2481.6201000000005</v>
      </c>
      <c r="AE47" s="13">
        <v>10.598050000000001</v>
      </c>
      <c r="AF47" s="26">
        <v>142.54948999999999</v>
      </c>
    </row>
    <row r="48" spans="1:32" ht="15" customHeight="1" x14ac:dyDescent="0.3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26"/>
    </row>
    <row r="49" spans="1:32" ht="15" customHeight="1" x14ac:dyDescent="0.3">
      <c r="A49" s="4" t="s">
        <v>30</v>
      </c>
      <c r="B49" s="5" t="s">
        <v>85</v>
      </c>
      <c r="C49" s="13">
        <v>3442.0377699999999</v>
      </c>
      <c r="D49" s="13">
        <v>66730.350910000008</v>
      </c>
      <c r="E49" s="13">
        <v>5202.8681699999997</v>
      </c>
      <c r="F49" s="13">
        <v>8948.0278400000007</v>
      </c>
      <c r="G49" s="13">
        <v>535.02094999999997</v>
      </c>
      <c r="H49" s="13">
        <v>756.75027999999998</v>
      </c>
      <c r="I49" s="13">
        <v>91.450519999999997</v>
      </c>
      <c r="J49" s="13">
        <v>-132.17138999999997</v>
      </c>
      <c r="K49" s="13">
        <v>-79.707129999999992</v>
      </c>
      <c r="L49" s="13">
        <v>2023.6890600000002</v>
      </c>
      <c r="M49" s="13">
        <v>1444.2280599999999</v>
      </c>
      <c r="N49" s="13">
        <v>682.38195000000007</v>
      </c>
      <c r="O49" s="13">
        <v>81.128320000000002</v>
      </c>
      <c r="P49" s="13">
        <v>-3363.1841099999997</v>
      </c>
      <c r="Q49" s="13">
        <v>0</v>
      </c>
      <c r="R49" s="13">
        <v>-110115.458</v>
      </c>
      <c r="S49" s="13">
        <v>145.59092000000001</v>
      </c>
      <c r="T49" s="13">
        <v>1085.18157</v>
      </c>
      <c r="U49" s="13">
        <v>-275.85050999999999</v>
      </c>
      <c r="V49" s="13">
        <v>-258.16384999999997</v>
      </c>
      <c r="W49" s="13">
        <v>28571.534379999997</v>
      </c>
      <c r="X49" s="13">
        <v>18764.808649999999</v>
      </c>
      <c r="Y49" s="13">
        <v>-6815.009</v>
      </c>
      <c r="Z49" s="13">
        <v>215.82612</v>
      </c>
      <c r="AA49" s="13">
        <v>-1915</v>
      </c>
      <c r="AB49" s="13">
        <v>-2640.49431</v>
      </c>
      <c r="AC49" s="13">
        <v>2225.694230000001</v>
      </c>
      <c r="AD49" s="13">
        <v>-75.093490000000003</v>
      </c>
      <c r="AE49" s="13">
        <v>749.01398000000006</v>
      </c>
      <c r="AF49" s="26">
        <v>25333.922649999997</v>
      </c>
    </row>
    <row r="50" spans="1:32" ht="15" customHeight="1" x14ac:dyDescent="0.3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26"/>
    </row>
    <row r="51" spans="1:32" ht="15" customHeight="1" x14ac:dyDescent="0.3">
      <c r="A51" s="4" t="s">
        <v>31</v>
      </c>
      <c r="B51" s="5" t="s">
        <v>87</v>
      </c>
      <c r="C51" s="13">
        <v>0</v>
      </c>
      <c r="D51" s="13">
        <v>15506.61154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-5671.1239999999998</v>
      </c>
      <c r="Q51" s="13">
        <v>0</v>
      </c>
      <c r="R51" s="13">
        <v>718.95399999999995</v>
      </c>
      <c r="S51" s="13">
        <v>0</v>
      </c>
      <c r="T51" s="13">
        <v>0</v>
      </c>
      <c r="U51" s="13">
        <v>0</v>
      </c>
      <c r="V51" s="13">
        <v>0</v>
      </c>
      <c r="W51" s="13">
        <v>21565.17599</v>
      </c>
      <c r="X51" s="13">
        <v>0</v>
      </c>
      <c r="Y51" s="13">
        <v>0</v>
      </c>
      <c r="Z51" s="13">
        <v>0</v>
      </c>
      <c r="AA51" s="13">
        <v>0</v>
      </c>
      <c r="AB51" s="13">
        <v>-905.48256000000003</v>
      </c>
      <c r="AC51" s="13">
        <v>0</v>
      </c>
      <c r="AD51" s="13">
        <v>0</v>
      </c>
      <c r="AE51" s="13">
        <v>0</v>
      </c>
      <c r="AF51" s="26">
        <v>0</v>
      </c>
    </row>
    <row r="52" spans="1:32" ht="15" customHeight="1" x14ac:dyDescent="0.3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26"/>
    </row>
    <row r="53" spans="1:32" ht="15" customHeight="1" x14ac:dyDescent="0.3">
      <c r="A53" s="4" t="s">
        <v>71</v>
      </c>
      <c r="B53" s="5" t="s">
        <v>89</v>
      </c>
      <c r="C53" s="13">
        <v>613.16280000000006</v>
      </c>
      <c r="D53" s="13">
        <v>4279.6074100000005</v>
      </c>
      <c r="E53" s="13">
        <v>4.5249999999999999E-2</v>
      </c>
      <c r="F53" s="13">
        <v>35.348990000000001</v>
      </c>
      <c r="G53" s="13">
        <v>1.8743800000000002</v>
      </c>
      <c r="H53" s="13">
        <v>0</v>
      </c>
      <c r="I53" s="13">
        <v>39.168639999999996</v>
      </c>
      <c r="J53" s="13">
        <v>0</v>
      </c>
      <c r="K53" s="13">
        <v>99.273520000000005</v>
      </c>
      <c r="L53" s="13">
        <v>153.81957</v>
      </c>
      <c r="M53" s="13">
        <v>0</v>
      </c>
      <c r="N53" s="13">
        <v>-68.117469999999983</v>
      </c>
      <c r="O53" s="13">
        <v>-121.77597999999999</v>
      </c>
      <c r="P53" s="13">
        <v>6118.2959600000004</v>
      </c>
      <c r="Q53" s="13">
        <v>0</v>
      </c>
      <c r="R53" s="13">
        <v>-18456.401000000002</v>
      </c>
      <c r="S53" s="13">
        <v>0</v>
      </c>
      <c r="T53" s="13">
        <v>-327.31796999999995</v>
      </c>
      <c r="U53" s="13">
        <v>0</v>
      </c>
      <c r="V53" s="13">
        <v>-68.196010000000015</v>
      </c>
      <c r="W53" s="13">
        <v>0</v>
      </c>
      <c r="X53" s="13">
        <v>0</v>
      </c>
      <c r="Y53" s="13">
        <v>-563.39800000000002</v>
      </c>
      <c r="Z53" s="13">
        <v>32.868519999999997</v>
      </c>
      <c r="AA53" s="13">
        <v>0</v>
      </c>
      <c r="AB53" s="13">
        <v>-539.05455999999992</v>
      </c>
      <c r="AC53" s="13">
        <v>0</v>
      </c>
      <c r="AD53" s="13">
        <v>-75.658290000000065</v>
      </c>
      <c r="AE53" s="13">
        <v>0</v>
      </c>
      <c r="AF53" s="26">
        <v>0</v>
      </c>
    </row>
    <row r="54" spans="1:32" ht="15" customHeight="1" x14ac:dyDescent="0.3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26"/>
    </row>
    <row r="55" spans="1:32" ht="15" customHeight="1" x14ac:dyDescent="0.3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  <c r="AF55" s="26">
        <v>0</v>
      </c>
    </row>
    <row r="56" spans="1:32" ht="15" customHeight="1" x14ac:dyDescent="0.3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26"/>
    </row>
    <row r="57" spans="1:32" ht="15" customHeight="1" x14ac:dyDescent="0.3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-2058.2863700000003</v>
      </c>
      <c r="G57" s="13">
        <v>0</v>
      </c>
      <c r="H57" s="13">
        <v>0</v>
      </c>
      <c r="I57" s="13">
        <v>4967.3675400000002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2387.8323599999999</v>
      </c>
      <c r="T57" s="13">
        <v>0</v>
      </c>
      <c r="U57" s="13">
        <v>0</v>
      </c>
      <c r="V57" s="13">
        <v>0</v>
      </c>
      <c r="W57" s="13">
        <v>19537.997429999999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  <c r="AF57" s="26">
        <v>0</v>
      </c>
    </row>
    <row r="58" spans="1:32" ht="15" customHeight="1" x14ac:dyDescent="0.3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26"/>
    </row>
    <row r="59" spans="1:32" ht="15" customHeight="1" x14ac:dyDescent="0.3">
      <c r="A59" s="4" t="s">
        <v>82</v>
      </c>
      <c r="B59" s="5" t="s">
        <v>95</v>
      </c>
      <c r="C59" s="13">
        <v>204.52582000000001</v>
      </c>
      <c r="D59" s="13">
        <v>20345.027529999999</v>
      </c>
      <c r="E59" s="13">
        <v>0</v>
      </c>
      <c r="F59" s="13">
        <v>0</v>
      </c>
      <c r="G59" s="13">
        <v>0</v>
      </c>
      <c r="H59" s="13">
        <v>0</v>
      </c>
      <c r="I59" s="13">
        <v>190.0873</v>
      </c>
      <c r="J59" s="13">
        <v>0</v>
      </c>
      <c r="K59" s="13">
        <v>0</v>
      </c>
      <c r="L59" s="13">
        <v>-8.1456499999999998</v>
      </c>
      <c r="M59" s="13">
        <v>0</v>
      </c>
      <c r="N59" s="13">
        <v>0</v>
      </c>
      <c r="O59" s="13">
        <v>63.459820000000001</v>
      </c>
      <c r="P59" s="13">
        <v>0</v>
      </c>
      <c r="Q59" s="13">
        <v>0</v>
      </c>
      <c r="R59" s="13">
        <v>7941.87</v>
      </c>
      <c r="S59" s="13">
        <v>0</v>
      </c>
      <c r="T59" s="13">
        <v>0</v>
      </c>
      <c r="U59" s="13">
        <v>0</v>
      </c>
      <c r="V59" s="13">
        <v>0</v>
      </c>
      <c r="W59" s="13">
        <v>345.93180000000001</v>
      </c>
      <c r="X59" s="13">
        <v>0</v>
      </c>
      <c r="Y59" s="13">
        <v>3919.4720000000002</v>
      </c>
      <c r="Z59" s="13">
        <v>0</v>
      </c>
      <c r="AA59" s="13">
        <v>1361</v>
      </c>
      <c r="AB59" s="13">
        <v>8038.4787399999996</v>
      </c>
      <c r="AC59" s="13">
        <v>-80.451920000000001</v>
      </c>
      <c r="AD59" s="13">
        <v>0</v>
      </c>
      <c r="AE59" s="13">
        <v>0</v>
      </c>
      <c r="AF59" s="26">
        <v>0</v>
      </c>
    </row>
    <row r="60" spans="1:32" ht="15" customHeight="1" x14ac:dyDescent="0.3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26"/>
    </row>
    <row r="61" spans="1:32" ht="15" customHeight="1" x14ac:dyDescent="0.3">
      <c r="A61" s="7" t="s">
        <v>97</v>
      </c>
      <c r="B61" s="36" t="s">
        <v>98</v>
      </c>
      <c r="C61" s="17">
        <v>39728.97230999999</v>
      </c>
      <c r="D61" s="17">
        <v>544612.04600000009</v>
      </c>
      <c r="E61" s="17">
        <v>29998.673200000001</v>
      </c>
      <c r="F61" s="17">
        <v>11335.321290000036</v>
      </c>
      <c r="G61" s="17">
        <v>11688.265668750006</v>
      </c>
      <c r="H61" s="17">
        <v>3798.0147200000024</v>
      </c>
      <c r="I61" s="17">
        <v>9255.082790000004</v>
      </c>
      <c r="J61" s="17">
        <v>2240.9801999999986</v>
      </c>
      <c r="K61" s="17">
        <v>2367.6533000000004</v>
      </c>
      <c r="L61" s="17">
        <v>17618.250969999994</v>
      </c>
      <c r="M61" s="17">
        <v>2885.98137</v>
      </c>
      <c r="N61" s="17">
        <v>734.81544000000122</v>
      </c>
      <c r="O61" s="17">
        <v>2847.8617700000018</v>
      </c>
      <c r="P61" s="17">
        <v>93772.931390000085</v>
      </c>
      <c r="Q61" s="17">
        <v>341.56754000000012</v>
      </c>
      <c r="R61" s="17">
        <v>1269550.3320000006</v>
      </c>
      <c r="S61" s="17">
        <v>9892.1176100000012</v>
      </c>
      <c r="T61" s="17">
        <v>500848.44233999978</v>
      </c>
      <c r="U61" s="17">
        <v>4130.9670599999999</v>
      </c>
      <c r="V61" s="17">
        <v>6142.7307000000001</v>
      </c>
      <c r="W61" s="17">
        <v>362688.46150999999</v>
      </c>
      <c r="X61" s="17">
        <v>26773.482690000044</v>
      </c>
      <c r="Y61" s="17">
        <v>704715.17299999984</v>
      </c>
      <c r="Z61" s="17">
        <v>3167.3250499999945</v>
      </c>
      <c r="AA61" s="17">
        <v>12217</v>
      </c>
      <c r="AB61" s="17">
        <v>35491.467390000005</v>
      </c>
      <c r="AC61" s="17">
        <v>81501.285829999964</v>
      </c>
      <c r="AD61" s="17">
        <v>16252.92918000001</v>
      </c>
      <c r="AE61" s="17">
        <v>-1814.5997500000003</v>
      </c>
      <c r="AF61" s="30">
        <v>1733.8596900000084</v>
      </c>
    </row>
    <row r="62" spans="1:32" ht="15" customHeight="1" x14ac:dyDescent="0.3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26"/>
    </row>
    <row r="63" spans="1:32" ht="15" customHeight="1" x14ac:dyDescent="0.3">
      <c r="A63" s="4" t="s">
        <v>100</v>
      </c>
      <c r="B63" s="5" t="s">
        <v>101</v>
      </c>
      <c r="C63" s="13">
        <v>12629.87363</v>
      </c>
      <c r="D63" s="13">
        <v>135762.12609999999</v>
      </c>
      <c r="E63" s="13">
        <v>8028.27765</v>
      </c>
      <c r="F63" s="13">
        <v>3088.4236000000001</v>
      </c>
      <c r="G63" s="13">
        <v>2874.7866600000002</v>
      </c>
      <c r="H63" s="13">
        <v>1510.4388899999999</v>
      </c>
      <c r="I63" s="13">
        <v>1155.6778700000002</v>
      </c>
      <c r="J63" s="13">
        <v>567.75157999999999</v>
      </c>
      <c r="K63" s="13">
        <v>149.50060999999999</v>
      </c>
      <c r="L63" s="13">
        <v>4441.4139000000005</v>
      </c>
      <c r="M63" s="13">
        <v>838.1176999999999</v>
      </c>
      <c r="N63" s="13">
        <v>204.17821000000001</v>
      </c>
      <c r="O63" s="13">
        <v>656.76440000000002</v>
      </c>
      <c r="P63" s="13">
        <v>14415.45687</v>
      </c>
      <c r="Q63" s="13">
        <v>40.54036</v>
      </c>
      <c r="R63" s="13">
        <v>377284.07299999997</v>
      </c>
      <c r="S63" s="13">
        <v>1964.1441499999999</v>
      </c>
      <c r="T63" s="13">
        <v>56535.896079999999</v>
      </c>
      <c r="U63" s="13">
        <v>1102.4890800000001</v>
      </c>
      <c r="V63" s="13">
        <v>1541.07781</v>
      </c>
      <c r="W63" s="13">
        <v>88237.702120000002</v>
      </c>
      <c r="X63" s="13">
        <v>7152.2578200000007</v>
      </c>
      <c r="Y63" s="13">
        <v>206740.37400000001</v>
      </c>
      <c r="Z63" s="13">
        <v>1858.5310400000001</v>
      </c>
      <c r="AA63" s="13">
        <v>0</v>
      </c>
      <c r="AB63" s="13">
        <v>10887.671739999998</v>
      </c>
      <c r="AC63" s="13">
        <v>24569.942620000002</v>
      </c>
      <c r="AD63" s="13">
        <v>4803.183259999998</v>
      </c>
      <c r="AE63" s="13">
        <v>-275.68346000000003</v>
      </c>
      <c r="AF63" s="26">
        <v>2207.4477400000001</v>
      </c>
    </row>
    <row r="64" spans="1:32" ht="15" customHeight="1" x14ac:dyDescent="0.3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26"/>
    </row>
    <row r="65" spans="1:32" s="53" customFormat="1" ht="15" customHeight="1" x14ac:dyDescent="0.2">
      <c r="A65" s="7" t="s">
        <v>105</v>
      </c>
      <c r="B65" s="8" t="s">
        <v>103</v>
      </c>
      <c r="C65" s="17">
        <v>27099.098679999988</v>
      </c>
      <c r="D65" s="17">
        <v>408849.9199000001</v>
      </c>
      <c r="E65" s="17">
        <v>21970.395550000001</v>
      </c>
      <c r="F65" s="17">
        <v>8246.8976900000362</v>
      </c>
      <c r="G65" s="17">
        <v>8813.479008750006</v>
      </c>
      <c r="H65" s="17">
        <v>2287.5758300000025</v>
      </c>
      <c r="I65" s="17">
        <v>8099.4049200000036</v>
      </c>
      <c r="J65" s="17">
        <v>1673.2286199999985</v>
      </c>
      <c r="K65" s="17">
        <v>2218.1526900000003</v>
      </c>
      <c r="L65" s="17">
        <v>13176.837069999994</v>
      </c>
      <c r="M65" s="17">
        <v>2047.8636700000002</v>
      </c>
      <c r="N65" s="17">
        <v>530.63723000000118</v>
      </c>
      <c r="O65" s="17">
        <v>2191.0973700000018</v>
      </c>
      <c r="P65" s="17">
        <v>79357.474520000091</v>
      </c>
      <c r="Q65" s="17">
        <v>301.0271800000001</v>
      </c>
      <c r="R65" s="17">
        <v>892266.25900000066</v>
      </c>
      <c r="S65" s="17">
        <v>7927.9734600000011</v>
      </c>
      <c r="T65" s="17">
        <v>444312.5462599998</v>
      </c>
      <c r="U65" s="17">
        <v>3028.4779799999997</v>
      </c>
      <c r="V65" s="17">
        <v>4601.6528900000003</v>
      </c>
      <c r="W65" s="17">
        <v>274450.75939000002</v>
      </c>
      <c r="X65" s="17">
        <v>19621.224870000042</v>
      </c>
      <c r="Y65" s="17">
        <v>497974.79899999982</v>
      </c>
      <c r="Z65" s="17">
        <v>1308.7940099999944</v>
      </c>
      <c r="AA65" s="17">
        <v>12217</v>
      </c>
      <c r="AB65" s="17">
        <v>24603.795650000007</v>
      </c>
      <c r="AC65" s="17">
        <v>56931.343209999963</v>
      </c>
      <c r="AD65" s="17">
        <v>11449.745920000012</v>
      </c>
      <c r="AE65" s="17">
        <v>-1538.9162900000003</v>
      </c>
      <c r="AF65" s="30">
        <v>-473.58804999999165</v>
      </c>
    </row>
    <row r="66" spans="1:32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30"/>
    </row>
    <row r="67" spans="1:32" ht="15" customHeight="1" x14ac:dyDescent="0.3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  <c r="AF67" s="29">
        <v>0</v>
      </c>
    </row>
    <row r="68" spans="1:32" ht="15" customHeight="1" x14ac:dyDescent="0.3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29"/>
    </row>
    <row r="69" spans="1:32" ht="15" customHeight="1" x14ac:dyDescent="0.3">
      <c r="A69" s="7" t="s">
        <v>109</v>
      </c>
      <c r="B69" s="8" t="s">
        <v>112</v>
      </c>
      <c r="C69" s="15">
        <v>27099.098679999988</v>
      </c>
      <c r="D69" s="15">
        <v>408849.9199000001</v>
      </c>
      <c r="E69" s="15">
        <v>21970.395550000001</v>
      </c>
      <c r="F69" s="15">
        <v>8246.8976900000362</v>
      </c>
      <c r="G69" s="15">
        <v>8813.479008750006</v>
      </c>
      <c r="H69" s="15">
        <v>2287.5758300000025</v>
      </c>
      <c r="I69" s="15">
        <v>8099.4049200000036</v>
      </c>
      <c r="J69" s="15">
        <v>1673.2286199999985</v>
      </c>
      <c r="K69" s="15">
        <v>2218.1526900000003</v>
      </c>
      <c r="L69" s="15">
        <v>13176.837069999994</v>
      </c>
      <c r="M69" s="15">
        <v>2047.8636700000002</v>
      </c>
      <c r="N69" s="15">
        <v>530.63723000000118</v>
      </c>
      <c r="O69" s="15">
        <v>2191.0973700000018</v>
      </c>
      <c r="P69" s="15">
        <v>79357.474520000091</v>
      </c>
      <c r="Q69" s="15">
        <v>301.0271800000001</v>
      </c>
      <c r="R69" s="15">
        <v>892266.25900000066</v>
      </c>
      <c r="S69" s="15">
        <v>7927.9734600000011</v>
      </c>
      <c r="T69" s="15">
        <v>444312.5462599998</v>
      </c>
      <c r="U69" s="15">
        <v>3028.4779799999997</v>
      </c>
      <c r="V69" s="15">
        <v>4601.6528900000003</v>
      </c>
      <c r="W69" s="15">
        <v>274450.75939000002</v>
      </c>
      <c r="X69" s="15">
        <v>19621.224870000042</v>
      </c>
      <c r="Y69" s="15">
        <v>497974.79899999982</v>
      </c>
      <c r="Z69" s="15">
        <v>1308.7940099999944</v>
      </c>
      <c r="AA69" s="15">
        <v>12217</v>
      </c>
      <c r="AB69" s="15">
        <v>24603.795650000007</v>
      </c>
      <c r="AC69" s="15">
        <v>56931.343209999963</v>
      </c>
      <c r="AD69" s="15">
        <v>11449.745920000012</v>
      </c>
      <c r="AE69" s="15">
        <v>-1538.9162900000003</v>
      </c>
      <c r="AF69" s="28">
        <v>-473.58804999999165</v>
      </c>
    </row>
    <row r="70" spans="1:32" ht="15" customHeight="1" x14ac:dyDescent="0.3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29"/>
    </row>
    <row r="71" spans="1:32" ht="15" customHeight="1" x14ac:dyDescent="0.3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  <c r="AF71" s="29">
        <v>0</v>
      </c>
    </row>
    <row r="72" spans="1:32" ht="15" customHeight="1" x14ac:dyDescent="0.3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29"/>
    </row>
    <row r="73" spans="1:32" ht="15" customHeight="1" x14ac:dyDescent="0.3">
      <c r="A73" s="4" t="s">
        <v>111</v>
      </c>
      <c r="B73" s="5" t="s">
        <v>116</v>
      </c>
      <c r="C73" s="16">
        <v>27099.098679999988</v>
      </c>
      <c r="D73" s="16">
        <v>408849.9199000001</v>
      </c>
      <c r="E73" s="16">
        <v>21970.395550000001</v>
      </c>
      <c r="F73" s="16">
        <v>8246.8976900000362</v>
      </c>
      <c r="G73" s="16">
        <v>8813.479008750006</v>
      </c>
      <c r="H73" s="16">
        <v>2287.5758300000025</v>
      </c>
      <c r="I73" s="16">
        <v>8099.4049200000036</v>
      </c>
      <c r="J73" s="16">
        <v>1673.2286199999985</v>
      </c>
      <c r="K73" s="16">
        <v>2218.1526900000003</v>
      </c>
      <c r="L73" s="16">
        <v>13176.837069999994</v>
      </c>
      <c r="M73" s="16">
        <v>2047.8636700000002</v>
      </c>
      <c r="N73" s="16">
        <v>530.63723000000118</v>
      </c>
      <c r="O73" s="16">
        <v>2191.0973700000018</v>
      </c>
      <c r="P73" s="16">
        <v>79357.474520000091</v>
      </c>
      <c r="Q73" s="16">
        <v>301.0271800000001</v>
      </c>
      <c r="R73" s="16">
        <v>892266.25900000066</v>
      </c>
      <c r="S73" s="16">
        <v>7927.9734600000011</v>
      </c>
      <c r="T73" s="16">
        <v>444312.5462599998</v>
      </c>
      <c r="U73" s="16">
        <v>3028.4779799999997</v>
      </c>
      <c r="V73" s="16">
        <v>4601.6528900000003</v>
      </c>
      <c r="W73" s="16">
        <v>274450.75939000002</v>
      </c>
      <c r="X73" s="16">
        <v>19621.224870000042</v>
      </c>
      <c r="Y73" s="16">
        <v>497974.79899999982</v>
      </c>
      <c r="Z73" s="16">
        <v>1308.7940099999944</v>
      </c>
      <c r="AA73" s="16">
        <v>12217</v>
      </c>
      <c r="AB73" s="16">
        <v>24603.795650000007</v>
      </c>
      <c r="AC73" s="16">
        <v>56931.343209999963</v>
      </c>
      <c r="AD73" s="16">
        <v>11449.745920000012</v>
      </c>
      <c r="AE73" s="16">
        <v>-1538.9162900000003</v>
      </c>
      <c r="AF73" s="29">
        <v>-473.58804999999165</v>
      </c>
    </row>
    <row r="74" spans="1:32" ht="15" customHeight="1" x14ac:dyDescent="0.3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1"/>
    </row>
    <row r="75" spans="1:32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</row>
    <row r="76" spans="1:32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</row>
    <row r="77" spans="1:32" ht="15" customHeight="1" x14ac:dyDescent="0.3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</row>
    <row r="78" spans="1:32" ht="15" customHeight="1" x14ac:dyDescent="0.3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</row>
    <row r="79" spans="1:32" ht="15" customHeight="1" x14ac:dyDescent="0.3">
      <c r="A79" s="32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</row>
    <row r="80" spans="1:32" ht="15" customHeight="1" x14ac:dyDescent="0.3">
      <c r="A80" s="33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</row>
    <row r="81" spans="1:32" ht="15" customHeight="1" x14ac:dyDescent="0.3">
      <c r="A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</row>
    <row r="82" spans="1:32" ht="15" customHeight="1" x14ac:dyDescent="0.3">
      <c r="A82" s="33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</row>
    <row r="83" spans="1:32" ht="15" customHeight="1" x14ac:dyDescent="0.3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</row>
    <row r="84" spans="1:32" ht="15" customHeight="1" x14ac:dyDescent="0.3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</row>
    <row r="85" spans="1:32" x14ac:dyDescent="0.3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</row>
    <row r="86" spans="1:32" x14ac:dyDescent="0.3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</row>
    <row r="87" spans="1:32" x14ac:dyDescent="0.3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</row>
    <row r="88" spans="1:32" x14ac:dyDescent="0.3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</row>
    <row r="89" spans="1:32" x14ac:dyDescent="0.3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</row>
    <row r="90" spans="1:32" x14ac:dyDescent="0.3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</row>
    <row r="91" spans="1:32" x14ac:dyDescent="0.3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</row>
    <row r="92" spans="1:32" x14ac:dyDescent="0.3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</row>
    <row r="93" spans="1:32" x14ac:dyDescent="0.3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</row>
    <row r="94" spans="1:32" x14ac:dyDescent="0.3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</row>
    <row r="95" spans="1:32" x14ac:dyDescent="0.3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</row>
    <row r="96" spans="1:32" x14ac:dyDescent="0.3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</row>
    <row r="97" spans="3:32" x14ac:dyDescent="0.3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</row>
    <row r="98" spans="3:32" x14ac:dyDescent="0.3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</row>
    <row r="99" spans="3:32" x14ac:dyDescent="0.3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  <c r="AF99" s="21"/>
    </row>
    <row r="100" spans="3:32" x14ac:dyDescent="0.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  <c r="AF100" s="21"/>
    </row>
    <row r="101" spans="3:32" x14ac:dyDescent="0.3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  <c r="AF101" s="21"/>
    </row>
    <row r="102" spans="3:32" x14ac:dyDescent="0.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  <c r="AF102" s="21"/>
    </row>
    <row r="103" spans="3:32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  <c r="AF104" s="21"/>
    </row>
    <row r="105" spans="3:32" x14ac:dyDescent="0.3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  <c r="AF105" s="21"/>
    </row>
    <row r="106" spans="3:32" x14ac:dyDescent="0.3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  <c r="AF106" s="21"/>
    </row>
    <row r="107" spans="3:32" x14ac:dyDescent="0.3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</row>
    <row r="108" spans="3:32" x14ac:dyDescent="0.3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</row>
    <row r="109" spans="3:32" x14ac:dyDescent="0.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  <c r="AF109" s="21"/>
    </row>
    <row r="110" spans="3:32" x14ac:dyDescent="0.3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  <c r="AF110" s="21"/>
    </row>
    <row r="111" spans="3:32" x14ac:dyDescent="0.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  <c r="AF111" s="21"/>
    </row>
    <row r="112" spans="3:32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  <c r="AF113" s="21"/>
    </row>
    <row r="114" spans="3:32" x14ac:dyDescent="0.3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  <c r="AF114" s="21"/>
    </row>
    <row r="115" spans="3:32" x14ac:dyDescent="0.3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  <c r="AF115" s="21"/>
    </row>
    <row r="116" spans="3:32" x14ac:dyDescent="0.3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  <c r="AF116" s="21"/>
    </row>
    <row r="117" spans="3:32" x14ac:dyDescent="0.3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  <c r="AF117" s="21"/>
    </row>
    <row r="118" spans="3:32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3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</row>
    <row r="130" spans="3:32" x14ac:dyDescent="0.3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</row>
    <row r="131" spans="3:32" x14ac:dyDescent="0.3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</row>
    <row r="132" spans="3:32" x14ac:dyDescent="0.3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</row>
    <row r="133" spans="3:32" x14ac:dyDescent="0.3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</row>
    <row r="134" spans="3:32" x14ac:dyDescent="0.3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</row>
    <row r="135" spans="3:32" x14ac:dyDescent="0.3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</row>
    <row r="136" spans="3:32" x14ac:dyDescent="0.3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</row>
    <row r="137" spans="3:32" x14ac:dyDescent="0.3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</row>
    <row r="138" spans="3:32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</row>
    <row r="139" spans="3:32" x14ac:dyDescent="0.3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</row>
    <row r="140" spans="3:32" x14ac:dyDescent="0.3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</row>
    <row r="141" spans="3:32" x14ac:dyDescent="0.3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</row>
    <row r="142" spans="3:32" x14ac:dyDescent="0.3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</row>
    <row r="143" spans="3:32" x14ac:dyDescent="0.3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</row>
    <row r="144" spans="3:32" x14ac:dyDescent="0.3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</row>
    <row r="145" spans="3:32" x14ac:dyDescent="0.3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</row>
    <row r="146" spans="3:32" x14ac:dyDescent="0.3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</row>
    <row r="147" spans="3:32" x14ac:dyDescent="0.3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</row>
    <row r="148" spans="3:32" x14ac:dyDescent="0.3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</row>
    <row r="149" spans="3:32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</row>
    <row r="150" spans="3:32" x14ac:dyDescent="0.3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</row>
    <row r="151" spans="3:32" x14ac:dyDescent="0.3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</row>
    <row r="152" spans="3:32" x14ac:dyDescent="0.3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</row>
    <row r="153" spans="3:32" x14ac:dyDescent="0.3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</row>
    <row r="154" spans="3:32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  <c r="AF155" s="21"/>
    </row>
    <row r="156" spans="3:32" x14ac:dyDescent="0.3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  <c r="AF156" s="21"/>
    </row>
    <row r="157" spans="3:32" x14ac:dyDescent="0.3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</row>
    <row r="158" spans="3:32" x14ac:dyDescent="0.3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  <c r="AF158" s="21"/>
    </row>
    <row r="159" spans="3:32" x14ac:dyDescent="0.3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  <c r="AF159" s="21"/>
    </row>
    <row r="160" spans="3:32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  <c r="AF160" s="21"/>
    </row>
    <row r="161" spans="3:32" x14ac:dyDescent="0.3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  <c r="AF161" s="21"/>
    </row>
    <row r="162" spans="3:32" x14ac:dyDescent="0.3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  <c r="AF162" s="21"/>
    </row>
    <row r="163" spans="3:32" x14ac:dyDescent="0.3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  <c r="AF163" s="21"/>
    </row>
    <row r="164" spans="3:32" x14ac:dyDescent="0.3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  <c r="AF164" s="21"/>
    </row>
    <row r="165" spans="3:32" x14ac:dyDescent="0.3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  <c r="AF165" s="21"/>
    </row>
    <row r="166" spans="3:32" x14ac:dyDescent="0.3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  <c r="AF166" s="21"/>
    </row>
    <row r="167" spans="3:32" x14ac:dyDescent="0.3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  <c r="AF167" s="21"/>
    </row>
    <row r="168" spans="3:32" x14ac:dyDescent="0.3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  <c r="AF168" s="21"/>
    </row>
    <row r="169" spans="3:32" x14ac:dyDescent="0.3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  <c r="AF169" s="21"/>
    </row>
    <row r="170" spans="3:32" x14ac:dyDescent="0.3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</row>
    <row r="171" spans="3:32" x14ac:dyDescent="0.3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  <c r="AF171" s="21"/>
    </row>
    <row r="172" spans="3:32" x14ac:dyDescent="0.3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  <c r="AF172" s="21"/>
    </row>
    <row r="173" spans="3:32" x14ac:dyDescent="0.3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  <c r="AF173" s="21"/>
    </row>
    <row r="174" spans="3:32" x14ac:dyDescent="0.3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  <c r="AF174" s="21"/>
    </row>
    <row r="175" spans="3:32" x14ac:dyDescent="0.3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  <c r="AF175" s="21"/>
    </row>
    <row r="176" spans="3:32" x14ac:dyDescent="0.3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  <c r="AF176" s="21"/>
    </row>
    <row r="177" spans="3:32" x14ac:dyDescent="0.3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  <c r="AF177" s="21"/>
    </row>
    <row r="178" spans="3:32" x14ac:dyDescent="0.3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  <c r="AF178" s="21"/>
    </row>
    <row r="179" spans="3:32" x14ac:dyDescent="0.3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  <c r="AF179" s="21"/>
    </row>
    <row r="180" spans="3:32" x14ac:dyDescent="0.3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  <c r="AF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7" max="1048575" man="1"/>
    <brk id="20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E180"/>
  <sheetViews>
    <sheetView showGridLines="0" topLeftCell="M1" zoomScaleNormal="100" workbookViewId="0">
      <selection activeCell="Z5" sqref="Z5"/>
    </sheetView>
  </sheetViews>
  <sheetFormatPr defaultColWidth="9.109375" defaultRowHeight="14.4" x14ac:dyDescent="0.3"/>
  <cols>
    <col min="2" max="2" width="119.109375" style="81" bestFit="1" customWidth="1"/>
    <col min="3" max="13" width="11.33203125" style="12" customWidth="1"/>
    <col min="14" max="14" width="13.33203125" style="12" customWidth="1"/>
    <col min="15" max="22" width="11.33203125" style="12" customWidth="1"/>
    <col min="23" max="23" width="11.33203125" style="21" customWidth="1"/>
    <col min="24" max="28" width="11.33203125" style="12" customWidth="1"/>
    <col min="29" max="29" width="10.88671875" style="12" customWidth="1"/>
    <col min="30" max="31" width="11.33203125" style="12" customWidth="1"/>
  </cols>
  <sheetData>
    <row r="1" spans="1:31" x14ac:dyDescent="0.3">
      <c r="A1" s="44" t="s">
        <v>33</v>
      </c>
    </row>
    <row r="2" spans="1:31" x14ac:dyDescent="0.3">
      <c r="A2" s="45" t="s">
        <v>243</v>
      </c>
      <c r="B2" s="82"/>
    </row>
    <row r="3" spans="1:31" x14ac:dyDescent="0.3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62" customFormat="1" ht="30" customHeight="1" x14ac:dyDescent="0.3">
      <c r="A4" s="84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47" t="s">
        <v>123</v>
      </c>
    </row>
    <row r="5" spans="1:31" s="85" customFormat="1" x14ac:dyDescent="0.3">
      <c r="A5" s="4" t="s">
        <v>12</v>
      </c>
      <c r="B5" s="42" t="s">
        <v>43</v>
      </c>
      <c r="C5" s="13">
        <v>135974</v>
      </c>
      <c r="D5" s="13">
        <v>950720</v>
      </c>
      <c r="E5" s="13">
        <v>23911</v>
      </c>
      <c r="F5" s="13">
        <v>17619</v>
      </c>
      <c r="G5" s="13">
        <v>33269</v>
      </c>
      <c r="H5" s="13">
        <v>17887</v>
      </c>
      <c r="I5" s="13">
        <v>37979</v>
      </c>
      <c r="J5" s="13">
        <v>4959</v>
      </c>
      <c r="K5" s="13">
        <v>165954</v>
      </c>
      <c r="L5" s="13">
        <v>10736</v>
      </c>
      <c r="M5" s="13">
        <v>4255</v>
      </c>
      <c r="N5" s="13">
        <v>7358</v>
      </c>
      <c r="O5" s="13">
        <v>274799</v>
      </c>
      <c r="P5" s="13">
        <v>4737</v>
      </c>
      <c r="Q5" s="13">
        <v>1070069.888</v>
      </c>
      <c r="R5" s="13">
        <v>9319</v>
      </c>
      <c r="S5" s="13">
        <v>760111</v>
      </c>
      <c r="T5" s="13">
        <v>4964</v>
      </c>
      <c r="U5" s="13">
        <v>9754</v>
      </c>
      <c r="V5" s="13">
        <v>495837</v>
      </c>
      <c r="W5" s="13">
        <v>136333</v>
      </c>
      <c r="X5" s="13">
        <v>1117297</v>
      </c>
      <c r="Y5" s="13">
        <v>16355</v>
      </c>
      <c r="Z5" s="13">
        <v>29369</v>
      </c>
      <c r="AA5" s="13">
        <v>41897</v>
      </c>
      <c r="AB5" s="13">
        <v>72364</v>
      </c>
      <c r="AC5" s="13">
        <v>8685</v>
      </c>
      <c r="AD5" s="13">
        <v>0</v>
      </c>
      <c r="AE5" s="26">
        <v>163592</v>
      </c>
    </row>
    <row r="6" spans="1:31" s="85" customFormat="1" x14ac:dyDescent="0.3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85" customFormat="1" x14ac:dyDescent="0.3">
      <c r="A7" s="4" t="s">
        <v>47</v>
      </c>
      <c r="B7" s="5" t="s">
        <v>45</v>
      </c>
      <c r="C7" s="14">
        <v>18587</v>
      </c>
      <c r="D7" s="14">
        <v>156301</v>
      </c>
      <c r="E7" s="14">
        <v>1033</v>
      </c>
      <c r="F7" s="14">
        <v>880</v>
      </c>
      <c r="G7" s="14">
        <v>18618</v>
      </c>
      <c r="H7" s="14">
        <v>9904</v>
      </c>
      <c r="I7" s="14">
        <v>8723</v>
      </c>
      <c r="J7" s="14">
        <v>918</v>
      </c>
      <c r="K7" s="14">
        <v>117315</v>
      </c>
      <c r="L7" s="14">
        <v>507</v>
      </c>
      <c r="M7" s="14">
        <v>133</v>
      </c>
      <c r="N7" s="14">
        <v>615</v>
      </c>
      <c r="O7" s="14">
        <v>80195</v>
      </c>
      <c r="P7" s="14">
        <v>677</v>
      </c>
      <c r="Q7" s="14">
        <v>365810.91200000001</v>
      </c>
      <c r="R7" s="14">
        <v>5285</v>
      </c>
      <c r="S7" s="14">
        <v>192112</v>
      </c>
      <c r="T7" s="14">
        <v>659</v>
      </c>
      <c r="U7" s="14">
        <v>2103</v>
      </c>
      <c r="V7" s="14">
        <v>45940</v>
      </c>
      <c r="W7" s="14">
        <v>37439</v>
      </c>
      <c r="X7" s="14">
        <v>349221</v>
      </c>
      <c r="Y7" s="14">
        <v>13611</v>
      </c>
      <c r="Z7" s="14">
        <v>833</v>
      </c>
      <c r="AA7" s="14">
        <v>885</v>
      </c>
      <c r="AB7" s="14">
        <v>6021</v>
      </c>
      <c r="AC7" s="14">
        <v>2259</v>
      </c>
      <c r="AD7" s="14">
        <v>129</v>
      </c>
      <c r="AE7" s="27">
        <v>12874</v>
      </c>
    </row>
    <row r="8" spans="1:31" s="85" customFormat="1" x14ac:dyDescent="0.3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85" customFormat="1" x14ac:dyDescent="0.3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7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85" customFormat="1" x14ac:dyDescent="0.3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86" customFormat="1" x14ac:dyDescent="0.3">
      <c r="A11" s="4" t="s">
        <v>14</v>
      </c>
      <c r="B11" s="34" t="s">
        <v>50</v>
      </c>
      <c r="C11" s="16">
        <v>54</v>
      </c>
      <c r="D11" s="16">
        <v>15818</v>
      </c>
      <c r="E11" s="16">
        <v>88</v>
      </c>
      <c r="F11" s="16">
        <v>0</v>
      </c>
      <c r="G11" s="16">
        <v>41</v>
      </c>
      <c r="H11" s="16">
        <v>21598</v>
      </c>
      <c r="I11" s="16">
        <v>0</v>
      </c>
      <c r="J11" s="16">
        <v>344</v>
      </c>
      <c r="K11" s="16">
        <v>108</v>
      </c>
      <c r="L11" s="16">
        <v>22</v>
      </c>
      <c r="M11" s="16">
        <v>28</v>
      </c>
      <c r="N11" s="16">
        <v>43</v>
      </c>
      <c r="O11" s="16">
        <v>3052</v>
      </c>
      <c r="P11" s="16">
        <v>0</v>
      </c>
      <c r="Q11" s="16">
        <v>244.93600000000001</v>
      </c>
      <c r="R11" s="16">
        <v>342</v>
      </c>
      <c r="S11" s="16">
        <v>16928</v>
      </c>
      <c r="T11" s="16">
        <v>54</v>
      </c>
      <c r="U11" s="16">
        <v>502</v>
      </c>
      <c r="V11" s="16">
        <v>55116</v>
      </c>
      <c r="W11" s="16">
        <v>0</v>
      </c>
      <c r="X11" s="16">
        <v>11779</v>
      </c>
      <c r="Y11" s="16">
        <v>715</v>
      </c>
      <c r="Z11" s="16">
        <v>47</v>
      </c>
      <c r="AA11" s="16">
        <v>649</v>
      </c>
      <c r="AB11" s="16">
        <v>1010</v>
      </c>
      <c r="AC11" s="16">
        <v>48</v>
      </c>
      <c r="AD11" s="16">
        <v>0</v>
      </c>
      <c r="AE11" s="29">
        <v>0</v>
      </c>
    </row>
    <row r="12" spans="1:31" s="86" customFormat="1" x14ac:dyDescent="0.3">
      <c r="A12" s="7"/>
      <c r="B12" s="3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29"/>
    </row>
    <row r="13" spans="1:31" x14ac:dyDescent="0.3">
      <c r="A13" s="4" t="s">
        <v>15</v>
      </c>
      <c r="B13" s="5" t="s">
        <v>52</v>
      </c>
      <c r="C13" s="16">
        <v>40452</v>
      </c>
      <c r="D13" s="16">
        <v>568652</v>
      </c>
      <c r="E13" s="16">
        <v>14075</v>
      </c>
      <c r="F13" s="16">
        <v>14212</v>
      </c>
      <c r="G13" s="16">
        <v>13512</v>
      </c>
      <c r="H13" s="16">
        <v>541</v>
      </c>
      <c r="I13" s="16">
        <v>11716</v>
      </c>
      <c r="J13" s="16">
        <v>6630</v>
      </c>
      <c r="K13" s="16">
        <v>24797</v>
      </c>
      <c r="L13" s="16">
        <v>1580</v>
      </c>
      <c r="M13" s="16">
        <v>1076</v>
      </c>
      <c r="N13" s="16">
        <v>2353</v>
      </c>
      <c r="O13" s="16">
        <v>131638</v>
      </c>
      <c r="P13" s="16">
        <v>2354</v>
      </c>
      <c r="Q13" s="16">
        <v>509309.76400000002</v>
      </c>
      <c r="R13" s="16">
        <v>17152</v>
      </c>
      <c r="S13" s="16">
        <v>279878</v>
      </c>
      <c r="T13" s="16">
        <v>14391</v>
      </c>
      <c r="U13" s="16">
        <v>5251</v>
      </c>
      <c r="V13" s="16">
        <v>258711</v>
      </c>
      <c r="W13" s="16">
        <v>12465</v>
      </c>
      <c r="X13" s="16">
        <v>493848</v>
      </c>
      <c r="Y13" s="16">
        <v>62876</v>
      </c>
      <c r="Z13" s="16">
        <v>24183</v>
      </c>
      <c r="AA13" s="16">
        <v>27650</v>
      </c>
      <c r="AB13" s="16">
        <v>49629</v>
      </c>
      <c r="AC13" s="16">
        <v>4543</v>
      </c>
      <c r="AD13" s="16">
        <v>0</v>
      </c>
      <c r="AE13" s="29">
        <v>38170</v>
      </c>
    </row>
    <row r="14" spans="1:31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x14ac:dyDescent="0.3">
      <c r="A15" s="4" t="s">
        <v>16</v>
      </c>
      <c r="B15" s="5" t="s">
        <v>53</v>
      </c>
      <c r="C15" s="16">
        <v>8050</v>
      </c>
      <c r="D15" s="16">
        <v>103260</v>
      </c>
      <c r="E15" s="16">
        <v>1151</v>
      </c>
      <c r="F15" s="16">
        <v>3341</v>
      </c>
      <c r="G15" s="16">
        <v>2517</v>
      </c>
      <c r="H15" s="16">
        <v>363</v>
      </c>
      <c r="I15" s="16">
        <v>1518</v>
      </c>
      <c r="J15" s="16">
        <v>3536</v>
      </c>
      <c r="K15" s="16">
        <v>14381</v>
      </c>
      <c r="L15" s="16">
        <v>308</v>
      </c>
      <c r="M15" s="16">
        <v>817</v>
      </c>
      <c r="N15" s="16">
        <v>778</v>
      </c>
      <c r="O15" s="16">
        <v>18994</v>
      </c>
      <c r="P15" s="16">
        <v>48</v>
      </c>
      <c r="Q15" s="16">
        <v>88751.8</v>
      </c>
      <c r="R15" s="16">
        <v>607</v>
      </c>
      <c r="S15" s="16">
        <v>41438</v>
      </c>
      <c r="T15" s="16">
        <v>4434</v>
      </c>
      <c r="U15" s="16">
        <v>585</v>
      </c>
      <c r="V15" s="16">
        <v>21441</v>
      </c>
      <c r="W15" s="16">
        <v>1035</v>
      </c>
      <c r="X15" s="16">
        <v>106081</v>
      </c>
      <c r="Y15" s="16">
        <v>5336</v>
      </c>
      <c r="Z15" s="16">
        <v>4798</v>
      </c>
      <c r="AA15" s="16">
        <v>2009</v>
      </c>
      <c r="AB15" s="16">
        <v>3740</v>
      </c>
      <c r="AC15" s="16">
        <v>694</v>
      </c>
      <c r="AD15" s="16">
        <v>1</v>
      </c>
      <c r="AE15" s="29">
        <v>11074</v>
      </c>
    </row>
    <row r="16" spans="1:31" x14ac:dyDescent="0.3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x14ac:dyDescent="0.3">
      <c r="A17" s="4" t="s">
        <v>17</v>
      </c>
      <c r="B17" s="5" t="s">
        <v>55</v>
      </c>
      <c r="C17" s="16">
        <v>109</v>
      </c>
      <c r="D17" s="16">
        <v>43189</v>
      </c>
      <c r="E17" s="16">
        <v>-4</v>
      </c>
      <c r="F17" s="16">
        <v>422</v>
      </c>
      <c r="G17" s="16">
        <v>33374</v>
      </c>
      <c r="H17" s="16">
        <v>6828</v>
      </c>
      <c r="I17" s="16">
        <v>2983</v>
      </c>
      <c r="J17" s="16">
        <v>-589</v>
      </c>
      <c r="K17" s="16">
        <v>54059</v>
      </c>
      <c r="L17" s="16">
        <v>-82</v>
      </c>
      <c r="M17" s="16">
        <v>1337</v>
      </c>
      <c r="N17" s="16">
        <v>902</v>
      </c>
      <c r="O17" s="16">
        <v>53557</v>
      </c>
      <c r="P17" s="16">
        <v>22</v>
      </c>
      <c r="Q17" s="16">
        <v>9322.7620000000006</v>
      </c>
      <c r="R17" s="16">
        <v>3627</v>
      </c>
      <c r="S17" s="16">
        <v>86183</v>
      </c>
      <c r="T17" s="16">
        <v>2289</v>
      </c>
      <c r="U17" s="16">
        <v>0</v>
      </c>
      <c r="V17" s="16">
        <v>162</v>
      </c>
      <c r="W17" s="16">
        <v>0</v>
      </c>
      <c r="X17" s="16">
        <v>89757</v>
      </c>
      <c r="Y17" s="16">
        <v>3361</v>
      </c>
      <c r="Z17" s="16">
        <v>0</v>
      </c>
      <c r="AA17" s="16">
        <v>1055</v>
      </c>
      <c r="AB17" s="16">
        <v>0</v>
      </c>
      <c r="AC17" s="16">
        <v>0</v>
      </c>
      <c r="AD17" s="16">
        <v>0</v>
      </c>
      <c r="AE17" s="29">
        <v>0</v>
      </c>
    </row>
    <row r="18" spans="1:31" x14ac:dyDescent="0.3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x14ac:dyDescent="0.3">
      <c r="A19" s="4" t="s">
        <v>18</v>
      </c>
      <c r="B19" s="5" t="s">
        <v>57</v>
      </c>
      <c r="C19" s="16">
        <v>-37</v>
      </c>
      <c r="D19" s="16">
        <v>32597</v>
      </c>
      <c r="E19" s="16">
        <v>0</v>
      </c>
      <c r="F19" s="16">
        <v>0</v>
      </c>
      <c r="G19" s="16">
        <v>5691</v>
      </c>
      <c r="H19" s="16">
        <v>3444</v>
      </c>
      <c r="I19" s="16">
        <v>4927</v>
      </c>
      <c r="J19" s="16">
        <v>541</v>
      </c>
      <c r="K19" s="16">
        <v>-177</v>
      </c>
      <c r="L19" s="16">
        <v>0</v>
      </c>
      <c r="M19" s="16">
        <v>0</v>
      </c>
      <c r="N19" s="16">
        <v>-2</v>
      </c>
      <c r="O19" s="16">
        <v>-13119</v>
      </c>
      <c r="P19" s="16">
        <v>0</v>
      </c>
      <c r="Q19" s="16">
        <v>-30920.454000000002</v>
      </c>
      <c r="R19" s="16">
        <v>-2766</v>
      </c>
      <c r="S19" s="16">
        <v>-91208</v>
      </c>
      <c r="T19" s="16">
        <v>143</v>
      </c>
      <c r="U19" s="16">
        <v>8</v>
      </c>
      <c r="V19" s="16">
        <v>7863</v>
      </c>
      <c r="W19" s="16">
        <v>0</v>
      </c>
      <c r="X19" s="16">
        <v>-12956</v>
      </c>
      <c r="Y19" s="16">
        <v>2818</v>
      </c>
      <c r="Z19" s="16">
        <v>110</v>
      </c>
      <c r="AA19" s="16">
        <v>-195</v>
      </c>
      <c r="AB19" s="16">
        <v>0</v>
      </c>
      <c r="AC19" s="16">
        <v>34</v>
      </c>
      <c r="AD19" s="16">
        <v>0</v>
      </c>
      <c r="AE19" s="29">
        <v>0</v>
      </c>
    </row>
    <row r="20" spans="1:31" x14ac:dyDescent="0.3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x14ac:dyDescent="0.3">
      <c r="A21" s="4" t="s">
        <v>19</v>
      </c>
      <c r="B21" s="5" t="s">
        <v>59</v>
      </c>
      <c r="C21" s="13">
        <v>0</v>
      </c>
      <c r="D21" s="13">
        <v>-88920</v>
      </c>
      <c r="E21" s="13">
        <v>0</v>
      </c>
      <c r="F21" s="13">
        <v>0</v>
      </c>
      <c r="G21" s="13">
        <v>0</v>
      </c>
      <c r="H21" s="13">
        <v>4</v>
      </c>
      <c r="I21" s="13">
        <v>-292</v>
      </c>
      <c r="J21" s="13">
        <v>724</v>
      </c>
      <c r="K21" s="13">
        <v>-2215</v>
      </c>
      <c r="L21" s="13">
        <v>0</v>
      </c>
      <c r="M21" s="13">
        <v>0</v>
      </c>
      <c r="N21" s="13">
        <v>0</v>
      </c>
      <c r="O21" s="13">
        <v>2347</v>
      </c>
      <c r="P21" s="13">
        <v>-2302</v>
      </c>
      <c r="Q21" s="13">
        <v>-6504.7759999999998</v>
      </c>
      <c r="R21" s="13">
        <v>0</v>
      </c>
      <c r="S21" s="13">
        <v>-521059</v>
      </c>
      <c r="T21" s="16">
        <v>180</v>
      </c>
      <c r="U21" s="13">
        <v>141</v>
      </c>
      <c r="V21" s="13">
        <v>-18890</v>
      </c>
      <c r="W21" s="13">
        <v>-26</v>
      </c>
      <c r="X21" s="13">
        <v>30729</v>
      </c>
      <c r="Y21" s="13">
        <v>-316</v>
      </c>
      <c r="Z21" s="13">
        <v>0</v>
      </c>
      <c r="AA21" s="13">
        <v>0</v>
      </c>
      <c r="AB21" s="13">
        <v>-1003</v>
      </c>
      <c r="AC21" s="13">
        <v>0</v>
      </c>
      <c r="AD21" s="13">
        <v>0</v>
      </c>
      <c r="AE21" s="26">
        <v>0</v>
      </c>
    </row>
    <row r="22" spans="1:31" x14ac:dyDescent="0.3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x14ac:dyDescent="0.3">
      <c r="A23" s="4" t="s">
        <v>20</v>
      </c>
      <c r="B23" s="5" t="s">
        <v>124</v>
      </c>
      <c r="C23" s="16">
        <v>139</v>
      </c>
      <c r="D23" s="16">
        <v>887</v>
      </c>
      <c r="E23" s="16">
        <v>0</v>
      </c>
      <c r="F23" s="16">
        <v>0</v>
      </c>
      <c r="G23" s="16">
        <v>0</v>
      </c>
      <c r="H23" s="16">
        <v>0</v>
      </c>
      <c r="I23" s="16">
        <v>5</v>
      </c>
      <c r="J23" s="16">
        <v>1</v>
      </c>
      <c r="K23" s="16">
        <v>0</v>
      </c>
      <c r="L23" s="16">
        <v>1</v>
      </c>
      <c r="M23" s="16">
        <v>71</v>
      </c>
      <c r="N23" s="16">
        <v>0</v>
      </c>
      <c r="O23" s="16">
        <v>174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x14ac:dyDescent="0.3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x14ac:dyDescent="0.3">
      <c r="A25" s="4" t="s">
        <v>21</v>
      </c>
      <c r="B25" s="5" t="s">
        <v>62</v>
      </c>
      <c r="C25" s="16">
        <v>0</v>
      </c>
      <c r="D25" s="16">
        <v>398</v>
      </c>
      <c r="E25" s="16">
        <v>0</v>
      </c>
      <c r="F25" s="16">
        <v>0</v>
      </c>
      <c r="G25" s="16">
        <v>-1918</v>
      </c>
      <c r="H25" s="16">
        <v>-553</v>
      </c>
      <c r="I25" s="16">
        <v>0</v>
      </c>
      <c r="J25" s="16">
        <v>0</v>
      </c>
      <c r="K25" s="16">
        <v>4393</v>
      </c>
      <c r="L25" s="16">
        <v>0</v>
      </c>
      <c r="M25" s="16">
        <v>0</v>
      </c>
      <c r="N25" s="16">
        <v>0</v>
      </c>
      <c r="O25" s="16">
        <v>950</v>
      </c>
      <c r="P25" s="16">
        <v>0</v>
      </c>
      <c r="Q25" s="16">
        <v>-2838.9250000000002</v>
      </c>
      <c r="R25" s="16">
        <v>0</v>
      </c>
      <c r="S25" s="16">
        <v>-12053</v>
      </c>
      <c r="T25" s="16">
        <v>0</v>
      </c>
      <c r="U25" s="16">
        <v>253</v>
      </c>
      <c r="V25" s="16">
        <v>-1969</v>
      </c>
      <c r="W25" s="16">
        <v>0</v>
      </c>
      <c r="X25" s="16">
        <v>0</v>
      </c>
      <c r="Y25" s="16">
        <v>0</v>
      </c>
      <c r="Z25" s="16">
        <v>0</v>
      </c>
      <c r="AA25" s="16">
        <v>1</v>
      </c>
      <c r="AB25" s="16">
        <v>0</v>
      </c>
      <c r="AC25" s="16">
        <v>0</v>
      </c>
      <c r="AD25" s="16">
        <v>0</v>
      </c>
      <c r="AE25" s="29">
        <v>0</v>
      </c>
    </row>
    <row r="26" spans="1:31" x14ac:dyDescent="0.3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x14ac:dyDescent="0.3">
      <c r="A27" s="4" t="s">
        <v>22</v>
      </c>
      <c r="B27" s="5" t="s">
        <v>64</v>
      </c>
      <c r="C27" s="13">
        <v>1047</v>
      </c>
      <c r="D27" s="13">
        <v>55414</v>
      </c>
      <c r="E27" s="13">
        <v>-32</v>
      </c>
      <c r="F27" s="13">
        <v>0</v>
      </c>
      <c r="G27" s="13">
        <v>1622</v>
      </c>
      <c r="H27" s="13">
        <v>-4470</v>
      </c>
      <c r="I27" s="13">
        <v>-1135</v>
      </c>
      <c r="J27" s="13">
        <v>1956</v>
      </c>
      <c r="K27" s="13">
        <v>1228</v>
      </c>
      <c r="L27" s="13">
        <v>0</v>
      </c>
      <c r="M27" s="13">
        <v>-2</v>
      </c>
      <c r="N27" s="13">
        <v>87</v>
      </c>
      <c r="O27" s="13">
        <v>4428</v>
      </c>
      <c r="P27" s="13">
        <v>0</v>
      </c>
      <c r="Q27" s="13">
        <v>53699.305</v>
      </c>
      <c r="R27" s="13">
        <v>294</v>
      </c>
      <c r="S27" s="13">
        <v>-2000</v>
      </c>
      <c r="T27" s="16">
        <v>-116</v>
      </c>
      <c r="U27" s="13">
        <v>-102</v>
      </c>
      <c r="V27" s="13">
        <v>549</v>
      </c>
      <c r="W27" s="13">
        <v>0</v>
      </c>
      <c r="X27" s="13">
        <v>11196</v>
      </c>
      <c r="Y27" s="13">
        <v>25699</v>
      </c>
      <c r="Z27" s="13">
        <v>626</v>
      </c>
      <c r="AA27" s="13">
        <v>1133</v>
      </c>
      <c r="AB27" s="13">
        <v>17</v>
      </c>
      <c r="AC27" s="13">
        <v>0</v>
      </c>
      <c r="AD27" s="13">
        <v>0</v>
      </c>
      <c r="AE27" s="26">
        <v>0</v>
      </c>
    </row>
    <row r="28" spans="1:31" x14ac:dyDescent="0.3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x14ac:dyDescent="0.3">
      <c r="A29" s="4" t="s">
        <v>135</v>
      </c>
      <c r="B29" s="34" t="s">
        <v>125</v>
      </c>
      <c r="C29" s="16">
        <v>0</v>
      </c>
      <c r="D29" s="16">
        <v>-1209</v>
      </c>
      <c r="E29" s="16">
        <v>8</v>
      </c>
      <c r="F29" s="16">
        <v>0</v>
      </c>
      <c r="G29" s="16">
        <v>-40</v>
      </c>
      <c r="H29" s="16">
        <v>96</v>
      </c>
      <c r="I29" s="16">
        <v>130</v>
      </c>
      <c r="J29" s="16">
        <v>24</v>
      </c>
      <c r="K29" s="16">
        <v>230</v>
      </c>
      <c r="L29" s="16">
        <v>125</v>
      </c>
      <c r="M29" s="16">
        <v>54</v>
      </c>
      <c r="N29" s="16">
        <v>0</v>
      </c>
      <c r="O29" s="16">
        <v>13757</v>
      </c>
      <c r="P29" s="16">
        <v>652</v>
      </c>
      <c r="Q29" s="16">
        <v>17879.18</v>
      </c>
      <c r="R29" s="16">
        <v>9</v>
      </c>
      <c r="S29" s="16">
        <v>2272</v>
      </c>
      <c r="T29" s="16">
        <v>0</v>
      </c>
      <c r="U29" s="16">
        <v>143</v>
      </c>
      <c r="V29" s="16">
        <v>-38</v>
      </c>
      <c r="W29" s="16">
        <v>284</v>
      </c>
      <c r="X29" s="16">
        <v>-2</v>
      </c>
      <c r="Y29" s="16">
        <v>316</v>
      </c>
      <c r="Z29" s="16">
        <v>0</v>
      </c>
      <c r="AA29" s="16">
        <v>39</v>
      </c>
      <c r="AB29" s="16">
        <v>0</v>
      </c>
      <c r="AC29" s="16">
        <v>0</v>
      </c>
      <c r="AD29" s="16">
        <v>0</v>
      </c>
      <c r="AE29" s="29">
        <v>0</v>
      </c>
    </row>
    <row r="30" spans="1:31" x14ac:dyDescent="0.3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x14ac:dyDescent="0.3">
      <c r="A31" s="4" t="s">
        <v>23</v>
      </c>
      <c r="B31" s="5" t="s">
        <v>67</v>
      </c>
      <c r="C31" s="16">
        <v>11208</v>
      </c>
      <c r="D31" s="16">
        <v>49627</v>
      </c>
      <c r="E31" s="16">
        <v>156</v>
      </c>
      <c r="F31" s="16">
        <v>196</v>
      </c>
      <c r="G31" s="16">
        <v>3214</v>
      </c>
      <c r="H31" s="16">
        <v>372</v>
      </c>
      <c r="I31" s="16">
        <v>519</v>
      </c>
      <c r="J31" s="16">
        <v>43</v>
      </c>
      <c r="K31" s="16">
        <v>4892</v>
      </c>
      <c r="L31" s="16">
        <v>339</v>
      </c>
      <c r="M31" s="16">
        <v>393</v>
      </c>
      <c r="N31" s="16">
        <v>242</v>
      </c>
      <c r="O31" s="16">
        <v>18641</v>
      </c>
      <c r="P31" s="16">
        <v>200</v>
      </c>
      <c r="Q31" s="16">
        <v>136572.85</v>
      </c>
      <c r="R31" s="16">
        <v>2959</v>
      </c>
      <c r="S31" s="16">
        <v>87599</v>
      </c>
      <c r="T31" s="16">
        <v>290</v>
      </c>
      <c r="U31" s="16">
        <v>591</v>
      </c>
      <c r="V31" s="16">
        <v>34300</v>
      </c>
      <c r="W31" s="16">
        <v>13774</v>
      </c>
      <c r="X31" s="16">
        <v>5458</v>
      </c>
      <c r="Y31" s="16">
        <v>256</v>
      </c>
      <c r="Z31" s="16">
        <v>980</v>
      </c>
      <c r="AA31" s="16">
        <v>608</v>
      </c>
      <c r="AB31" s="16">
        <v>3192</v>
      </c>
      <c r="AC31" s="16">
        <v>174970</v>
      </c>
      <c r="AD31" s="16">
        <v>98607</v>
      </c>
      <c r="AE31" s="29">
        <v>1602</v>
      </c>
    </row>
    <row r="32" spans="1:31" x14ac:dyDescent="0.3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x14ac:dyDescent="0.3">
      <c r="A33" s="4" t="s">
        <v>24</v>
      </c>
      <c r="B33" s="5" t="s">
        <v>69</v>
      </c>
      <c r="C33" s="13">
        <v>6821</v>
      </c>
      <c r="D33" s="13">
        <v>28605</v>
      </c>
      <c r="E33" s="13">
        <v>955</v>
      </c>
      <c r="F33" s="13">
        <v>456</v>
      </c>
      <c r="G33" s="13">
        <v>486</v>
      </c>
      <c r="H33" s="13">
        <v>176</v>
      </c>
      <c r="I33" s="13">
        <v>512</v>
      </c>
      <c r="J33" s="13">
        <v>666</v>
      </c>
      <c r="K33" s="13">
        <v>10538</v>
      </c>
      <c r="L33" s="13">
        <v>412</v>
      </c>
      <c r="M33" s="13">
        <v>263</v>
      </c>
      <c r="N33" s="13">
        <v>666</v>
      </c>
      <c r="O33" s="13">
        <v>36466</v>
      </c>
      <c r="P33" s="13">
        <v>544</v>
      </c>
      <c r="Q33" s="13">
        <v>29527.025000000001</v>
      </c>
      <c r="R33" s="13">
        <v>970</v>
      </c>
      <c r="S33" s="13">
        <v>89739</v>
      </c>
      <c r="T33" s="16">
        <v>443</v>
      </c>
      <c r="U33" s="13">
        <v>555</v>
      </c>
      <c r="V33" s="13">
        <v>16317</v>
      </c>
      <c r="W33" s="13">
        <v>3521</v>
      </c>
      <c r="X33" s="13">
        <v>4684</v>
      </c>
      <c r="Y33" s="13">
        <v>5010</v>
      </c>
      <c r="Z33" s="13">
        <v>848</v>
      </c>
      <c r="AA33" s="13">
        <v>953</v>
      </c>
      <c r="AB33" s="13">
        <v>7979</v>
      </c>
      <c r="AC33" s="13">
        <v>2106</v>
      </c>
      <c r="AD33" s="13">
        <v>216</v>
      </c>
      <c r="AE33" s="26">
        <v>2799</v>
      </c>
    </row>
    <row r="34" spans="1:31" x14ac:dyDescent="0.3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x14ac:dyDescent="0.3">
      <c r="A35" s="7" t="s">
        <v>25</v>
      </c>
      <c r="B35" s="36" t="s">
        <v>72</v>
      </c>
      <c r="C35" s="17">
        <v>155487</v>
      </c>
      <c r="D35" s="17">
        <v>1339007</v>
      </c>
      <c r="E35" s="17">
        <v>35063</v>
      </c>
      <c r="F35" s="17">
        <v>27772</v>
      </c>
      <c r="G35" s="17">
        <v>67144</v>
      </c>
      <c r="H35" s="17">
        <v>35304</v>
      </c>
      <c r="I35" s="17">
        <v>46079</v>
      </c>
      <c r="J35" s="17">
        <v>9513</v>
      </c>
      <c r="K35" s="17">
        <v>111035</v>
      </c>
      <c r="L35" s="17">
        <v>11487</v>
      </c>
      <c r="M35" s="17">
        <v>5999</v>
      </c>
      <c r="N35" s="17">
        <v>8923</v>
      </c>
      <c r="O35" s="17">
        <v>354569</v>
      </c>
      <c r="P35" s="17">
        <v>4394</v>
      </c>
      <c r="Q35" s="17">
        <v>1272744.7930000001</v>
      </c>
      <c r="R35" s="17">
        <v>24074</v>
      </c>
      <c r="S35" s="17">
        <v>283362</v>
      </c>
      <c r="T35" s="17">
        <v>16659</v>
      </c>
      <c r="U35" s="17">
        <v>13298</v>
      </c>
      <c r="V35" s="17">
        <v>747943</v>
      </c>
      <c r="W35" s="17">
        <v>120835</v>
      </c>
      <c r="X35" s="17">
        <v>1287120</v>
      </c>
      <c r="Y35" s="17">
        <v>88123</v>
      </c>
      <c r="Z35" s="17">
        <v>48836</v>
      </c>
      <c r="AA35" s="17">
        <v>68990</v>
      </c>
      <c r="AB35" s="17">
        <v>107469</v>
      </c>
      <c r="AC35" s="17">
        <v>183221</v>
      </c>
      <c r="AD35" s="17">
        <v>98261</v>
      </c>
      <c r="AE35" s="30">
        <v>176617</v>
      </c>
    </row>
    <row r="36" spans="1:31" x14ac:dyDescent="0.3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x14ac:dyDescent="0.3">
      <c r="A37" s="4" t="s">
        <v>26</v>
      </c>
      <c r="B37" s="5" t="s">
        <v>74</v>
      </c>
      <c r="C37" s="13">
        <v>104688</v>
      </c>
      <c r="D37" s="13">
        <v>567814</v>
      </c>
      <c r="E37" s="13">
        <v>17817</v>
      </c>
      <c r="F37" s="13">
        <v>35366</v>
      </c>
      <c r="G37" s="13">
        <v>30417</v>
      </c>
      <c r="H37" s="13">
        <v>12024</v>
      </c>
      <c r="I37" s="13">
        <v>17585</v>
      </c>
      <c r="J37" s="13">
        <v>9178</v>
      </c>
      <c r="K37" s="13">
        <v>39584</v>
      </c>
      <c r="L37" s="13">
        <v>7223</v>
      </c>
      <c r="M37" s="13">
        <v>4518</v>
      </c>
      <c r="N37" s="13">
        <v>7323</v>
      </c>
      <c r="O37" s="13">
        <v>230076</v>
      </c>
      <c r="P37" s="13">
        <v>4487</v>
      </c>
      <c r="Q37" s="13">
        <v>555983.27800000005</v>
      </c>
      <c r="R37" s="13">
        <v>13250</v>
      </c>
      <c r="S37" s="13">
        <v>367635</v>
      </c>
      <c r="T37" s="13">
        <v>12702</v>
      </c>
      <c r="U37" s="13">
        <v>6288</v>
      </c>
      <c r="V37" s="13">
        <v>397551</v>
      </c>
      <c r="W37" s="13">
        <v>43369</v>
      </c>
      <c r="X37" s="13">
        <v>512225</v>
      </c>
      <c r="Y37" s="13">
        <v>37482</v>
      </c>
      <c r="Z37" s="13">
        <v>39720</v>
      </c>
      <c r="AA37" s="13">
        <v>45862</v>
      </c>
      <c r="AB37" s="13">
        <v>69890</v>
      </c>
      <c r="AC37" s="13">
        <v>157707</v>
      </c>
      <c r="AD37" s="13">
        <v>85753</v>
      </c>
      <c r="AE37" s="26">
        <v>49688</v>
      </c>
    </row>
    <row r="38" spans="1:31" x14ac:dyDescent="0.3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x14ac:dyDescent="0.3">
      <c r="A39" s="4"/>
      <c r="B39" s="43" t="s">
        <v>127</v>
      </c>
      <c r="C39" s="13">
        <v>60335</v>
      </c>
      <c r="D39" s="13">
        <v>384985</v>
      </c>
      <c r="E39" s="13">
        <v>7861</v>
      </c>
      <c r="F39" s="13">
        <v>14303</v>
      </c>
      <c r="G39" s="13">
        <v>18073</v>
      </c>
      <c r="H39" s="13">
        <v>7179</v>
      </c>
      <c r="I39" s="13">
        <v>11375</v>
      </c>
      <c r="J39" s="13">
        <v>5347</v>
      </c>
      <c r="K39" s="13">
        <v>16780</v>
      </c>
      <c r="L39" s="13">
        <v>4642</v>
      </c>
      <c r="M39" s="13">
        <v>2628</v>
      </c>
      <c r="N39" s="13">
        <v>4464</v>
      </c>
      <c r="O39" s="13">
        <v>173471</v>
      </c>
      <c r="P39" s="13">
        <v>2417</v>
      </c>
      <c r="Q39" s="13">
        <v>363924.32</v>
      </c>
      <c r="R39" s="13">
        <v>9271</v>
      </c>
      <c r="S39" s="13">
        <v>223604</v>
      </c>
      <c r="T39" s="13">
        <v>5493</v>
      </c>
      <c r="U39" s="13">
        <v>4185</v>
      </c>
      <c r="V39" s="13">
        <v>260669</v>
      </c>
      <c r="W39" s="13">
        <v>23350</v>
      </c>
      <c r="X39" s="13">
        <v>321443</v>
      </c>
      <c r="Y39" s="13">
        <v>23955</v>
      </c>
      <c r="Z39" s="13">
        <v>24431</v>
      </c>
      <c r="AA39" s="13">
        <v>24216</v>
      </c>
      <c r="AB39" s="13">
        <v>44070</v>
      </c>
      <c r="AC39" s="13">
        <v>120585</v>
      </c>
      <c r="AD39" s="13">
        <v>71928</v>
      </c>
      <c r="AE39" s="26">
        <v>6771</v>
      </c>
    </row>
    <row r="40" spans="1:31" x14ac:dyDescent="0.3">
      <c r="A40" s="4"/>
      <c r="B40" s="43" t="s">
        <v>128</v>
      </c>
      <c r="C40" s="13">
        <v>44353</v>
      </c>
      <c r="D40" s="13">
        <v>182829</v>
      </c>
      <c r="E40" s="13">
        <v>9956</v>
      </c>
      <c r="F40" s="13">
        <v>21063</v>
      </c>
      <c r="G40" s="13">
        <v>12344</v>
      </c>
      <c r="H40" s="13">
        <v>4845</v>
      </c>
      <c r="I40" s="13">
        <v>6210</v>
      </c>
      <c r="J40" s="13">
        <v>3831</v>
      </c>
      <c r="K40" s="13">
        <v>22804</v>
      </c>
      <c r="L40" s="13">
        <v>2581</v>
      </c>
      <c r="M40" s="13">
        <v>1890</v>
      </c>
      <c r="N40" s="13">
        <v>2859</v>
      </c>
      <c r="O40" s="13">
        <v>56605</v>
      </c>
      <c r="P40" s="13">
        <v>2070</v>
      </c>
      <c r="Q40" s="13">
        <v>192058.95800000001</v>
      </c>
      <c r="R40" s="13">
        <v>3979</v>
      </c>
      <c r="S40" s="13">
        <v>144031</v>
      </c>
      <c r="T40" s="13">
        <v>7209</v>
      </c>
      <c r="U40" s="13">
        <v>2103</v>
      </c>
      <c r="V40" s="13">
        <v>136882</v>
      </c>
      <c r="W40" s="13">
        <v>20019</v>
      </c>
      <c r="X40" s="13">
        <v>190782</v>
      </c>
      <c r="Y40" s="13">
        <v>13527</v>
      </c>
      <c r="Z40" s="13">
        <v>15289</v>
      </c>
      <c r="AA40" s="13">
        <v>21646</v>
      </c>
      <c r="AB40" s="13">
        <v>25820</v>
      </c>
      <c r="AC40" s="13">
        <v>37122</v>
      </c>
      <c r="AD40" s="13">
        <v>13825</v>
      </c>
      <c r="AE40" s="26">
        <v>42917</v>
      </c>
    </row>
    <row r="41" spans="1:31" x14ac:dyDescent="0.3">
      <c r="A41" s="4" t="s">
        <v>66</v>
      </c>
      <c r="B41" s="35" t="s">
        <v>133</v>
      </c>
      <c r="C41" s="13">
        <v>0</v>
      </c>
      <c r="D41" s="13">
        <v>69654</v>
      </c>
      <c r="E41" s="13">
        <v>387</v>
      </c>
      <c r="F41" s="13">
        <v>0</v>
      </c>
      <c r="G41" s="13">
        <v>1135</v>
      </c>
      <c r="H41" s="13">
        <v>537</v>
      </c>
      <c r="I41" s="13">
        <v>174</v>
      </c>
      <c r="J41" s="13">
        <v>110</v>
      </c>
      <c r="K41" s="13">
        <v>1491</v>
      </c>
      <c r="L41" s="13">
        <v>38</v>
      </c>
      <c r="M41" s="13">
        <v>12</v>
      </c>
      <c r="N41" s="13">
        <v>0</v>
      </c>
      <c r="O41" s="13">
        <v>10384</v>
      </c>
      <c r="P41" s="13">
        <v>6</v>
      </c>
      <c r="Q41" s="13">
        <v>28262</v>
      </c>
      <c r="R41" s="13">
        <v>0</v>
      </c>
      <c r="S41" s="13">
        <v>34766</v>
      </c>
      <c r="T41" s="13">
        <v>96</v>
      </c>
      <c r="U41" s="13">
        <v>186</v>
      </c>
      <c r="V41" s="13">
        <v>36282</v>
      </c>
      <c r="W41" s="13">
        <v>0</v>
      </c>
      <c r="X41" s="13">
        <v>35624</v>
      </c>
      <c r="Y41" s="13">
        <v>0</v>
      </c>
      <c r="Z41" s="13">
        <v>2483</v>
      </c>
      <c r="AA41" s="13">
        <v>0</v>
      </c>
      <c r="AB41" s="13">
        <v>2380</v>
      </c>
      <c r="AC41" s="13">
        <v>0</v>
      </c>
      <c r="AD41" s="13">
        <v>0</v>
      </c>
      <c r="AE41" s="26">
        <v>0</v>
      </c>
    </row>
    <row r="42" spans="1:31" x14ac:dyDescent="0.3">
      <c r="A42" s="4"/>
      <c r="B42" s="35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x14ac:dyDescent="0.3">
      <c r="A43" s="4" t="s">
        <v>27</v>
      </c>
      <c r="B43" s="5" t="s">
        <v>76</v>
      </c>
      <c r="C43" s="13">
        <v>9971</v>
      </c>
      <c r="D43" s="13">
        <v>77805</v>
      </c>
      <c r="E43" s="13">
        <v>1989</v>
      </c>
      <c r="F43" s="13">
        <v>5520</v>
      </c>
      <c r="G43" s="13">
        <v>1992</v>
      </c>
      <c r="H43" s="13">
        <v>889</v>
      </c>
      <c r="I43" s="13">
        <v>1674</v>
      </c>
      <c r="J43" s="13">
        <v>1335</v>
      </c>
      <c r="K43" s="13">
        <v>3270</v>
      </c>
      <c r="L43" s="13">
        <v>533</v>
      </c>
      <c r="M43" s="13">
        <v>308</v>
      </c>
      <c r="N43" s="13">
        <v>1121</v>
      </c>
      <c r="O43" s="13">
        <v>31873</v>
      </c>
      <c r="P43" s="13">
        <v>517</v>
      </c>
      <c r="Q43" s="13">
        <v>74848.334000000003</v>
      </c>
      <c r="R43" s="13">
        <v>1111</v>
      </c>
      <c r="S43" s="13">
        <v>35033</v>
      </c>
      <c r="T43" s="13">
        <v>1495</v>
      </c>
      <c r="U43" s="13">
        <v>495</v>
      </c>
      <c r="V43" s="13">
        <v>48540</v>
      </c>
      <c r="W43" s="13">
        <v>2707</v>
      </c>
      <c r="X43" s="13">
        <v>51757</v>
      </c>
      <c r="Y43" s="13">
        <v>6099</v>
      </c>
      <c r="Z43" s="13">
        <v>5198</v>
      </c>
      <c r="AA43" s="13">
        <v>4260</v>
      </c>
      <c r="AB43" s="13">
        <v>6592</v>
      </c>
      <c r="AC43" s="13">
        <v>13670</v>
      </c>
      <c r="AD43" s="13">
        <v>7701</v>
      </c>
      <c r="AE43" s="26">
        <v>18635</v>
      </c>
    </row>
    <row r="44" spans="1:31" x14ac:dyDescent="0.3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x14ac:dyDescent="0.3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-802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x14ac:dyDescent="0.3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x14ac:dyDescent="0.3">
      <c r="A47" s="4" t="s">
        <v>29</v>
      </c>
      <c r="B47" s="5" t="s">
        <v>83</v>
      </c>
      <c r="C47" s="13">
        <v>3168</v>
      </c>
      <c r="D47" s="13">
        <v>37494</v>
      </c>
      <c r="E47" s="13">
        <v>44</v>
      </c>
      <c r="F47" s="13">
        <v>151</v>
      </c>
      <c r="G47" s="13">
        <v>-84</v>
      </c>
      <c r="H47" s="13">
        <v>-20</v>
      </c>
      <c r="I47" s="13">
        <v>920</v>
      </c>
      <c r="J47" s="13">
        <v>93</v>
      </c>
      <c r="K47" s="13">
        <v>10349</v>
      </c>
      <c r="L47" s="13">
        <v>-19</v>
      </c>
      <c r="M47" s="13">
        <v>108</v>
      </c>
      <c r="N47" s="13">
        <v>-33</v>
      </c>
      <c r="O47" s="13">
        <v>2733</v>
      </c>
      <c r="P47" s="13">
        <v>55</v>
      </c>
      <c r="Q47" s="13">
        <v>-91630.319000000003</v>
      </c>
      <c r="R47" s="13">
        <v>-298</v>
      </c>
      <c r="S47" s="13">
        <v>187839</v>
      </c>
      <c r="T47" s="13">
        <v>501</v>
      </c>
      <c r="U47" s="13">
        <v>116</v>
      </c>
      <c r="V47" s="13">
        <v>5705</v>
      </c>
      <c r="W47" s="13">
        <v>2669</v>
      </c>
      <c r="X47" s="13">
        <v>101459</v>
      </c>
      <c r="Y47" s="13">
        <v>2537</v>
      </c>
      <c r="Z47" s="13">
        <v>-1672</v>
      </c>
      <c r="AA47" s="13">
        <v>2333</v>
      </c>
      <c r="AB47" s="13">
        <v>346</v>
      </c>
      <c r="AC47" s="13">
        <v>1192</v>
      </c>
      <c r="AD47" s="13">
        <v>63</v>
      </c>
      <c r="AE47" s="26">
        <v>7344</v>
      </c>
    </row>
    <row r="48" spans="1:31" x14ac:dyDescent="0.3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x14ac:dyDescent="0.3">
      <c r="A49" s="4" t="s">
        <v>30</v>
      </c>
      <c r="B49" s="5" t="s">
        <v>85</v>
      </c>
      <c r="C49" s="13">
        <v>38927</v>
      </c>
      <c r="D49" s="13">
        <v>364575</v>
      </c>
      <c r="E49" s="13">
        <v>1939</v>
      </c>
      <c r="F49" s="13">
        <v>841</v>
      </c>
      <c r="G49" s="13">
        <v>1127</v>
      </c>
      <c r="H49" s="13">
        <v>-4509</v>
      </c>
      <c r="I49" s="13">
        <v>8141</v>
      </c>
      <c r="J49" s="13">
        <v>1212</v>
      </c>
      <c r="K49" s="13">
        <v>12614</v>
      </c>
      <c r="L49" s="13">
        <v>678</v>
      </c>
      <c r="M49" s="13">
        <v>285</v>
      </c>
      <c r="N49" s="13">
        <v>502</v>
      </c>
      <c r="O49" s="13">
        <v>197359</v>
      </c>
      <c r="P49" s="13">
        <v>2841</v>
      </c>
      <c r="Q49" s="13">
        <v>262575.33199999999</v>
      </c>
      <c r="R49" s="13">
        <v>-336</v>
      </c>
      <c r="S49" s="13">
        <v>750975</v>
      </c>
      <c r="T49" s="13">
        <v>-184</v>
      </c>
      <c r="U49" s="13">
        <v>899</v>
      </c>
      <c r="V49" s="13">
        <v>153502</v>
      </c>
      <c r="W49" s="13">
        <v>28916</v>
      </c>
      <c r="X49" s="13">
        <v>185343</v>
      </c>
      <c r="Y49" s="13">
        <v>5153</v>
      </c>
      <c r="Z49" s="13">
        <v>-11155</v>
      </c>
      <c r="AA49" s="13">
        <v>-2157</v>
      </c>
      <c r="AB49" s="13">
        <v>1984</v>
      </c>
      <c r="AC49" s="13">
        <v>538</v>
      </c>
      <c r="AD49" s="13">
        <v>0</v>
      </c>
      <c r="AE49" s="26">
        <v>88299</v>
      </c>
    </row>
    <row r="50" spans="1:31" x14ac:dyDescent="0.3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x14ac:dyDescent="0.3">
      <c r="A51" s="4" t="s">
        <v>31</v>
      </c>
      <c r="B51" s="5" t="s">
        <v>87</v>
      </c>
      <c r="C51" s="13">
        <v>0</v>
      </c>
      <c r="D51" s="13">
        <v>34606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-10</v>
      </c>
      <c r="K51" s="13">
        <v>0</v>
      </c>
      <c r="L51" s="13">
        <v>0</v>
      </c>
      <c r="M51" s="13">
        <v>0</v>
      </c>
      <c r="N51" s="13">
        <v>0</v>
      </c>
      <c r="O51" s="13">
        <v>12363</v>
      </c>
      <c r="P51" s="13">
        <v>0</v>
      </c>
      <c r="Q51" s="13">
        <v>7378.616</v>
      </c>
      <c r="R51" s="13">
        <v>0</v>
      </c>
      <c r="S51" s="13">
        <v>41285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33713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26">
        <v>0</v>
      </c>
    </row>
    <row r="52" spans="1:31" x14ac:dyDescent="0.3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x14ac:dyDescent="0.3">
      <c r="A53" s="4" t="s">
        <v>71</v>
      </c>
      <c r="B53" s="5" t="s">
        <v>89</v>
      </c>
      <c r="C53" s="13">
        <v>65</v>
      </c>
      <c r="D53" s="13">
        <v>58677</v>
      </c>
      <c r="E53" s="13">
        <v>-1</v>
      </c>
      <c r="F53" s="13">
        <v>-15</v>
      </c>
      <c r="G53" s="13">
        <v>34</v>
      </c>
      <c r="H53" s="13">
        <v>0</v>
      </c>
      <c r="I53" s="13">
        <v>447</v>
      </c>
      <c r="J53" s="13">
        <v>0</v>
      </c>
      <c r="K53" s="13">
        <v>-420</v>
      </c>
      <c r="L53" s="13">
        <v>2</v>
      </c>
      <c r="M53" s="13">
        <v>-21</v>
      </c>
      <c r="N53" s="13">
        <v>324</v>
      </c>
      <c r="O53" s="13">
        <v>20667</v>
      </c>
      <c r="P53" s="13">
        <v>279</v>
      </c>
      <c r="Q53" s="13">
        <v>13393.947</v>
      </c>
      <c r="R53" s="13">
        <v>0</v>
      </c>
      <c r="S53" s="13">
        <v>215397</v>
      </c>
      <c r="T53" s="13">
        <v>0</v>
      </c>
      <c r="U53" s="13">
        <v>1657</v>
      </c>
      <c r="V53" s="13">
        <v>0</v>
      </c>
      <c r="W53" s="13">
        <v>0</v>
      </c>
      <c r="X53" s="13">
        <v>2371</v>
      </c>
      <c r="Y53" s="13">
        <v>2154</v>
      </c>
      <c r="Z53" s="13">
        <v>0</v>
      </c>
      <c r="AA53" s="13">
        <v>-143</v>
      </c>
      <c r="AB53" s="13">
        <v>0</v>
      </c>
      <c r="AC53" s="13">
        <v>79</v>
      </c>
      <c r="AD53" s="13">
        <v>26</v>
      </c>
      <c r="AE53" s="26">
        <v>0</v>
      </c>
    </row>
    <row r="54" spans="1:31" x14ac:dyDescent="0.3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x14ac:dyDescent="0.3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x14ac:dyDescent="0.3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x14ac:dyDescent="0.3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11292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91283.869000000006</v>
      </c>
      <c r="R57" s="13">
        <v>3283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x14ac:dyDescent="0.3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x14ac:dyDescent="0.3">
      <c r="A59" s="4" t="s">
        <v>82</v>
      </c>
      <c r="B59" s="5" t="s">
        <v>95</v>
      </c>
      <c r="C59" s="13">
        <v>0</v>
      </c>
      <c r="D59" s="13">
        <v>724</v>
      </c>
      <c r="E59" s="13">
        <v>0</v>
      </c>
      <c r="F59" s="13">
        <v>0</v>
      </c>
      <c r="G59" s="13">
        <v>0</v>
      </c>
      <c r="H59" s="13">
        <v>0</v>
      </c>
      <c r="I59" s="13">
        <v>350</v>
      </c>
      <c r="J59" s="13">
        <v>0</v>
      </c>
      <c r="K59" s="13">
        <v>-371</v>
      </c>
      <c r="L59" s="13">
        <v>51</v>
      </c>
      <c r="M59" s="13">
        <v>0</v>
      </c>
      <c r="N59" s="13">
        <v>-19</v>
      </c>
      <c r="O59" s="13">
        <v>0</v>
      </c>
      <c r="P59" s="13">
        <v>0</v>
      </c>
      <c r="Q59" s="13">
        <v>36699.152999999998</v>
      </c>
      <c r="R59" s="13">
        <v>0</v>
      </c>
      <c r="S59" s="13">
        <v>11729</v>
      </c>
      <c r="T59" s="13">
        <v>0</v>
      </c>
      <c r="U59" s="13">
        <v>0</v>
      </c>
      <c r="V59" s="13">
        <v>328</v>
      </c>
      <c r="W59" s="13">
        <v>0</v>
      </c>
      <c r="X59" s="13">
        <v>-1823</v>
      </c>
      <c r="Y59" s="13">
        <v>0</v>
      </c>
      <c r="Z59" s="13">
        <v>1393</v>
      </c>
      <c r="AA59" s="13">
        <v>2220</v>
      </c>
      <c r="AB59" s="13">
        <v>-960</v>
      </c>
      <c r="AC59" s="13">
        <v>0</v>
      </c>
      <c r="AD59" s="13">
        <v>0</v>
      </c>
      <c r="AE59" s="26">
        <v>0</v>
      </c>
    </row>
    <row r="60" spans="1:31" x14ac:dyDescent="0.3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x14ac:dyDescent="0.3">
      <c r="A61" s="7" t="s">
        <v>97</v>
      </c>
      <c r="B61" s="36" t="s">
        <v>98</v>
      </c>
      <c r="C61" s="17">
        <v>-1332</v>
      </c>
      <c r="D61" s="17">
        <v>129106</v>
      </c>
      <c r="E61" s="17">
        <v>12888</v>
      </c>
      <c r="F61" s="17">
        <v>-2799</v>
      </c>
      <c r="G61" s="17">
        <v>32523</v>
      </c>
      <c r="H61" s="17">
        <v>26383</v>
      </c>
      <c r="I61" s="17">
        <v>17488</v>
      </c>
      <c r="J61" s="17">
        <v>-2405</v>
      </c>
      <c r="K61" s="17">
        <v>42974</v>
      </c>
      <c r="L61" s="17">
        <v>3083</v>
      </c>
      <c r="M61" s="17">
        <v>789</v>
      </c>
      <c r="N61" s="17">
        <v>-333</v>
      </c>
      <c r="O61" s="17">
        <v>-150886</v>
      </c>
      <c r="P61" s="17">
        <v>-3791</v>
      </c>
      <c r="Q61" s="17">
        <v>549916.62700000009</v>
      </c>
      <c r="R61" s="17">
        <v>13630</v>
      </c>
      <c r="S61" s="17">
        <v>-1337839</v>
      </c>
      <c r="T61" s="17">
        <v>2049</v>
      </c>
      <c r="U61" s="17">
        <v>3657</v>
      </c>
      <c r="V61" s="17">
        <v>106691</v>
      </c>
      <c r="W61" s="17">
        <v>43174</v>
      </c>
      <c r="X61" s="17">
        <v>396518</v>
      </c>
      <c r="Y61" s="17">
        <v>985</v>
      </c>
      <c r="Z61" s="17">
        <v>15655</v>
      </c>
      <c r="AA61" s="17">
        <v>21056</v>
      </c>
      <c r="AB61" s="17">
        <v>25317</v>
      </c>
      <c r="AC61" s="17">
        <v>10035</v>
      </c>
      <c r="AD61" s="17">
        <v>4718</v>
      </c>
      <c r="AE61" s="30">
        <v>12651</v>
      </c>
    </row>
    <row r="62" spans="1:31" x14ac:dyDescent="0.3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x14ac:dyDescent="0.3">
      <c r="A63" s="4" t="s">
        <v>100</v>
      </c>
      <c r="B63" s="5" t="s">
        <v>101</v>
      </c>
      <c r="C63" s="13">
        <v>3713</v>
      </c>
      <c r="D63" s="13">
        <v>78473</v>
      </c>
      <c r="E63" s="13">
        <v>927</v>
      </c>
      <c r="F63" s="13">
        <v>-3084</v>
      </c>
      <c r="G63" s="13">
        <v>8350</v>
      </c>
      <c r="H63" s="13">
        <v>-182</v>
      </c>
      <c r="I63" s="13">
        <v>4514</v>
      </c>
      <c r="J63" s="13">
        <v>102</v>
      </c>
      <c r="K63" s="13">
        <v>15212</v>
      </c>
      <c r="L63" s="13">
        <v>995</v>
      </c>
      <c r="M63" s="13">
        <v>131</v>
      </c>
      <c r="N63" s="13">
        <v>-129</v>
      </c>
      <c r="O63" s="13">
        <v>-34265</v>
      </c>
      <c r="P63" s="13">
        <v>-610</v>
      </c>
      <c r="Q63" s="13">
        <v>143377.296</v>
      </c>
      <c r="R63" s="13">
        <v>2952</v>
      </c>
      <c r="S63" s="13">
        <v>-4216</v>
      </c>
      <c r="T63" s="13">
        <v>259</v>
      </c>
      <c r="U63" s="13">
        <v>867</v>
      </c>
      <c r="V63" s="13">
        <v>18869</v>
      </c>
      <c r="W63" s="13">
        <v>12308</v>
      </c>
      <c r="X63" s="13">
        <v>121308</v>
      </c>
      <c r="Y63" s="13">
        <v>13019</v>
      </c>
      <c r="Z63" s="13">
        <v>605</v>
      </c>
      <c r="AA63" s="13">
        <v>10476</v>
      </c>
      <c r="AB63" s="13">
        <v>6011</v>
      </c>
      <c r="AC63" s="13">
        <v>2250</v>
      </c>
      <c r="AD63" s="13">
        <v>998</v>
      </c>
      <c r="AE63" s="26">
        <v>4709</v>
      </c>
    </row>
    <row r="64" spans="1:31" x14ac:dyDescent="0.3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86" customFormat="1" x14ac:dyDescent="0.3">
      <c r="A65" s="7" t="s">
        <v>105</v>
      </c>
      <c r="B65" s="8" t="s">
        <v>103</v>
      </c>
      <c r="C65" s="17">
        <v>-5045</v>
      </c>
      <c r="D65" s="17">
        <v>50633</v>
      </c>
      <c r="E65" s="17">
        <v>11961</v>
      </c>
      <c r="F65" s="17">
        <v>285</v>
      </c>
      <c r="G65" s="17">
        <v>24173</v>
      </c>
      <c r="H65" s="17">
        <v>26565</v>
      </c>
      <c r="I65" s="17">
        <v>12974</v>
      </c>
      <c r="J65" s="17">
        <v>-2507</v>
      </c>
      <c r="K65" s="17">
        <v>27762</v>
      </c>
      <c r="L65" s="17">
        <v>2088</v>
      </c>
      <c r="M65" s="17">
        <v>658</v>
      </c>
      <c r="N65" s="17">
        <v>-204</v>
      </c>
      <c r="O65" s="17">
        <v>-116621</v>
      </c>
      <c r="P65" s="17">
        <v>-3181</v>
      </c>
      <c r="Q65" s="17">
        <v>406539.33100000012</v>
      </c>
      <c r="R65" s="17">
        <v>10678</v>
      </c>
      <c r="S65" s="17">
        <v>-1333623</v>
      </c>
      <c r="T65" s="17">
        <v>1790</v>
      </c>
      <c r="U65" s="17">
        <v>2790</v>
      </c>
      <c r="V65" s="17">
        <v>87822</v>
      </c>
      <c r="W65" s="17">
        <v>30866</v>
      </c>
      <c r="X65" s="17">
        <v>275210</v>
      </c>
      <c r="Y65" s="17">
        <v>-12034</v>
      </c>
      <c r="Z65" s="17">
        <v>15050</v>
      </c>
      <c r="AA65" s="17">
        <v>10580</v>
      </c>
      <c r="AB65" s="17">
        <v>19306</v>
      </c>
      <c r="AC65" s="17">
        <v>7785</v>
      </c>
      <c r="AD65" s="17">
        <v>3720</v>
      </c>
      <c r="AE65" s="30">
        <v>7942</v>
      </c>
    </row>
    <row r="66" spans="1:31" s="86" customFormat="1" x14ac:dyDescent="0.3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x14ac:dyDescent="0.3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-40623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x14ac:dyDescent="0.3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x14ac:dyDescent="0.3">
      <c r="A69" s="7" t="s">
        <v>109</v>
      </c>
      <c r="B69" s="8" t="s">
        <v>112</v>
      </c>
      <c r="C69" s="15">
        <v>-5045</v>
      </c>
      <c r="D69" s="15">
        <v>50633</v>
      </c>
      <c r="E69" s="15">
        <v>11961</v>
      </c>
      <c r="F69" s="15">
        <v>285</v>
      </c>
      <c r="G69" s="15">
        <v>24173</v>
      </c>
      <c r="H69" s="15">
        <v>26565</v>
      </c>
      <c r="I69" s="15">
        <v>12974</v>
      </c>
      <c r="J69" s="15">
        <v>-2507</v>
      </c>
      <c r="K69" s="15">
        <v>27762</v>
      </c>
      <c r="L69" s="15">
        <v>2088</v>
      </c>
      <c r="M69" s="15">
        <v>658</v>
      </c>
      <c r="N69" s="15">
        <v>-204</v>
      </c>
      <c r="O69" s="15">
        <v>-116621</v>
      </c>
      <c r="P69" s="15">
        <v>-3181</v>
      </c>
      <c r="Q69" s="15">
        <v>406539.33100000012</v>
      </c>
      <c r="R69" s="15">
        <v>10678</v>
      </c>
      <c r="S69" s="15">
        <v>-1374246</v>
      </c>
      <c r="T69" s="15">
        <v>1790</v>
      </c>
      <c r="U69" s="15">
        <v>2790</v>
      </c>
      <c r="V69" s="15">
        <v>87822</v>
      </c>
      <c r="W69" s="15">
        <v>30866</v>
      </c>
      <c r="X69" s="15">
        <v>275210</v>
      </c>
      <c r="Y69" s="15">
        <v>-12034</v>
      </c>
      <c r="Z69" s="15">
        <v>15050</v>
      </c>
      <c r="AA69" s="15">
        <v>10580</v>
      </c>
      <c r="AB69" s="15">
        <v>19306</v>
      </c>
      <c r="AC69" s="15">
        <v>7785</v>
      </c>
      <c r="AD69" s="15">
        <v>3720</v>
      </c>
      <c r="AE69" s="28">
        <v>7942</v>
      </c>
    </row>
    <row r="70" spans="1:31" x14ac:dyDescent="0.3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x14ac:dyDescent="0.3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x14ac:dyDescent="0.3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x14ac:dyDescent="0.3">
      <c r="A73" s="4" t="s">
        <v>111</v>
      </c>
      <c r="B73" s="5" t="s">
        <v>116</v>
      </c>
      <c r="C73" s="16">
        <v>-5045</v>
      </c>
      <c r="D73" s="16">
        <v>50633</v>
      </c>
      <c r="E73" s="16">
        <v>11961</v>
      </c>
      <c r="F73" s="16">
        <v>285</v>
      </c>
      <c r="G73" s="16">
        <v>24173</v>
      </c>
      <c r="H73" s="16">
        <v>26565</v>
      </c>
      <c r="I73" s="16">
        <v>12974</v>
      </c>
      <c r="J73" s="16">
        <v>-2507</v>
      </c>
      <c r="K73" s="16">
        <v>27762</v>
      </c>
      <c r="L73" s="16">
        <v>2088</v>
      </c>
      <c r="M73" s="16">
        <v>658</v>
      </c>
      <c r="N73" s="16">
        <v>-204</v>
      </c>
      <c r="O73" s="16">
        <v>-116621</v>
      </c>
      <c r="P73" s="16">
        <v>-3181</v>
      </c>
      <c r="Q73" s="16">
        <v>406539.33100000012</v>
      </c>
      <c r="R73" s="16">
        <v>10678</v>
      </c>
      <c r="S73" s="16">
        <v>-1374246</v>
      </c>
      <c r="T73" s="16">
        <v>1790</v>
      </c>
      <c r="U73" s="16">
        <v>2790</v>
      </c>
      <c r="V73" s="16">
        <v>87822</v>
      </c>
      <c r="W73" s="16">
        <v>30866</v>
      </c>
      <c r="X73" s="16">
        <v>275210</v>
      </c>
      <c r="Y73" s="16">
        <v>-12034</v>
      </c>
      <c r="Z73" s="16">
        <v>15050</v>
      </c>
      <c r="AA73" s="16">
        <v>10580</v>
      </c>
      <c r="AB73" s="16">
        <v>19306</v>
      </c>
      <c r="AC73" s="16">
        <v>7785</v>
      </c>
      <c r="AD73" s="16">
        <v>3720</v>
      </c>
      <c r="AE73" s="29">
        <v>7942</v>
      </c>
    </row>
    <row r="74" spans="1:31" x14ac:dyDescent="0.3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88" customFormat="1" hidden="1" x14ac:dyDescent="0.3">
      <c r="A75" s="1"/>
      <c r="B75" s="8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88" customFormat="1" hidden="1" x14ac:dyDescent="0.3">
      <c r="A76" s="10" t="s">
        <v>32</v>
      </c>
      <c r="B76" s="87"/>
      <c r="C76" s="19">
        <v>-5045</v>
      </c>
      <c r="D76" s="19">
        <v>50633</v>
      </c>
      <c r="E76" s="19">
        <v>11961</v>
      </c>
      <c r="F76" s="19">
        <v>285</v>
      </c>
      <c r="G76" s="19">
        <v>24173</v>
      </c>
      <c r="H76" s="19">
        <v>26565</v>
      </c>
      <c r="I76" s="19">
        <v>12974</v>
      </c>
      <c r="J76" s="19">
        <v>-2507</v>
      </c>
      <c r="K76" s="19">
        <v>27762</v>
      </c>
      <c r="L76" s="19">
        <v>2088</v>
      </c>
      <c r="M76" s="19">
        <v>658</v>
      </c>
      <c r="N76" s="19">
        <v>-345</v>
      </c>
      <c r="O76" s="19">
        <v>-116621</v>
      </c>
      <c r="P76" s="19">
        <v>-3181</v>
      </c>
      <c r="Q76" s="19">
        <v>406539.33100000012</v>
      </c>
      <c r="R76" s="19">
        <v>10678</v>
      </c>
      <c r="S76" s="19">
        <v>-1374246</v>
      </c>
      <c r="T76" s="19">
        <v>1790</v>
      </c>
      <c r="U76" s="19">
        <v>2790</v>
      </c>
      <c r="V76" s="19">
        <v>87822</v>
      </c>
      <c r="W76" s="19">
        <v>30866</v>
      </c>
      <c r="X76" s="19">
        <v>275210</v>
      </c>
      <c r="Y76" s="19">
        <v>-12034</v>
      </c>
      <c r="Z76" s="19">
        <v>15050</v>
      </c>
      <c r="AA76" s="19">
        <v>10580</v>
      </c>
      <c r="AB76" s="19">
        <v>19306</v>
      </c>
      <c r="AC76" s="19">
        <v>7785</v>
      </c>
      <c r="AD76" s="19">
        <v>3720</v>
      </c>
      <c r="AE76" s="19">
        <v>7942</v>
      </c>
    </row>
    <row r="77" spans="1:31" hidden="1" x14ac:dyDescent="0.3">
      <c r="A77" s="11" t="s">
        <v>35</v>
      </c>
      <c r="B77" s="8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idden="1" x14ac:dyDescent="0.3">
      <c r="A78" s="1"/>
      <c r="B78" s="8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idden="1" x14ac:dyDescent="0.3">
      <c r="A79" s="32" t="s">
        <v>209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idden="1" x14ac:dyDescent="0.3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idden="1" x14ac:dyDescent="0.3">
      <c r="A81" s="32" t="s">
        <v>210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idden="1" x14ac:dyDescent="0.3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3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x14ac:dyDescent="0.3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3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3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3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3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3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3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3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3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3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3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3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3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3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3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3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3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3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3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3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3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3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3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3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3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3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3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3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3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3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3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3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3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3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3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3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3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3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3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3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3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3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3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3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3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3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3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3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3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3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3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3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3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3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3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3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3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3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3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3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3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3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3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3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3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3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3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3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3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3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3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3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3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r:id="rId1"/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D180"/>
  <sheetViews>
    <sheetView showGridLines="0" topLeftCell="L7" zoomScaleNormal="100" workbookViewId="0">
      <selection activeCell="Z35" sqref="Z35"/>
    </sheetView>
  </sheetViews>
  <sheetFormatPr defaultColWidth="9.109375" defaultRowHeight="14.4" x14ac:dyDescent="0.3"/>
  <cols>
    <col min="2" max="2" width="120.33203125" style="81" customWidth="1"/>
    <col min="3" max="21" width="11.33203125" style="12" customWidth="1"/>
    <col min="22" max="22" width="11.33203125" style="21" customWidth="1"/>
    <col min="23" max="26" width="11.33203125" style="12" customWidth="1"/>
    <col min="27" max="27" width="10.88671875" style="12" customWidth="1"/>
    <col min="28" max="30" width="11.33203125" style="12" customWidth="1"/>
  </cols>
  <sheetData>
    <row r="1" spans="1:30" x14ac:dyDescent="0.3">
      <c r="A1" s="44" t="s">
        <v>33</v>
      </c>
    </row>
    <row r="2" spans="1:30" x14ac:dyDescent="0.3">
      <c r="A2" s="45" t="s">
        <v>261</v>
      </c>
      <c r="B2" s="82"/>
    </row>
    <row r="3" spans="1:30" x14ac:dyDescent="0.3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2" customFormat="1" ht="30" customHeight="1" x14ac:dyDescent="0.3">
      <c r="A4" s="84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140</v>
      </c>
      <c r="N4" s="47" t="s">
        <v>8</v>
      </c>
      <c r="O4" s="47" t="s">
        <v>120</v>
      </c>
      <c r="P4" s="47" t="s">
        <v>2</v>
      </c>
      <c r="Q4" s="47" t="s">
        <v>9</v>
      </c>
      <c r="R4" s="47" t="s">
        <v>38</v>
      </c>
      <c r="S4" s="47" t="s">
        <v>5</v>
      </c>
      <c r="T4" s="47" t="s">
        <v>39</v>
      </c>
      <c r="U4" s="47" t="s">
        <v>121</v>
      </c>
      <c r="V4" s="47" t="s">
        <v>122</v>
      </c>
      <c r="W4" s="47" t="s">
        <v>10</v>
      </c>
      <c r="X4" s="47" t="s">
        <v>41</v>
      </c>
      <c r="Y4" s="47" t="s">
        <v>138</v>
      </c>
      <c r="Z4" s="47" t="s">
        <v>0</v>
      </c>
      <c r="AA4" s="47" t="s">
        <v>42</v>
      </c>
      <c r="AB4" s="47" t="s">
        <v>11</v>
      </c>
      <c r="AC4" s="47" t="s">
        <v>160</v>
      </c>
      <c r="AD4" s="47" t="s">
        <v>123</v>
      </c>
    </row>
    <row r="5" spans="1:30" s="85" customFormat="1" x14ac:dyDescent="0.3">
      <c r="A5" s="4" t="s">
        <v>12</v>
      </c>
      <c r="B5" s="42" t="s">
        <v>43</v>
      </c>
      <c r="C5" s="13">
        <v>73062</v>
      </c>
      <c r="D5" s="13">
        <v>463947</v>
      </c>
      <c r="E5" s="13">
        <v>11731</v>
      </c>
      <c r="F5" s="13">
        <v>8451</v>
      </c>
      <c r="G5" s="13">
        <v>17470</v>
      </c>
      <c r="H5" s="13">
        <v>11186</v>
      </c>
      <c r="I5" s="13">
        <v>18635</v>
      </c>
      <c r="J5" s="13">
        <v>2559</v>
      </c>
      <c r="K5" s="13">
        <v>78301</v>
      </c>
      <c r="L5" s="13">
        <v>5752</v>
      </c>
      <c r="M5" s="13">
        <v>3683</v>
      </c>
      <c r="N5" s="13">
        <v>138179</v>
      </c>
      <c r="O5" s="13">
        <v>1910</v>
      </c>
      <c r="P5" s="13">
        <v>554040.95600000001</v>
      </c>
      <c r="Q5" s="13">
        <v>5214</v>
      </c>
      <c r="R5" s="13">
        <v>379092</v>
      </c>
      <c r="S5" s="13">
        <v>2582</v>
      </c>
      <c r="T5" s="13">
        <v>4843</v>
      </c>
      <c r="U5" s="13">
        <v>239762</v>
      </c>
      <c r="V5" s="13">
        <v>67659</v>
      </c>
      <c r="W5" s="13">
        <v>581928</v>
      </c>
      <c r="X5" s="13">
        <v>8273</v>
      </c>
      <c r="Y5" s="13">
        <v>15100</v>
      </c>
      <c r="Z5" s="13">
        <v>21385</v>
      </c>
      <c r="AA5" s="13">
        <v>36182</v>
      </c>
      <c r="AB5" s="13">
        <v>3652</v>
      </c>
      <c r="AC5" s="13">
        <v>0</v>
      </c>
      <c r="AD5" s="13">
        <v>84248</v>
      </c>
    </row>
    <row r="6" spans="1:30" s="85" customFormat="1" x14ac:dyDescent="0.3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s="85" customFormat="1" x14ac:dyDescent="0.3">
      <c r="A7" s="4" t="s">
        <v>47</v>
      </c>
      <c r="B7" s="5" t="s">
        <v>45</v>
      </c>
      <c r="C7" s="14">
        <v>10769</v>
      </c>
      <c r="D7" s="14">
        <v>87433</v>
      </c>
      <c r="E7" s="14">
        <v>560</v>
      </c>
      <c r="F7" s="14">
        <v>507</v>
      </c>
      <c r="G7" s="14">
        <v>8954</v>
      </c>
      <c r="H7" s="14">
        <v>5456</v>
      </c>
      <c r="I7" s="14">
        <v>4445</v>
      </c>
      <c r="J7" s="14">
        <v>517</v>
      </c>
      <c r="K7" s="14">
        <v>53735</v>
      </c>
      <c r="L7" s="14">
        <v>320</v>
      </c>
      <c r="M7" s="14">
        <v>321</v>
      </c>
      <c r="N7" s="14">
        <v>41541</v>
      </c>
      <c r="O7" s="14">
        <v>461</v>
      </c>
      <c r="P7" s="14">
        <v>205362.95199999999</v>
      </c>
      <c r="Q7" s="14">
        <v>2950</v>
      </c>
      <c r="R7" s="14">
        <v>99565</v>
      </c>
      <c r="S7" s="14">
        <v>367</v>
      </c>
      <c r="T7" s="14">
        <v>1120</v>
      </c>
      <c r="U7" s="14">
        <v>20023</v>
      </c>
      <c r="V7" s="14">
        <v>19935</v>
      </c>
      <c r="W7" s="14">
        <v>190337</v>
      </c>
      <c r="X7" s="14">
        <v>6393</v>
      </c>
      <c r="Y7" s="14">
        <v>596</v>
      </c>
      <c r="Z7" s="14">
        <v>442</v>
      </c>
      <c r="AA7" s="14">
        <v>3724</v>
      </c>
      <c r="AB7" s="14">
        <v>731</v>
      </c>
      <c r="AC7" s="14">
        <v>74</v>
      </c>
      <c r="AD7" s="14">
        <v>6096</v>
      </c>
    </row>
    <row r="8" spans="1:30" s="85" customFormat="1" x14ac:dyDescent="0.3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s="85" customFormat="1" x14ac:dyDescent="0.3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</row>
    <row r="10" spans="1:30" s="85" customFormat="1" x14ac:dyDescent="0.3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s="86" customFormat="1" x14ac:dyDescent="0.3">
      <c r="A11" s="4" t="s">
        <v>14</v>
      </c>
      <c r="B11" s="34" t="s">
        <v>50</v>
      </c>
      <c r="C11" s="16">
        <v>54</v>
      </c>
      <c r="D11" s="16">
        <v>13952</v>
      </c>
      <c r="E11" s="16">
        <v>45</v>
      </c>
      <c r="F11" s="16">
        <v>0</v>
      </c>
      <c r="G11" s="16">
        <v>16</v>
      </c>
      <c r="H11" s="16">
        <v>10016</v>
      </c>
      <c r="I11" s="16">
        <v>0</v>
      </c>
      <c r="J11" s="16">
        <v>190</v>
      </c>
      <c r="K11" s="16">
        <v>37</v>
      </c>
      <c r="L11" s="16">
        <v>23</v>
      </c>
      <c r="M11" s="16">
        <v>33</v>
      </c>
      <c r="N11" s="16">
        <v>1719</v>
      </c>
      <c r="O11" s="16">
        <v>0</v>
      </c>
      <c r="P11" s="16">
        <v>91.686000000000007</v>
      </c>
      <c r="Q11" s="16">
        <v>0</v>
      </c>
      <c r="R11" s="16">
        <v>8681</v>
      </c>
      <c r="S11" s="16">
        <v>51</v>
      </c>
      <c r="T11" s="16">
        <v>467</v>
      </c>
      <c r="U11" s="16">
        <v>42305</v>
      </c>
      <c r="V11" s="16">
        <v>0</v>
      </c>
      <c r="W11" s="16">
        <v>4925</v>
      </c>
      <c r="X11" s="16">
        <v>0</v>
      </c>
      <c r="Y11" s="16">
        <v>0</v>
      </c>
      <c r="Z11" s="16">
        <v>649</v>
      </c>
      <c r="AA11" s="16">
        <v>488</v>
      </c>
      <c r="AB11" s="16">
        <v>0</v>
      </c>
      <c r="AC11" s="16">
        <v>0</v>
      </c>
      <c r="AD11" s="16">
        <v>0</v>
      </c>
    </row>
    <row r="12" spans="1:30" s="86" customFormat="1" x14ac:dyDescent="0.3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x14ac:dyDescent="0.3">
      <c r="A13" s="4" t="s">
        <v>15</v>
      </c>
      <c r="B13" s="5" t="s">
        <v>52</v>
      </c>
      <c r="C13" s="16">
        <v>19775</v>
      </c>
      <c r="D13" s="16">
        <v>276380</v>
      </c>
      <c r="E13" s="16">
        <v>6631</v>
      </c>
      <c r="F13" s="16">
        <v>6133</v>
      </c>
      <c r="G13" s="16">
        <v>7174</v>
      </c>
      <c r="H13" s="16">
        <v>354</v>
      </c>
      <c r="I13" s="16">
        <v>5623</v>
      </c>
      <c r="J13" s="16">
        <v>2873</v>
      </c>
      <c r="K13" s="16">
        <v>12468</v>
      </c>
      <c r="L13" s="16">
        <v>482</v>
      </c>
      <c r="M13" s="16">
        <v>1046</v>
      </c>
      <c r="N13" s="16">
        <v>63749</v>
      </c>
      <c r="O13" s="16">
        <v>1285</v>
      </c>
      <c r="P13" s="16">
        <v>246813.92</v>
      </c>
      <c r="Q13" s="16">
        <v>8676</v>
      </c>
      <c r="R13" s="16">
        <v>145489</v>
      </c>
      <c r="S13" s="16">
        <v>7468</v>
      </c>
      <c r="T13" s="16">
        <v>2701</v>
      </c>
      <c r="U13" s="16">
        <v>125160</v>
      </c>
      <c r="V13" s="16">
        <v>6137</v>
      </c>
      <c r="W13" s="16">
        <v>242060</v>
      </c>
      <c r="X13" s="16">
        <v>21109</v>
      </c>
      <c r="Y13" s="16">
        <v>12045</v>
      </c>
      <c r="Z13" s="16">
        <v>13748</v>
      </c>
      <c r="AA13" s="16">
        <v>23385</v>
      </c>
      <c r="AB13" s="16">
        <v>3182</v>
      </c>
      <c r="AC13" s="16">
        <v>0</v>
      </c>
      <c r="AD13" s="16">
        <v>19796</v>
      </c>
    </row>
    <row r="14" spans="1:30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</row>
    <row r="15" spans="1:30" x14ac:dyDescent="0.3">
      <c r="A15" s="4" t="s">
        <v>16</v>
      </c>
      <c r="B15" s="5" t="s">
        <v>53</v>
      </c>
      <c r="C15" s="16">
        <v>3789</v>
      </c>
      <c r="D15" s="16">
        <v>51653</v>
      </c>
      <c r="E15" s="16">
        <v>561</v>
      </c>
      <c r="F15" s="16">
        <v>1578</v>
      </c>
      <c r="G15" s="16">
        <v>1310</v>
      </c>
      <c r="H15" s="16">
        <v>142</v>
      </c>
      <c r="I15" s="16">
        <v>768</v>
      </c>
      <c r="J15" s="16">
        <v>1904</v>
      </c>
      <c r="K15" s="16">
        <v>6722</v>
      </c>
      <c r="L15" s="16">
        <v>145</v>
      </c>
      <c r="M15" s="16">
        <v>335</v>
      </c>
      <c r="N15" s="16">
        <v>9123</v>
      </c>
      <c r="O15" s="16">
        <v>18</v>
      </c>
      <c r="P15" s="16">
        <v>42209.788999999997</v>
      </c>
      <c r="Q15" s="16">
        <v>334</v>
      </c>
      <c r="R15" s="16">
        <v>23080</v>
      </c>
      <c r="S15" s="16">
        <v>2315</v>
      </c>
      <c r="T15" s="16">
        <v>282</v>
      </c>
      <c r="U15" s="16">
        <v>10838</v>
      </c>
      <c r="V15" s="16">
        <v>457</v>
      </c>
      <c r="W15" s="16">
        <v>51785</v>
      </c>
      <c r="X15" s="16">
        <v>3391</v>
      </c>
      <c r="Y15" s="16">
        <v>2165</v>
      </c>
      <c r="Z15" s="16">
        <v>862</v>
      </c>
      <c r="AA15" s="16">
        <v>2089</v>
      </c>
      <c r="AB15" s="16">
        <v>367</v>
      </c>
      <c r="AC15" s="16">
        <v>0</v>
      </c>
      <c r="AD15" s="16">
        <v>4861</v>
      </c>
    </row>
    <row r="16" spans="1:30" x14ac:dyDescent="0.3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</row>
    <row r="17" spans="1:30" x14ac:dyDescent="0.3">
      <c r="A17" s="4" t="s">
        <v>17</v>
      </c>
      <c r="B17" s="5" t="s">
        <v>55</v>
      </c>
      <c r="C17" s="16">
        <v>112</v>
      </c>
      <c r="D17" s="16">
        <v>11223</v>
      </c>
      <c r="E17" s="16">
        <v>-4</v>
      </c>
      <c r="F17" s="16">
        <v>34</v>
      </c>
      <c r="G17" s="16">
        <v>15857</v>
      </c>
      <c r="H17" s="16">
        <v>2425</v>
      </c>
      <c r="I17" s="16">
        <v>2953</v>
      </c>
      <c r="J17" s="16">
        <v>-604</v>
      </c>
      <c r="K17" s="16">
        <v>47867</v>
      </c>
      <c r="L17" s="16">
        <v>-82</v>
      </c>
      <c r="M17" s="16">
        <v>170</v>
      </c>
      <c r="N17" s="16">
        <v>18663</v>
      </c>
      <c r="O17" s="16">
        <v>4</v>
      </c>
      <c r="P17" s="16">
        <v>17316.41</v>
      </c>
      <c r="Q17" s="16">
        <v>1723</v>
      </c>
      <c r="R17" s="16">
        <v>83257</v>
      </c>
      <c r="S17" s="16">
        <v>1569</v>
      </c>
      <c r="T17" s="16">
        <v>0</v>
      </c>
      <c r="U17" s="16">
        <v>11</v>
      </c>
      <c r="V17" s="16">
        <v>0</v>
      </c>
      <c r="W17" s="16">
        <v>79564</v>
      </c>
      <c r="X17" s="16">
        <v>875</v>
      </c>
      <c r="Y17" s="16">
        <v>0</v>
      </c>
      <c r="Z17" s="16">
        <v>594</v>
      </c>
      <c r="AA17" s="16">
        <v>0</v>
      </c>
      <c r="AB17" s="16">
        <v>0</v>
      </c>
      <c r="AC17" s="16">
        <v>0</v>
      </c>
      <c r="AD17" s="16">
        <v>0</v>
      </c>
    </row>
    <row r="18" spans="1:30" x14ac:dyDescent="0.3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</row>
    <row r="19" spans="1:30" x14ac:dyDescent="0.3">
      <c r="A19" s="4" t="s">
        <v>18</v>
      </c>
      <c r="B19" s="5" t="s">
        <v>57</v>
      </c>
      <c r="C19" s="16">
        <v>-135</v>
      </c>
      <c r="D19" s="16">
        <v>-66778</v>
      </c>
      <c r="E19" s="16">
        <v>0</v>
      </c>
      <c r="F19" s="16">
        <v>0</v>
      </c>
      <c r="G19" s="16">
        <v>112</v>
      </c>
      <c r="H19" s="16">
        <v>2603</v>
      </c>
      <c r="I19" s="16">
        <v>390</v>
      </c>
      <c r="J19" s="16">
        <v>1033</v>
      </c>
      <c r="K19" s="16">
        <v>762</v>
      </c>
      <c r="L19" s="16">
        <v>0</v>
      </c>
      <c r="M19" s="16">
        <v>-2</v>
      </c>
      <c r="N19" s="16">
        <v>-14115</v>
      </c>
      <c r="O19" s="16">
        <v>0</v>
      </c>
      <c r="P19" s="16">
        <v>29269.072</v>
      </c>
      <c r="Q19" s="16">
        <v>-2171</v>
      </c>
      <c r="R19" s="16">
        <v>-72161</v>
      </c>
      <c r="S19" s="16">
        <v>440</v>
      </c>
      <c r="T19" s="16">
        <v>4</v>
      </c>
      <c r="U19" s="16">
        <v>2765</v>
      </c>
      <c r="V19" s="16">
        <v>0</v>
      </c>
      <c r="W19" s="16">
        <v>151</v>
      </c>
      <c r="X19" s="16">
        <v>-511</v>
      </c>
      <c r="Y19" s="16">
        <v>92</v>
      </c>
      <c r="Z19" s="16">
        <v>-177</v>
      </c>
      <c r="AA19" s="16">
        <v>0</v>
      </c>
      <c r="AB19" s="16">
        <v>-1</v>
      </c>
      <c r="AC19" s="16">
        <v>0</v>
      </c>
      <c r="AD19" s="16">
        <v>0</v>
      </c>
    </row>
    <row r="20" spans="1:30" x14ac:dyDescent="0.3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</row>
    <row r="21" spans="1:30" x14ac:dyDescent="0.3">
      <c r="A21" s="4" t="s">
        <v>19</v>
      </c>
      <c r="B21" s="5" t="s">
        <v>59</v>
      </c>
      <c r="C21" s="13">
        <v>0</v>
      </c>
      <c r="D21" s="13">
        <v>-71781</v>
      </c>
      <c r="E21" s="13">
        <v>0</v>
      </c>
      <c r="F21" s="13">
        <v>0</v>
      </c>
      <c r="G21" s="13">
        <v>0</v>
      </c>
      <c r="H21" s="13">
        <v>5</v>
      </c>
      <c r="I21" s="13">
        <v>-646</v>
      </c>
      <c r="J21" s="13">
        <v>19</v>
      </c>
      <c r="K21" s="13">
        <v>-3326</v>
      </c>
      <c r="L21" s="13">
        <v>0</v>
      </c>
      <c r="M21" s="13">
        <v>0</v>
      </c>
      <c r="N21" s="13">
        <v>0</v>
      </c>
      <c r="O21" s="13">
        <v>0</v>
      </c>
      <c r="P21" s="13">
        <v>10327.11</v>
      </c>
      <c r="Q21" s="13">
        <v>0</v>
      </c>
      <c r="R21" s="16">
        <v>-381251</v>
      </c>
      <c r="S21" s="13">
        <v>18</v>
      </c>
      <c r="T21" s="13">
        <v>14</v>
      </c>
      <c r="U21" s="13">
        <v>-18437</v>
      </c>
      <c r="V21" s="13">
        <v>113</v>
      </c>
      <c r="W21" s="13">
        <v>6478</v>
      </c>
      <c r="X21" s="13">
        <v>-1068</v>
      </c>
      <c r="Y21" s="13">
        <v>0</v>
      </c>
      <c r="Z21" s="13">
        <v>0</v>
      </c>
      <c r="AA21" s="13">
        <v>-801</v>
      </c>
      <c r="AB21" s="13">
        <v>0</v>
      </c>
      <c r="AC21" s="13">
        <v>0</v>
      </c>
      <c r="AD21" s="13">
        <v>0</v>
      </c>
    </row>
    <row r="22" spans="1:30" x14ac:dyDescent="0.3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</row>
    <row r="23" spans="1:30" x14ac:dyDescent="0.3">
      <c r="A23" s="4" t="s">
        <v>20</v>
      </c>
      <c r="B23" s="5" t="s">
        <v>124</v>
      </c>
      <c r="C23" s="16">
        <v>-3845</v>
      </c>
      <c r="D23" s="16">
        <v>72963</v>
      </c>
      <c r="E23" s="16">
        <v>0</v>
      </c>
      <c r="F23" s="16">
        <v>0</v>
      </c>
      <c r="G23" s="16">
        <v>0</v>
      </c>
      <c r="H23" s="16">
        <v>0</v>
      </c>
      <c r="I23" s="16">
        <v>64</v>
      </c>
      <c r="J23" s="16">
        <v>0</v>
      </c>
      <c r="K23" s="16">
        <v>0</v>
      </c>
      <c r="L23" s="16">
        <v>0</v>
      </c>
      <c r="M23" s="16">
        <v>0</v>
      </c>
      <c r="N23" s="16">
        <v>8010</v>
      </c>
      <c r="O23" s="16">
        <v>-443</v>
      </c>
      <c r="P23" s="16">
        <v>1957.894</v>
      </c>
      <c r="Q23" s="16">
        <v>0</v>
      </c>
      <c r="R23" s="16">
        <v>-7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</row>
    <row r="24" spans="1:30" x14ac:dyDescent="0.3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</row>
    <row r="25" spans="1:30" x14ac:dyDescent="0.3">
      <c r="A25" s="4" t="s">
        <v>21</v>
      </c>
      <c r="B25" s="5" t="s">
        <v>62</v>
      </c>
      <c r="C25" s="16">
        <v>0</v>
      </c>
      <c r="D25" s="16">
        <v>-1201</v>
      </c>
      <c r="E25" s="16">
        <v>0</v>
      </c>
      <c r="F25" s="16">
        <v>0</v>
      </c>
      <c r="G25" s="16">
        <v>-1116</v>
      </c>
      <c r="H25" s="16">
        <v>-112</v>
      </c>
      <c r="I25" s="16">
        <v>0</v>
      </c>
      <c r="J25" s="16">
        <v>0</v>
      </c>
      <c r="K25" s="16">
        <v>-22</v>
      </c>
      <c r="L25" s="16">
        <v>0</v>
      </c>
      <c r="M25" s="16">
        <v>0</v>
      </c>
      <c r="N25" s="16">
        <v>-255</v>
      </c>
      <c r="O25" s="16">
        <v>0</v>
      </c>
      <c r="P25" s="16">
        <v>-10373.984</v>
      </c>
      <c r="Q25" s="16">
        <v>0</v>
      </c>
      <c r="R25" s="16">
        <v>-11183</v>
      </c>
      <c r="S25" s="16">
        <v>0</v>
      </c>
      <c r="T25" s="16">
        <v>119</v>
      </c>
      <c r="U25" s="16">
        <v>-2357</v>
      </c>
      <c r="V25" s="16">
        <v>0</v>
      </c>
      <c r="W25" s="16">
        <v>147</v>
      </c>
      <c r="X25" s="16">
        <v>0</v>
      </c>
      <c r="Y25" s="16">
        <v>49</v>
      </c>
      <c r="Z25" s="16">
        <v>1</v>
      </c>
      <c r="AA25" s="16">
        <v>0</v>
      </c>
      <c r="AB25" s="16">
        <v>0</v>
      </c>
      <c r="AC25" s="16">
        <v>0</v>
      </c>
      <c r="AD25" s="16">
        <v>0</v>
      </c>
    </row>
    <row r="26" spans="1:30" x14ac:dyDescent="0.3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</row>
    <row r="27" spans="1:30" x14ac:dyDescent="0.3">
      <c r="A27" s="4" t="s">
        <v>22</v>
      </c>
      <c r="B27" s="5" t="s">
        <v>64</v>
      </c>
      <c r="C27" s="13">
        <v>796</v>
      </c>
      <c r="D27" s="13">
        <v>53337</v>
      </c>
      <c r="E27" s="13">
        <v>-11</v>
      </c>
      <c r="F27" s="13">
        <v>0</v>
      </c>
      <c r="G27" s="13">
        <v>803</v>
      </c>
      <c r="H27" s="13">
        <v>-3889</v>
      </c>
      <c r="I27" s="13">
        <v>-21</v>
      </c>
      <c r="J27" s="13">
        <v>283</v>
      </c>
      <c r="K27" s="13">
        <v>479</v>
      </c>
      <c r="L27" s="13">
        <v>0</v>
      </c>
      <c r="M27" s="13">
        <v>40</v>
      </c>
      <c r="N27" s="13">
        <v>1177</v>
      </c>
      <c r="O27" s="13">
        <v>0</v>
      </c>
      <c r="P27" s="13">
        <v>-16726.863000000001</v>
      </c>
      <c r="Q27" s="13">
        <v>160</v>
      </c>
      <c r="R27" s="16">
        <v>-15016</v>
      </c>
      <c r="S27" s="13">
        <v>-416</v>
      </c>
      <c r="T27" s="13">
        <v>-40</v>
      </c>
      <c r="U27" s="13">
        <v>123</v>
      </c>
      <c r="V27" s="13">
        <v>0</v>
      </c>
      <c r="W27" s="13">
        <v>5640</v>
      </c>
      <c r="X27" s="13">
        <v>24413</v>
      </c>
      <c r="Y27" s="13">
        <v>274</v>
      </c>
      <c r="Z27" s="13">
        <v>156</v>
      </c>
      <c r="AA27" s="13">
        <v>-34</v>
      </c>
      <c r="AB27" s="13">
        <v>0</v>
      </c>
      <c r="AC27" s="13">
        <v>0</v>
      </c>
      <c r="AD27" s="13">
        <v>0</v>
      </c>
    </row>
    <row r="28" spans="1:30" x14ac:dyDescent="0.3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</row>
    <row r="29" spans="1:30" x14ac:dyDescent="0.3">
      <c r="A29" s="4" t="s">
        <v>135</v>
      </c>
      <c r="B29" s="34" t="s">
        <v>125</v>
      </c>
      <c r="C29" s="16">
        <v>0</v>
      </c>
      <c r="D29" s="16">
        <v>-1716</v>
      </c>
      <c r="E29" s="16">
        <v>8</v>
      </c>
      <c r="F29" s="16">
        <v>0</v>
      </c>
      <c r="G29" s="16">
        <v>0</v>
      </c>
      <c r="H29" s="16">
        <v>67</v>
      </c>
      <c r="I29" s="16">
        <v>5</v>
      </c>
      <c r="J29" s="16">
        <v>8</v>
      </c>
      <c r="K29" s="16">
        <v>234</v>
      </c>
      <c r="L29" s="16">
        <v>0</v>
      </c>
      <c r="M29" s="16">
        <v>0</v>
      </c>
      <c r="N29" s="16">
        <v>10373</v>
      </c>
      <c r="O29" s="16">
        <v>196</v>
      </c>
      <c r="P29" s="16">
        <v>1158.0029999999999</v>
      </c>
      <c r="Q29" s="16">
        <v>9</v>
      </c>
      <c r="R29" s="16">
        <v>1372</v>
      </c>
      <c r="S29" s="16">
        <v>0</v>
      </c>
      <c r="T29" s="16">
        <v>26</v>
      </c>
      <c r="U29" s="16">
        <v>-25</v>
      </c>
      <c r="V29" s="16">
        <v>142</v>
      </c>
      <c r="W29" s="16">
        <v>0</v>
      </c>
      <c r="X29" s="16">
        <v>155</v>
      </c>
      <c r="Y29" s="16">
        <v>0</v>
      </c>
      <c r="Z29" s="16">
        <v>23</v>
      </c>
      <c r="AA29" s="16">
        <v>0</v>
      </c>
      <c r="AB29" s="16">
        <v>0</v>
      </c>
      <c r="AC29" s="16">
        <v>0</v>
      </c>
      <c r="AD29" s="16">
        <v>0</v>
      </c>
    </row>
    <row r="30" spans="1:30" x14ac:dyDescent="0.3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</row>
    <row r="31" spans="1:30" x14ac:dyDescent="0.3">
      <c r="A31" s="4" t="s">
        <v>23</v>
      </c>
      <c r="B31" s="5" t="s">
        <v>67</v>
      </c>
      <c r="C31" s="16">
        <v>2235</v>
      </c>
      <c r="D31" s="16">
        <v>24876</v>
      </c>
      <c r="E31" s="16">
        <v>126</v>
      </c>
      <c r="F31" s="16">
        <v>67</v>
      </c>
      <c r="G31" s="16">
        <v>353</v>
      </c>
      <c r="H31" s="16">
        <v>55</v>
      </c>
      <c r="I31" s="16">
        <v>273</v>
      </c>
      <c r="J31" s="16">
        <v>19</v>
      </c>
      <c r="K31" s="16">
        <v>1169</v>
      </c>
      <c r="L31" s="16">
        <v>156</v>
      </c>
      <c r="M31" s="16">
        <v>72</v>
      </c>
      <c r="N31" s="16">
        <v>8542</v>
      </c>
      <c r="O31" s="16">
        <v>94</v>
      </c>
      <c r="P31" s="16">
        <v>88737.142000000007</v>
      </c>
      <c r="Q31" s="16">
        <v>1250</v>
      </c>
      <c r="R31" s="16">
        <v>30701</v>
      </c>
      <c r="S31" s="16">
        <v>97</v>
      </c>
      <c r="T31" s="16">
        <v>237</v>
      </c>
      <c r="U31" s="16">
        <v>19923</v>
      </c>
      <c r="V31" s="16">
        <v>6315</v>
      </c>
      <c r="W31" s="16">
        <v>3097</v>
      </c>
      <c r="X31" s="16">
        <v>95</v>
      </c>
      <c r="Y31" s="16">
        <v>344</v>
      </c>
      <c r="Z31" s="16">
        <v>264</v>
      </c>
      <c r="AA31" s="16">
        <v>1732</v>
      </c>
      <c r="AB31" s="16">
        <v>86445</v>
      </c>
      <c r="AC31" s="16">
        <v>47498</v>
      </c>
      <c r="AD31" s="16">
        <v>792</v>
      </c>
    </row>
    <row r="32" spans="1:30" x14ac:dyDescent="0.3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</row>
    <row r="33" spans="1:30" x14ac:dyDescent="0.3">
      <c r="A33" s="4" t="s">
        <v>24</v>
      </c>
      <c r="B33" s="5" t="s">
        <v>69</v>
      </c>
      <c r="C33" s="13">
        <v>3567</v>
      </c>
      <c r="D33" s="13">
        <v>12347</v>
      </c>
      <c r="E33" s="13">
        <v>468</v>
      </c>
      <c r="F33" s="13">
        <v>318</v>
      </c>
      <c r="G33" s="13">
        <v>2535</v>
      </c>
      <c r="H33" s="13">
        <v>93</v>
      </c>
      <c r="I33" s="13">
        <v>366</v>
      </c>
      <c r="J33" s="13">
        <v>251</v>
      </c>
      <c r="K33" s="13">
        <v>6866</v>
      </c>
      <c r="L33" s="13">
        <v>202</v>
      </c>
      <c r="M33" s="13">
        <v>357</v>
      </c>
      <c r="N33" s="13">
        <v>28934</v>
      </c>
      <c r="O33" s="13">
        <v>271</v>
      </c>
      <c r="P33" s="13">
        <v>15512.63</v>
      </c>
      <c r="Q33" s="13">
        <v>630</v>
      </c>
      <c r="R33" s="16">
        <v>39964</v>
      </c>
      <c r="S33" s="13">
        <v>315</v>
      </c>
      <c r="T33" s="13">
        <v>413</v>
      </c>
      <c r="U33" s="13">
        <v>10750</v>
      </c>
      <c r="V33" s="13">
        <v>3875</v>
      </c>
      <c r="W33" s="13">
        <v>2107</v>
      </c>
      <c r="X33" s="13">
        <v>3414</v>
      </c>
      <c r="Y33" s="13">
        <v>285</v>
      </c>
      <c r="Z33" s="13">
        <v>493</v>
      </c>
      <c r="AA33" s="13">
        <v>5713</v>
      </c>
      <c r="AB33" s="13">
        <v>3683</v>
      </c>
      <c r="AC33" s="13">
        <v>104</v>
      </c>
      <c r="AD33" s="13">
        <v>1933</v>
      </c>
    </row>
    <row r="34" spans="1:30" x14ac:dyDescent="0.3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21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</row>
    <row r="35" spans="1:30" x14ac:dyDescent="0.3">
      <c r="A35" s="7" t="s">
        <v>25</v>
      </c>
      <c r="B35" s="36" t="s">
        <v>72</v>
      </c>
      <c r="C35" s="17">
        <v>73929</v>
      </c>
      <c r="D35" s="17">
        <v>623769</v>
      </c>
      <c r="E35" s="17">
        <v>16937</v>
      </c>
      <c r="F35" s="17">
        <v>12282</v>
      </c>
      <c r="G35" s="17">
        <v>27870</v>
      </c>
      <c r="H35" s="17">
        <v>17019</v>
      </c>
      <c r="I35" s="17">
        <v>21697</v>
      </c>
      <c r="J35" s="17">
        <v>3708</v>
      </c>
      <c r="K35" s="17">
        <v>70646</v>
      </c>
      <c r="L35" s="17">
        <v>5664</v>
      </c>
      <c r="M35" s="17">
        <v>4029</v>
      </c>
      <c r="N35" s="17">
        <v>156444</v>
      </c>
      <c r="O35" s="17">
        <v>2296</v>
      </c>
      <c r="P35" s="17">
        <v>659525.97499999998</v>
      </c>
      <c r="Q35" s="17">
        <v>10947</v>
      </c>
      <c r="R35" s="17">
        <v>6365</v>
      </c>
      <c r="S35" s="17">
        <v>8812</v>
      </c>
      <c r="T35" s="17">
        <v>6556</v>
      </c>
      <c r="U35" s="17">
        <v>367619</v>
      </c>
      <c r="V35" s="17">
        <v>56099</v>
      </c>
      <c r="W35" s="17">
        <v>679761</v>
      </c>
      <c r="X35" s="17">
        <v>40143</v>
      </c>
      <c r="Y35" s="17">
        <v>24858</v>
      </c>
      <c r="Z35" s="17">
        <v>34845</v>
      </c>
      <c r="AA35" s="17">
        <v>49426</v>
      </c>
      <c r="AB35" s="17">
        <v>88497</v>
      </c>
      <c r="AC35" s="17">
        <v>47320</v>
      </c>
      <c r="AD35" s="17">
        <v>91946</v>
      </c>
    </row>
    <row r="36" spans="1:30" x14ac:dyDescent="0.3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5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</row>
    <row r="37" spans="1:30" x14ac:dyDescent="0.3">
      <c r="A37" s="4" t="s">
        <v>26</v>
      </c>
      <c r="B37" s="5" t="s">
        <v>74</v>
      </c>
      <c r="C37" s="13">
        <v>47549</v>
      </c>
      <c r="D37" s="13">
        <v>280290</v>
      </c>
      <c r="E37" s="13">
        <v>8777</v>
      </c>
      <c r="F37" s="13">
        <v>17418</v>
      </c>
      <c r="G37" s="13">
        <v>13035</v>
      </c>
      <c r="H37" s="13">
        <v>5794</v>
      </c>
      <c r="I37" s="13">
        <v>7914</v>
      </c>
      <c r="J37" s="13">
        <v>4478</v>
      </c>
      <c r="K37" s="13">
        <v>20558</v>
      </c>
      <c r="L37" s="13">
        <v>3643</v>
      </c>
      <c r="M37" s="13">
        <v>3445</v>
      </c>
      <c r="N37" s="13">
        <v>101553</v>
      </c>
      <c r="O37" s="13">
        <v>1887</v>
      </c>
      <c r="P37" s="13">
        <v>268587.772</v>
      </c>
      <c r="Q37" s="13">
        <v>6816</v>
      </c>
      <c r="R37" s="13">
        <v>198298</v>
      </c>
      <c r="S37" s="13">
        <v>6143</v>
      </c>
      <c r="T37" s="13">
        <v>2765</v>
      </c>
      <c r="U37" s="13">
        <v>190397</v>
      </c>
      <c r="V37" s="13">
        <v>20773</v>
      </c>
      <c r="W37" s="13">
        <v>254311</v>
      </c>
      <c r="X37" s="13">
        <v>19544</v>
      </c>
      <c r="Y37" s="13">
        <v>19477</v>
      </c>
      <c r="Z37" s="13">
        <v>23119</v>
      </c>
      <c r="AA37" s="13">
        <v>33770</v>
      </c>
      <c r="AB37" s="13">
        <v>74108</v>
      </c>
      <c r="AC37" s="13">
        <v>41780</v>
      </c>
      <c r="AD37" s="13">
        <v>23515</v>
      </c>
    </row>
    <row r="38" spans="1:30" x14ac:dyDescent="0.3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1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</row>
    <row r="39" spans="1:30" x14ac:dyDescent="0.3">
      <c r="A39" s="4"/>
      <c r="B39" s="43" t="s">
        <v>127</v>
      </c>
      <c r="C39" s="13">
        <v>24831</v>
      </c>
      <c r="D39" s="13">
        <v>189525</v>
      </c>
      <c r="E39" s="13">
        <v>3966</v>
      </c>
      <c r="F39" s="13">
        <v>7282</v>
      </c>
      <c r="G39" s="13">
        <v>8866</v>
      </c>
      <c r="H39" s="13">
        <v>3473</v>
      </c>
      <c r="I39" s="13">
        <v>5127</v>
      </c>
      <c r="J39" s="13">
        <v>2561</v>
      </c>
      <c r="K39" s="13">
        <v>9028</v>
      </c>
      <c r="L39" s="13">
        <v>2494</v>
      </c>
      <c r="M39" s="13">
        <v>2100</v>
      </c>
      <c r="N39" s="13">
        <v>73190</v>
      </c>
      <c r="O39" s="13">
        <v>864</v>
      </c>
      <c r="P39" s="13">
        <v>183592.448</v>
      </c>
      <c r="Q39" s="13">
        <v>5086</v>
      </c>
      <c r="R39" s="13">
        <v>119349</v>
      </c>
      <c r="S39" s="13">
        <v>2506</v>
      </c>
      <c r="T39" s="13">
        <v>1756</v>
      </c>
      <c r="U39" s="13">
        <v>120400</v>
      </c>
      <c r="V39" s="13">
        <v>11684</v>
      </c>
      <c r="W39" s="13">
        <v>159821</v>
      </c>
      <c r="X39" s="13">
        <v>12757</v>
      </c>
      <c r="Y39" s="13">
        <v>12113</v>
      </c>
      <c r="Z39" s="13">
        <v>11980</v>
      </c>
      <c r="AA39" s="13">
        <v>21422</v>
      </c>
      <c r="AB39" s="13">
        <v>60903</v>
      </c>
      <c r="AC39" s="13">
        <v>35178</v>
      </c>
      <c r="AD39" s="13">
        <v>3224</v>
      </c>
    </row>
    <row r="40" spans="1:30" x14ac:dyDescent="0.3">
      <c r="A40" s="4"/>
      <c r="B40" s="43" t="s">
        <v>128</v>
      </c>
      <c r="C40" s="13">
        <v>22718</v>
      </c>
      <c r="D40" s="13">
        <v>90765</v>
      </c>
      <c r="E40" s="13">
        <v>4811</v>
      </c>
      <c r="F40" s="13">
        <v>10136</v>
      </c>
      <c r="G40" s="13">
        <v>4169</v>
      </c>
      <c r="H40" s="13">
        <v>2321</v>
      </c>
      <c r="I40" s="13">
        <v>2787</v>
      </c>
      <c r="J40" s="13">
        <v>1917</v>
      </c>
      <c r="K40" s="13">
        <v>11530</v>
      </c>
      <c r="L40" s="13">
        <v>1149</v>
      </c>
      <c r="M40" s="13">
        <v>1345</v>
      </c>
      <c r="N40" s="13">
        <v>28363</v>
      </c>
      <c r="O40" s="13">
        <v>1023</v>
      </c>
      <c r="P40" s="13">
        <v>84995.323999999993</v>
      </c>
      <c r="Q40" s="13">
        <v>1730</v>
      </c>
      <c r="R40" s="13">
        <v>78949</v>
      </c>
      <c r="S40" s="13">
        <v>3637</v>
      </c>
      <c r="T40" s="13">
        <v>1009</v>
      </c>
      <c r="U40" s="13">
        <v>69997</v>
      </c>
      <c r="V40" s="13">
        <v>9089</v>
      </c>
      <c r="W40" s="13">
        <v>94490</v>
      </c>
      <c r="X40" s="13">
        <v>6787</v>
      </c>
      <c r="Y40" s="13">
        <v>7364</v>
      </c>
      <c r="Z40" s="13">
        <v>11139</v>
      </c>
      <c r="AA40" s="13">
        <v>12348</v>
      </c>
      <c r="AB40" s="13">
        <v>13205</v>
      </c>
      <c r="AC40" s="13">
        <v>6602</v>
      </c>
      <c r="AD40" s="13">
        <v>20291</v>
      </c>
    </row>
    <row r="41" spans="1:30" x14ac:dyDescent="0.3">
      <c r="A41" s="4" t="s">
        <v>66</v>
      </c>
      <c r="B41" s="5" t="s">
        <v>133</v>
      </c>
      <c r="C41" s="13">
        <v>0</v>
      </c>
      <c r="D41" s="13">
        <v>63856</v>
      </c>
      <c r="E41" s="13">
        <v>342</v>
      </c>
      <c r="F41" s="13">
        <v>0</v>
      </c>
      <c r="G41" s="13">
        <v>0</v>
      </c>
      <c r="H41" s="13">
        <v>268</v>
      </c>
      <c r="I41" s="13">
        <v>174</v>
      </c>
      <c r="J41" s="13">
        <v>55</v>
      </c>
      <c r="K41" s="13">
        <v>746</v>
      </c>
      <c r="L41" s="13">
        <v>37</v>
      </c>
      <c r="M41" s="13">
        <v>0</v>
      </c>
      <c r="N41" s="13">
        <v>0</v>
      </c>
      <c r="O41" s="13">
        <v>5</v>
      </c>
      <c r="P41" s="13">
        <v>28262</v>
      </c>
      <c r="Q41" s="13">
        <v>0</v>
      </c>
      <c r="R41" s="13">
        <v>34766</v>
      </c>
      <c r="S41" s="13">
        <v>96</v>
      </c>
      <c r="T41" s="13">
        <v>186</v>
      </c>
      <c r="U41" s="13">
        <v>36282</v>
      </c>
      <c r="V41" s="13">
        <v>0</v>
      </c>
      <c r="W41" s="13">
        <v>35624</v>
      </c>
      <c r="X41" s="13">
        <v>0</v>
      </c>
      <c r="Y41" s="13">
        <v>818</v>
      </c>
      <c r="Z41" s="13">
        <v>0</v>
      </c>
      <c r="AA41" s="13">
        <v>0</v>
      </c>
      <c r="AB41" s="13">
        <v>0</v>
      </c>
      <c r="AC41" s="13">
        <v>0</v>
      </c>
      <c r="AD41" s="13">
        <v>0</v>
      </c>
    </row>
    <row r="42" spans="1:30" x14ac:dyDescent="0.3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</row>
    <row r="43" spans="1:30" x14ac:dyDescent="0.3">
      <c r="A43" s="4" t="s">
        <v>27</v>
      </c>
      <c r="B43" s="5" t="s">
        <v>76</v>
      </c>
      <c r="C43" s="13">
        <v>2364</v>
      </c>
      <c r="D43" s="13">
        <v>38600</v>
      </c>
      <c r="E43" s="13">
        <v>1016</v>
      </c>
      <c r="F43" s="13">
        <v>2543</v>
      </c>
      <c r="G43" s="13">
        <v>699</v>
      </c>
      <c r="H43" s="13">
        <v>359</v>
      </c>
      <c r="I43" s="13">
        <v>890</v>
      </c>
      <c r="J43" s="13">
        <v>643</v>
      </c>
      <c r="K43" s="13">
        <v>1615</v>
      </c>
      <c r="L43" s="13">
        <v>217</v>
      </c>
      <c r="M43" s="13">
        <v>553</v>
      </c>
      <c r="N43" s="13">
        <v>16135</v>
      </c>
      <c r="O43" s="13">
        <v>243</v>
      </c>
      <c r="P43" s="13">
        <v>35124.82</v>
      </c>
      <c r="Q43" s="13">
        <v>667</v>
      </c>
      <c r="R43" s="13">
        <v>18387</v>
      </c>
      <c r="S43" s="13">
        <v>694</v>
      </c>
      <c r="T43" s="13">
        <v>253</v>
      </c>
      <c r="U43" s="13">
        <v>22722</v>
      </c>
      <c r="V43" s="13">
        <v>1228</v>
      </c>
      <c r="W43" s="13">
        <v>25595</v>
      </c>
      <c r="X43" s="13">
        <v>2850</v>
      </c>
      <c r="Y43" s="13">
        <v>2608</v>
      </c>
      <c r="Z43" s="13">
        <v>2193</v>
      </c>
      <c r="AA43" s="13">
        <v>3418</v>
      </c>
      <c r="AB43" s="13">
        <v>6176</v>
      </c>
      <c r="AC43" s="13">
        <v>3727</v>
      </c>
      <c r="AD43" s="13">
        <v>9246</v>
      </c>
    </row>
    <row r="44" spans="1:30" x14ac:dyDescent="0.3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21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</row>
    <row r="45" spans="1:30" x14ac:dyDescent="0.3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</row>
    <row r="46" spans="1:30" x14ac:dyDescent="0.3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</row>
    <row r="47" spans="1:30" x14ac:dyDescent="0.3">
      <c r="A47" s="4" t="s">
        <v>29</v>
      </c>
      <c r="B47" s="5" t="s">
        <v>83</v>
      </c>
      <c r="C47" s="13">
        <v>-857</v>
      </c>
      <c r="D47" s="13">
        <v>19428</v>
      </c>
      <c r="E47" s="13">
        <v>7</v>
      </c>
      <c r="F47" s="13">
        <v>54</v>
      </c>
      <c r="G47" s="13">
        <v>0</v>
      </c>
      <c r="H47" s="13">
        <v>-16</v>
      </c>
      <c r="I47" s="13">
        <v>199</v>
      </c>
      <c r="J47" s="13">
        <v>2</v>
      </c>
      <c r="K47" s="13">
        <v>17850</v>
      </c>
      <c r="L47" s="13">
        <v>-20</v>
      </c>
      <c r="M47" s="13">
        <v>81</v>
      </c>
      <c r="N47" s="13">
        <v>2334</v>
      </c>
      <c r="O47" s="13">
        <v>36</v>
      </c>
      <c r="P47" s="13">
        <v>-31506.151000000002</v>
      </c>
      <c r="Q47" s="13">
        <v>-331</v>
      </c>
      <c r="R47" s="13">
        <v>44165</v>
      </c>
      <c r="S47" s="13">
        <v>298</v>
      </c>
      <c r="T47" s="13">
        <v>2</v>
      </c>
      <c r="U47" s="13">
        <v>178</v>
      </c>
      <c r="V47" s="13">
        <v>1984</v>
      </c>
      <c r="W47" s="13">
        <v>30751</v>
      </c>
      <c r="X47" s="13">
        <v>505</v>
      </c>
      <c r="Y47" s="13">
        <v>-1340</v>
      </c>
      <c r="Z47" s="13">
        <v>1684</v>
      </c>
      <c r="AA47" s="13">
        <v>635</v>
      </c>
      <c r="AB47" s="13">
        <v>1191</v>
      </c>
      <c r="AC47" s="13">
        <v>92</v>
      </c>
      <c r="AD47" s="13">
        <v>-380</v>
      </c>
    </row>
    <row r="48" spans="1:30" x14ac:dyDescent="0.3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</row>
    <row r="49" spans="1:30" x14ac:dyDescent="0.3">
      <c r="A49" s="4" t="s">
        <v>30</v>
      </c>
      <c r="B49" s="5" t="s">
        <v>85</v>
      </c>
      <c r="C49" s="13">
        <v>19011</v>
      </c>
      <c r="D49" s="13">
        <v>170919</v>
      </c>
      <c r="E49" s="13">
        <v>1477</v>
      </c>
      <c r="F49" s="13">
        <v>345</v>
      </c>
      <c r="G49" s="13">
        <v>878</v>
      </c>
      <c r="H49" s="13">
        <v>732</v>
      </c>
      <c r="I49" s="13">
        <v>4084</v>
      </c>
      <c r="J49" s="13">
        <v>207</v>
      </c>
      <c r="K49" s="13">
        <v>9457</v>
      </c>
      <c r="L49" s="13">
        <v>-577</v>
      </c>
      <c r="M49" s="13">
        <v>435</v>
      </c>
      <c r="N49" s="13">
        <v>118264</v>
      </c>
      <c r="O49" s="13">
        <v>1502</v>
      </c>
      <c r="P49" s="13">
        <v>123221.28599999999</v>
      </c>
      <c r="Q49" s="13">
        <v>-312</v>
      </c>
      <c r="R49" s="13">
        <v>290843</v>
      </c>
      <c r="S49" s="13">
        <v>-271</v>
      </c>
      <c r="T49" s="13">
        <v>594</v>
      </c>
      <c r="U49" s="13">
        <v>83794</v>
      </c>
      <c r="V49" s="13">
        <v>14318</v>
      </c>
      <c r="W49" s="13">
        <v>100356</v>
      </c>
      <c r="X49" s="13">
        <v>1075</v>
      </c>
      <c r="Y49" s="13">
        <v>-7861</v>
      </c>
      <c r="Z49" s="13">
        <v>-5895</v>
      </c>
      <c r="AA49" s="13">
        <v>3533</v>
      </c>
      <c r="AB49" s="13">
        <v>385</v>
      </c>
      <c r="AC49" s="13">
        <v>0</v>
      </c>
      <c r="AD49" s="13">
        <v>32152</v>
      </c>
    </row>
    <row r="50" spans="1:30" x14ac:dyDescent="0.3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</row>
    <row r="51" spans="1:30" x14ac:dyDescent="0.3">
      <c r="A51" s="4" t="s">
        <v>31</v>
      </c>
      <c r="B51" s="5" t="s">
        <v>87</v>
      </c>
      <c r="C51" s="13">
        <v>0</v>
      </c>
      <c r="D51" s="13">
        <v>2506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-10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-1396.377</v>
      </c>
      <c r="Q51" s="13">
        <v>0</v>
      </c>
      <c r="R51" s="13">
        <v>-5230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</row>
    <row r="52" spans="1:30" x14ac:dyDescent="0.3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</row>
    <row r="53" spans="1:30" x14ac:dyDescent="0.3">
      <c r="A53" s="4" t="s">
        <v>71</v>
      </c>
      <c r="B53" s="5" t="s">
        <v>89</v>
      </c>
      <c r="C53" s="13">
        <v>7</v>
      </c>
      <c r="D53" s="13">
        <v>23340</v>
      </c>
      <c r="E53" s="13">
        <v>0</v>
      </c>
      <c r="F53" s="13">
        <v>-2</v>
      </c>
      <c r="G53" s="13">
        <v>15</v>
      </c>
      <c r="H53" s="13">
        <v>0</v>
      </c>
      <c r="I53" s="13">
        <v>264</v>
      </c>
      <c r="J53" s="13">
        <v>0</v>
      </c>
      <c r="K53" s="13">
        <v>-403</v>
      </c>
      <c r="L53" s="13">
        <v>0</v>
      </c>
      <c r="M53" s="13">
        <v>-3</v>
      </c>
      <c r="N53" s="13">
        <v>5774</v>
      </c>
      <c r="O53" s="13">
        <v>37</v>
      </c>
      <c r="P53" s="13">
        <v>-5582.8990000000003</v>
      </c>
      <c r="Q53" s="13">
        <v>0</v>
      </c>
      <c r="R53" s="13">
        <v>5872</v>
      </c>
      <c r="S53" s="13">
        <v>0</v>
      </c>
      <c r="T53" s="13">
        <v>827</v>
      </c>
      <c r="U53" s="13">
        <v>0</v>
      </c>
      <c r="V53" s="13">
        <v>0</v>
      </c>
      <c r="W53" s="13">
        <v>2208</v>
      </c>
      <c r="X53" s="13">
        <v>1104</v>
      </c>
      <c r="Y53" s="13">
        <v>0</v>
      </c>
      <c r="Z53" s="13">
        <v>-57</v>
      </c>
      <c r="AA53" s="13">
        <v>0</v>
      </c>
      <c r="AB53" s="13">
        <v>58</v>
      </c>
      <c r="AC53" s="13">
        <v>13</v>
      </c>
      <c r="AD53" s="13">
        <v>0</v>
      </c>
    </row>
    <row r="54" spans="1:30" x14ac:dyDescent="0.3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</row>
    <row r="55" spans="1:30" x14ac:dyDescent="0.3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</row>
    <row r="56" spans="1:30" x14ac:dyDescent="0.3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</row>
    <row r="57" spans="1:30" x14ac:dyDescent="0.3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3330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85223.038</v>
      </c>
      <c r="Q57" s="13">
        <v>3283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</row>
    <row r="58" spans="1:30" x14ac:dyDescent="0.3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</row>
    <row r="59" spans="1:30" x14ac:dyDescent="0.3">
      <c r="A59" s="4" t="s">
        <v>82</v>
      </c>
      <c r="B59" s="5" t="s">
        <v>95</v>
      </c>
      <c r="C59" s="13">
        <v>69</v>
      </c>
      <c r="D59" s="13">
        <v>-1892</v>
      </c>
      <c r="E59" s="13">
        <v>0</v>
      </c>
      <c r="F59" s="13">
        <v>0</v>
      </c>
      <c r="G59" s="13">
        <v>0</v>
      </c>
      <c r="H59" s="13">
        <v>0</v>
      </c>
      <c r="I59" s="13">
        <v>180</v>
      </c>
      <c r="J59" s="13">
        <v>0</v>
      </c>
      <c r="K59" s="13">
        <v>-119</v>
      </c>
      <c r="L59" s="13">
        <v>13</v>
      </c>
      <c r="M59" s="13">
        <v>-19</v>
      </c>
      <c r="N59" s="13">
        <v>0</v>
      </c>
      <c r="O59" s="13">
        <v>0</v>
      </c>
      <c r="P59" s="13">
        <v>14868.547</v>
      </c>
      <c r="Q59" s="13">
        <v>0</v>
      </c>
      <c r="R59" s="13">
        <v>3</v>
      </c>
      <c r="S59" s="13">
        <v>0</v>
      </c>
      <c r="T59" s="13">
        <v>0</v>
      </c>
      <c r="U59" s="13">
        <v>741</v>
      </c>
      <c r="V59" s="13">
        <v>0</v>
      </c>
      <c r="W59" s="13">
        <v>-2171</v>
      </c>
      <c r="X59" s="13">
        <v>0</v>
      </c>
      <c r="Y59" s="13">
        <v>-14</v>
      </c>
      <c r="Z59" s="13">
        <v>56</v>
      </c>
      <c r="AA59" s="13">
        <v>-178</v>
      </c>
      <c r="AB59" s="13">
        <v>0</v>
      </c>
      <c r="AC59" s="13">
        <v>0</v>
      </c>
      <c r="AD59" s="13">
        <v>0</v>
      </c>
    </row>
    <row r="60" spans="1:30" x14ac:dyDescent="0.3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</row>
    <row r="61" spans="1:30" x14ac:dyDescent="0.3">
      <c r="A61" s="7" t="s">
        <v>97</v>
      </c>
      <c r="B61" s="36" t="s">
        <v>98</v>
      </c>
      <c r="C61" s="17">
        <v>5924</v>
      </c>
      <c r="D61" s="17">
        <v>22938</v>
      </c>
      <c r="E61" s="17">
        <v>5318</v>
      </c>
      <c r="F61" s="17">
        <v>-4746</v>
      </c>
      <c r="G61" s="17">
        <v>13243</v>
      </c>
      <c r="H61" s="17">
        <v>9882</v>
      </c>
      <c r="I61" s="17">
        <v>8352</v>
      </c>
      <c r="J61" s="17">
        <v>-1667</v>
      </c>
      <c r="K61" s="17">
        <v>20704</v>
      </c>
      <c r="L61" s="17">
        <v>2377</v>
      </c>
      <c r="M61" s="17">
        <v>-502</v>
      </c>
      <c r="N61" s="17">
        <v>-87616</v>
      </c>
      <c r="O61" s="17">
        <v>-1414</v>
      </c>
      <c r="P61" s="17">
        <v>342907.109</v>
      </c>
      <c r="Q61" s="17">
        <v>7390</v>
      </c>
      <c r="R61" s="17">
        <v>-580733</v>
      </c>
      <c r="S61" s="17">
        <v>1852</v>
      </c>
      <c r="T61" s="17">
        <v>1929</v>
      </c>
      <c r="U61" s="17">
        <v>34987</v>
      </c>
      <c r="V61" s="17">
        <v>17796</v>
      </c>
      <c r="W61" s="17">
        <v>228745</v>
      </c>
      <c r="X61" s="17">
        <v>15065</v>
      </c>
      <c r="Y61" s="17">
        <v>11142</v>
      </c>
      <c r="Z61" s="17">
        <v>13857</v>
      </c>
      <c r="AA61" s="17">
        <v>7892</v>
      </c>
      <c r="AB61" s="17">
        <v>6579</v>
      </c>
      <c r="AC61" s="17">
        <v>1708</v>
      </c>
      <c r="AD61" s="17">
        <v>27413</v>
      </c>
    </row>
    <row r="62" spans="1:30" x14ac:dyDescent="0.3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</row>
    <row r="63" spans="1:30" x14ac:dyDescent="0.3">
      <c r="A63" s="4" t="s">
        <v>100</v>
      </c>
      <c r="B63" s="5" t="s">
        <v>101</v>
      </c>
      <c r="C63" s="13">
        <v>5514</v>
      </c>
      <c r="D63" s="13">
        <v>21133</v>
      </c>
      <c r="E63" s="13">
        <v>14</v>
      </c>
      <c r="F63" s="13">
        <v>-1805</v>
      </c>
      <c r="G63" s="13">
        <v>3600</v>
      </c>
      <c r="H63" s="13">
        <v>-1074</v>
      </c>
      <c r="I63" s="13">
        <v>2340</v>
      </c>
      <c r="J63" s="13">
        <v>83</v>
      </c>
      <c r="K63" s="13">
        <v>10785</v>
      </c>
      <c r="L63" s="13">
        <v>606</v>
      </c>
      <c r="M63" s="13">
        <v>19</v>
      </c>
      <c r="N63" s="13">
        <v>-21655</v>
      </c>
      <c r="O63" s="13">
        <v>-265</v>
      </c>
      <c r="P63" s="13">
        <v>104904.155</v>
      </c>
      <c r="Q63" s="13">
        <v>1113</v>
      </c>
      <c r="R63" s="13">
        <v>2518</v>
      </c>
      <c r="S63" s="13">
        <v>560</v>
      </c>
      <c r="T63" s="13">
        <v>532</v>
      </c>
      <c r="U63" s="13">
        <v>4357</v>
      </c>
      <c r="V63" s="13">
        <v>5188</v>
      </c>
      <c r="W63" s="13">
        <v>71134</v>
      </c>
      <c r="X63" s="13">
        <v>7011</v>
      </c>
      <c r="Y63" s="13">
        <v>3</v>
      </c>
      <c r="Z63" s="13">
        <v>7499</v>
      </c>
      <c r="AA63" s="13">
        <v>2786</v>
      </c>
      <c r="AB63" s="13">
        <v>2077</v>
      </c>
      <c r="AC63" s="13">
        <v>363</v>
      </c>
      <c r="AD63" s="13">
        <v>8852</v>
      </c>
    </row>
    <row r="64" spans="1:30" x14ac:dyDescent="0.3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</row>
    <row r="65" spans="1:30" s="86" customFormat="1" x14ac:dyDescent="0.3">
      <c r="A65" s="7" t="s">
        <v>105</v>
      </c>
      <c r="B65" s="8" t="s">
        <v>103</v>
      </c>
      <c r="C65" s="17">
        <v>410</v>
      </c>
      <c r="D65" s="17">
        <v>1805</v>
      </c>
      <c r="E65" s="17">
        <v>5304</v>
      </c>
      <c r="F65" s="17">
        <v>-2941</v>
      </c>
      <c r="G65" s="17">
        <v>9643</v>
      </c>
      <c r="H65" s="17">
        <v>10956</v>
      </c>
      <c r="I65" s="17">
        <v>6012</v>
      </c>
      <c r="J65" s="17">
        <v>-1750</v>
      </c>
      <c r="K65" s="17">
        <v>9919</v>
      </c>
      <c r="L65" s="17">
        <v>1771</v>
      </c>
      <c r="M65" s="17">
        <v>-521</v>
      </c>
      <c r="N65" s="17">
        <v>-65961</v>
      </c>
      <c r="O65" s="17">
        <v>-1149</v>
      </c>
      <c r="P65" s="17">
        <v>238002.954</v>
      </c>
      <c r="Q65" s="17">
        <v>6277</v>
      </c>
      <c r="R65" s="17">
        <v>-583251</v>
      </c>
      <c r="S65" s="17">
        <v>1292</v>
      </c>
      <c r="T65" s="17">
        <v>1397</v>
      </c>
      <c r="U65" s="17">
        <v>30630</v>
      </c>
      <c r="V65" s="17">
        <v>12608</v>
      </c>
      <c r="W65" s="17">
        <v>157611</v>
      </c>
      <c r="X65" s="17">
        <v>8054</v>
      </c>
      <c r="Y65" s="17">
        <v>11139</v>
      </c>
      <c r="Z65" s="17">
        <v>6358</v>
      </c>
      <c r="AA65" s="17">
        <v>5106</v>
      </c>
      <c r="AB65" s="17">
        <v>4502</v>
      </c>
      <c r="AC65" s="17">
        <v>1345</v>
      </c>
      <c r="AD65" s="17">
        <v>18561</v>
      </c>
    </row>
    <row r="66" spans="1:30" s="86" customFormat="1" x14ac:dyDescent="0.3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</row>
    <row r="67" spans="1:30" x14ac:dyDescent="0.3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</row>
    <row r="68" spans="1:30" x14ac:dyDescent="0.3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</row>
    <row r="69" spans="1:30" x14ac:dyDescent="0.3">
      <c r="A69" s="7" t="s">
        <v>109</v>
      </c>
      <c r="B69" s="8" t="s">
        <v>112</v>
      </c>
      <c r="C69" s="15">
        <v>410</v>
      </c>
      <c r="D69" s="15">
        <v>1805</v>
      </c>
      <c r="E69" s="15">
        <v>5304</v>
      </c>
      <c r="F69" s="15">
        <v>-2941</v>
      </c>
      <c r="G69" s="15">
        <v>9643</v>
      </c>
      <c r="H69" s="15">
        <v>10956</v>
      </c>
      <c r="I69" s="15">
        <v>6012</v>
      </c>
      <c r="J69" s="15">
        <v>-1750</v>
      </c>
      <c r="K69" s="15">
        <v>9919</v>
      </c>
      <c r="L69" s="15">
        <v>1771</v>
      </c>
      <c r="M69" s="15">
        <v>-521</v>
      </c>
      <c r="N69" s="15">
        <v>-65961</v>
      </c>
      <c r="O69" s="15">
        <v>-1149</v>
      </c>
      <c r="P69" s="15">
        <v>238002.954</v>
      </c>
      <c r="Q69" s="15">
        <v>6277</v>
      </c>
      <c r="R69" s="15">
        <v>-583251</v>
      </c>
      <c r="S69" s="15">
        <v>1292</v>
      </c>
      <c r="T69" s="15">
        <v>1397</v>
      </c>
      <c r="U69" s="15">
        <v>30630</v>
      </c>
      <c r="V69" s="15">
        <v>12608</v>
      </c>
      <c r="W69" s="15">
        <v>157611</v>
      </c>
      <c r="X69" s="15">
        <v>8054</v>
      </c>
      <c r="Y69" s="15">
        <v>11139</v>
      </c>
      <c r="Z69" s="15">
        <v>6358</v>
      </c>
      <c r="AA69" s="15">
        <v>5106</v>
      </c>
      <c r="AB69" s="15">
        <v>4502</v>
      </c>
      <c r="AC69" s="15">
        <v>1345</v>
      </c>
      <c r="AD69" s="15">
        <v>18561</v>
      </c>
    </row>
    <row r="70" spans="1:30" x14ac:dyDescent="0.3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</row>
    <row r="71" spans="1:30" x14ac:dyDescent="0.3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</row>
    <row r="72" spans="1:30" x14ac:dyDescent="0.3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</row>
    <row r="73" spans="1:30" x14ac:dyDescent="0.3">
      <c r="A73" s="4" t="s">
        <v>111</v>
      </c>
      <c r="B73" s="5" t="s">
        <v>116</v>
      </c>
      <c r="C73" s="16">
        <v>410</v>
      </c>
      <c r="D73" s="16">
        <v>1805</v>
      </c>
      <c r="E73" s="16">
        <v>5304</v>
      </c>
      <c r="F73" s="16">
        <v>-2941</v>
      </c>
      <c r="G73" s="16">
        <v>9643</v>
      </c>
      <c r="H73" s="16">
        <v>10956</v>
      </c>
      <c r="I73" s="16">
        <v>6012</v>
      </c>
      <c r="J73" s="16">
        <v>-1750</v>
      </c>
      <c r="K73" s="16">
        <v>9919</v>
      </c>
      <c r="L73" s="16">
        <v>1771</v>
      </c>
      <c r="M73" s="16">
        <v>-521</v>
      </c>
      <c r="N73" s="16">
        <v>-65961</v>
      </c>
      <c r="O73" s="16">
        <v>-1149</v>
      </c>
      <c r="P73" s="16">
        <v>238002.954</v>
      </c>
      <c r="Q73" s="16">
        <v>6277</v>
      </c>
      <c r="R73" s="16">
        <v>-583251</v>
      </c>
      <c r="S73" s="16">
        <v>1292</v>
      </c>
      <c r="T73" s="16">
        <v>1397</v>
      </c>
      <c r="U73" s="16">
        <v>30630</v>
      </c>
      <c r="V73" s="16">
        <v>12608</v>
      </c>
      <c r="W73" s="16">
        <v>157611</v>
      </c>
      <c r="X73" s="16">
        <v>8054</v>
      </c>
      <c r="Y73" s="16">
        <v>11139</v>
      </c>
      <c r="Z73" s="16">
        <v>6358</v>
      </c>
      <c r="AA73" s="16">
        <v>5106</v>
      </c>
      <c r="AB73" s="16">
        <v>4502</v>
      </c>
      <c r="AC73" s="16">
        <v>1345</v>
      </c>
      <c r="AD73" s="16">
        <v>18561</v>
      </c>
    </row>
    <row r="74" spans="1:30" x14ac:dyDescent="0.3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</row>
    <row r="75" spans="1:30" s="88" customFormat="1" hidden="1" x14ac:dyDescent="0.3">
      <c r="A75" s="1"/>
      <c r="B75" s="87"/>
      <c r="C75" s="18">
        <v>410</v>
      </c>
      <c r="D75" s="18">
        <v>1805</v>
      </c>
      <c r="E75" s="18">
        <v>5304</v>
      </c>
      <c r="F75" s="18">
        <v>-2941</v>
      </c>
      <c r="G75" s="18">
        <v>9643</v>
      </c>
      <c r="H75" s="18">
        <v>10956</v>
      </c>
      <c r="I75" s="18">
        <v>6012</v>
      </c>
      <c r="J75" s="18">
        <v>-1750</v>
      </c>
      <c r="K75" s="18">
        <v>9919</v>
      </c>
      <c r="L75" s="18">
        <v>1771</v>
      </c>
      <c r="M75" s="18">
        <v>-521</v>
      </c>
      <c r="N75" s="18">
        <v>-65961</v>
      </c>
      <c r="O75" s="18">
        <v>-1149</v>
      </c>
      <c r="P75" s="18">
        <v>238002.954</v>
      </c>
      <c r="Q75" s="18">
        <v>6277</v>
      </c>
      <c r="R75" s="18">
        <v>-583251</v>
      </c>
      <c r="S75" s="18">
        <v>1292</v>
      </c>
      <c r="T75" s="18">
        <v>1397</v>
      </c>
      <c r="U75" s="18">
        <v>30630</v>
      </c>
      <c r="V75" s="18">
        <v>12608</v>
      </c>
      <c r="W75" s="18">
        <v>157611</v>
      </c>
      <c r="X75" s="18">
        <v>8054</v>
      </c>
      <c r="Y75" s="18">
        <v>11139</v>
      </c>
      <c r="Z75" s="18">
        <v>6358</v>
      </c>
      <c r="AA75" s="18">
        <v>5106</v>
      </c>
      <c r="AB75" s="18">
        <v>4502</v>
      </c>
      <c r="AC75" s="18">
        <v>1345</v>
      </c>
      <c r="AD75" s="18">
        <v>18561</v>
      </c>
    </row>
    <row r="76" spans="1:30" s="88" customFormat="1" hidden="1" x14ac:dyDescent="0.3">
      <c r="A76" s="10" t="s">
        <v>32</v>
      </c>
      <c r="B76" s="8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idden="1" x14ac:dyDescent="0.3">
      <c r="A77" s="11" t="s">
        <v>35</v>
      </c>
      <c r="B77" s="8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idden="1" x14ac:dyDescent="0.3">
      <c r="A78" s="1"/>
      <c r="B78" s="8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idden="1" x14ac:dyDescent="0.3">
      <c r="A79" s="32" t="s">
        <v>209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idden="1" x14ac:dyDescent="0.3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idden="1" x14ac:dyDescent="0.3">
      <c r="A81" s="32" t="s">
        <v>210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idden="1" x14ac:dyDescent="0.3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x14ac:dyDescent="0.3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x14ac:dyDescent="0.3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3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3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3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3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3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3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3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3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3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3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3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3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3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3:30" x14ac:dyDescent="0.3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3:30" x14ac:dyDescent="0.3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W99" s="21"/>
      <c r="X99" s="21"/>
      <c r="Y99" s="21"/>
      <c r="Z99" s="21"/>
      <c r="AA99" s="21"/>
      <c r="AB99" s="21"/>
      <c r="AC99" s="21"/>
      <c r="AD99" s="21"/>
    </row>
    <row r="100" spans="3:30" x14ac:dyDescent="0.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W100" s="21"/>
      <c r="X100" s="21"/>
      <c r="Y100" s="21"/>
      <c r="Z100" s="21"/>
      <c r="AA100" s="21"/>
      <c r="AB100" s="21"/>
      <c r="AC100" s="21"/>
      <c r="AD100" s="21"/>
    </row>
    <row r="101" spans="3:30" x14ac:dyDescent="0.3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W101" s="21"/>
      <c r="X101" s="21"/>
      <c r="Y101" s="21"/>
      <c r="Z101" s="21"/>
      <c r="AA101" s="21"/>
      <c r="AB101" s="21"/>
      <c r="AC101" s="21"/>
      <c r="AD101" s="21"/>
    </row>
    <row r="102" spans="3:30" x14ac:dyDescent="0.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W102" s="21"/>
      <c r="X102" s="21"/>
      <c r="Y102" s="21"/>
      <c r="Z102" s="21"/>
      <c r="AA102" s="21"/>
      <c r="AB102" s="21"/>
      <c r="AC102" s="21"/>
      <c r="AD102" s="21"/>
    </row>
    <row r="103" spans="3:30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W104" s="21"/>
      <c r="X104" s="21"/>
      <c r="Y104" s="21"/>
      <c r="Z104" s="21"/>
      <c r="AA104" s="21"/>
      <c r="AB104" s="21"/>
      <c r="AC104" s="21"/>
      <c r="AD104" s="21"/>
    </row>
    <row r="105" spans="3:30" x14ac:dyDescent="0.3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W105" s="21"/>
      <c r="X105" s="21"/>
      <c r="Y105" s="21"/>
      <c r="Z105" s="21"/>
      <c r="AA105" s="21"/>
      <c r="AB105" s="21"/>
      <c r="AC105" s="21"/>
      <c r="AD105" s="21"/>
    </row>
    <row r="106" spans="3:30" x14ac:dyDescent="0.3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W106" s="21"/>
      <c r="X106" s="21"/>
      <c r="Y106" s="21"/>
      <c r="Z106" s="21"/>
      <c r="AA106" s="21"/>
      <c r="AB106" s="21"/>
      <c r="AC106" s="21"/>
      <c r="AD106" s="21"/>
    </row>
    <row r="107" spans="3:30" x14ac:dyDescent="0.3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3:30" x14ac:dyDescent="0.3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3:30" x14ac:dyDescent="0.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W109" s="21"/>
      <c r="X109" s="21"/>
      <c r="Y109" s="21"/>
      <c r="Z109" s="21"/>
      <c r="AA109" s="21"/>
      <c r="AB109" s="21"/>
      <c r="AC109" s="21"/>
      <c r="AD109" s="21"/>
    </row>
    <row r="110" spans="3:30" x14ac:dyDescent="0.3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W110" s="21"/>
      <c r="X110" s="21"/>
      <c r="Y110" s="21"/>
      <c r="Z110" s="21"/>
      <c r="AA110" s="21"/>
      <c r="AB110" s="21"/>
      <c r="AC110" s="21"/>
      <c r="AD110" s="21"/>
    </row>
    <row r="111" spans="3:30" x14ac:dyDescent="0.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W111" s="21"/>
      <c r="X111" s="21"/>
      <c r="Y111" s="21"/>
      <c r="Z111" s="21"/>
      <c r="AA111" s="21"/>
      <c r="AB111" s="21"/>
      <c r="AC111" s="21"/>
      <c r="AD111" s="21"/>
    </row>
    <row r="112" spans="3:30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W113" s="21"/>
      <c r="X113" s="21"/>
      <c r="Y113" s="21"/>
      <c r="Z113" s="21"/>
      <c r="AA113" s="21"/>
      <c r="AB113" s="21"/>
      <c r="AC113" s="21"/>
      <c r="AD113" s="21"/>
    </row>
    <row r="114" spans="3:30" x14ac:dyDescent="0.3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W114" s="21"/>
      <c r="X114" s="21"/>
      <c r="Y114" s="21"/>
      <c r="Z114" s="21"/>
      <c r="AA114" s="21"/>
      <c r="AB114" s="21"/>
      <c r="AC114" s="21"/>
      <c r="AD114" s="21"/>
    </row>
    <row r="115" spans="3:30" x14ac:dyDescent="0.3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W115" s="21"/>
      <c r="X115" s="21"/>
      <c r="Y115" s="21"/>
      <c r="Z115" s="21"/>
      <c r="AA115" s="21"/>
      <c r="AB115" s="21"/>
      <c r="AC115" s="21"/>
      <c r="AD115" s="21"/>
    </row>
    <row r="116" spans="3:30" x14ac:dyDescent="0.3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W116" s="21"/>
      <c r="X116" s="21"/>
      <c r="Y116" s="21"/>
      <c r="Z116" s="21"/>
      <c r="AA116" s="21"/>
      <c r="AB116" s="21"/>
      <c r="AC116" s="21"/>
      <c r="AD116" s="21"/>
    </row>
    <row r="117" spans="3:30" x14ac:dyDescent="0.3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W117" s="21"/>
      <c r="X117" s="21"/>
      <c r="Y117" s="21"/>
      <c r="Z117" s="21"/>
      <c r="AA117" s="21"/>
      <c r="AB117" s="21"/>
      <c r="AC117" s="21"/>
      <c r="AD117" s="21"/>
    </row>
    <row r="118" spans="3:30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3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3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3:30" x14ac:dyDescent="0.3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3:30" x14ac:dyDescent="0.3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3:30" x14ac:dyDescent="0.3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3:30" x14ac:dyDescent="0.3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3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3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3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3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3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3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3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3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3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3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3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3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3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3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3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3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3:30" x14ac:dyDescent="0.3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3:30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W154" s="21"/>
      <c r="X154" s="21"/>
      <c r="Y154" s="21"/>
      <c r="Z154" s="21"/>
      <c r="AA154" s="21"/>
      <c r="AB154" s="21"/>
      <c r="AC154" s="21"/>
      <c r="AD154" s="21"/>
    </row>
    <row r="155" spans="3:30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W155" s="21"/>
      <c r="X155" s="21"/>
      <c r="Y155" s="21"/>
      <c r="Z155" s="21"/>
      <c r="AA155" s="21"/>
      <c r="AB155" s="21"/>
      <c r="AC155" s="21"/>
      <c r="AD155" s="21"/>
    </row>
    <row r="156" spans="3:30" x14ac:dyDescent="0.3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W156" s="21"/>
      <c r="X156" s="21"/>
      <c r="Y156" s="21"/>
      <c r="Z156" s="21"/>
      <c r="AA156" s="21"/>
      <c r="AB156" s="21"/>
      <c r="AC156" s="21"/>
      <c r="AD156" s="21"/>
    </row>
    <row r="157" spans="3:30" x14ac:dyDescent="0.3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3:30" x14ac:dyDescent="0.3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W158" s="21"/>
      <c r="X158" s="21"/>
      <c r="Y158" s="21"/>
      <c r="Z158" s="21"/>
      <c r="AA158" s="21"/>
      <c r="AB158" s="21"/>
      <c r="AC158" s="21"/>
      <c r="AD158" s="21"/>
    </row>
    <row r="159" spans="3:30" x14ac:dyDescent="0.3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W159" s="21"/>
      <c r="X159" s="21"/>
      <c r="Y159" s="21"/>
      <c r="Z159" s="21"/>
      <c r="AA159" s="21"/>
      <c r="AB159" s="21"/>
      <c r="AC159" s="21"/>
      <c r="AD159" s="21"/>
    </row>
    <row r="160" spans="3:30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W160" s="21"/>
      <c r="X160" s="21"/>
      <c r="Y160" s="21"/>
      <c r="Z160" s="21"/>
      <c r="AA160" s="21"/>
      <c r="AB160" s="21"/>
      <c r="AC160" s="21"/>
      <c r="AD160" s="21"/>
    </row>
    <row r="161" spans="3:30" x14ac:dyDescent="0.3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W161" s="21"/>
      <c r="X161" s="21"/>
      <c r="Y161" s="21"/>
      <c r="Z161" s="21"/>
      <c r="AA161" s="21"/>
      <c r="AB161" s="21"/>
      <c r="AC161" s="21"/>
      <c r="AD161" s="21"/>
    </row>
    <row r="162" spans="3:30" x14ac:dyDescent="0.3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W162" s="21"/>
      <c r="X162" s="21"/>
      <c r="Y162" s="21"/>
      <c r="Z162" s="21"/>
      <c r="AA162" s="21"/>
      <c r="AB162" s="21"/>
      <c r="AC162" s="21"/>
      <c r="AD162" s="21"/>
    </row>
    <row r="163" spans="3:30" x14ac:dyDescent="0.3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W163" s="21"/>
      <c r="X163" s="21"/>
      <c r="Y163" s="21"/>
      <c r="Z163" s="21"/>
      <c r="AA163" s="21"/>
      <c r="AB163" s="21"/>
      <c r="AC163" s="21"/>
      <c r="AD163" s="21"/>
    </row>
    <row r="164" spans="3:30" x14ac:dyDescent="0.3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W164" s="21"/>
      <c r="X164" s="21"/>
      <c r="Y164" s="21"/>
      <c r="Z164" s="21"/>
      <c r="AA164" s="21"/>
      <c r="AB164" s="21"/>
      <c r="AC164" s="21"/>
      <c r="AD164" s="21"/>
    </row>
    <row r="165" spans="3:30" x14ac:dyDescent="0.3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W165" s="21"/>
      <c r="X165" s="21"/>
      <c r="Y165" s="21"/>
      <c r="Z165" s="21"/>
      <c r="AA165" s="21"/>
      <c r="AB165" s="21"/>
      <c r="AC165" s="21"/>
      <c r="AD165" s="21"/>
    </row>
    <row r="166" spans="3:30" x14ac:dyDescent="0.3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W166" s="21"/>
      <c r="X166" s="21"/>
      <c r="Y166" s="21"/>
      <c r="Z166" s="21"/>
      <c r="AA166" s="21"/>
      <c r="AB166" s="21"/>
      <c r="AC166" s="21"/>
      <c r="AD166" s="21"/>
    </row>
    <row r="167" spans="3:30" x14ac:dyDescent="0.3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W167" s="21"/>
      <c r="X167" s="21"/>
      <c r="Y167" s="21"/>
      <c r="Z167" s="21"/>
      <c r="AA167" s="21"/>
      <c r="AB167" s="21"/>
      <c r="AC167" s="21"/>
      <c r="AD167" s="21"/>
    </row>
    <row r="168" spans="3:30" x14ac:dyDescent="0.3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W168" s="21"/>
      <c r="X168" s="21"/>
      <c r="Y168" s="21"/>
      <c r="Z168" s="21"/>
      <c r="AA168" s="21"/>
      <c r="AB168" s="21"/>
      <c r="AC168" s="21"/>
      <c r="AD168" s="21"/>
    </row>
    <row r="169" spans="3:30" x14ac:dyDescent="0.3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W169" s="21"/>
      <c r="X169" s="21"/>
      <c r="Y169" s="21"/>
      <c r="Z169" s="21"/>
      <c r="AA169" s="21"/>
      <c r="AB169" s="21"/>
      <c r="AC169" s="21"/>
      <c r="AD169" s="21"/>
    </row>
    <row r="170" spans="3:30" x14ac:dyDescent="0.3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3:30" x14ac:dyDescent="0.3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W171" s="21"/>
      <c r="X171" s="21"/>
      <c r="Y171" s="21"/>
      <c r="Z171" s="21"/>
      <c r="AA171" s="21"/>
      <c r="AB171" s="21"/>
      <c r="AC171" s="21"/>
      <c r="AD171" s="21"/>
    </row>
    <row r="172" spans="3:30" x14ac:dyDescent="0.3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W172" s="21"/>
      <c r="X172" s="21"/>
      <c r="Y172" s="21"/>
      <c r="Z172" s="21"/>
      <c r="AA172" s="21"/>
      <c r="AB172" s="21"/>
      <c r="AC172" s="21"/>
      <c r="AD172" s="21"/>
    </row>
    <row r="173" spans="3:30" x14ac:dyDescent="0.3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W173" s="21"/>
      <c r="X173" s="21"/>
      <c r="Y173" s="21"/>
      <c r="Z173" s="21"/>
      <c r="AA173" s="21"/>
      <c r="AB173" s="21"/>
      <c r="AC173" s="21"/>
      <c r="AD173" s="21"/>
    </row>
    <row r="174" spans="3:30" x14ac:dyDescent="0.3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W174" s="21"/>
      <c r="X174" s="21"/>
      <c r="Y174" s="21"/>
      <c r="Z174" s="21"/>
      <c r="AA174" s="21"/>
      <c r="AB174" s="21"/>
      <c r="AC174" s="21"/>
      <c r="AD174" s="21"/>
    </row>
    <row r="175" spans="3:30" x14ac:dyDescent="0.3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W175" s="21"/>
      <c r="X175" s="21"/>
      <c r="Y175" s="21"/>
      <c r="Z175" s="21"/>
      <c r="AA175" s="21"/>
      <c r="AB175" s="21"/>
      <c r="AC175" s="21"/>
      <c r="AD175" s="21"/>
    </row>
    <row r="176" spans="3:30" x14ac:dyDescent="0.3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W176" s="21"/>
      <c r="X176" s="21"/>
      <c r="Y176" s="21"/>
      <c r="Z176" s="21"/>
      <c r="AA176" s="21"/>
      <c r="AB176" s="21"/>
      <c r="AC176" s="21"/>
      <c r="AD176" s="21"/>
    </row>
    <row r="177" spans="3:30" x14ac:dyDescent="0.3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W177" s="21"/>
      <c r="X177" s="21"/>
      <c r="Y177" s="21"/>
      <c r="Z177" s="21"/>
      <c r="AA177" s="21"/>
      <c r="AB177" s="21"/>
      <c r="AC177" s="21"/>
      <c r="AD177" s="21"/>
    </row>
    <row r="178" spans="3:30" x14ac:dyDescent="0.3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W178" s="21"/>
      <c r="X178" s="21"/>
      <c r="Y178" s="21"/>
      <c r="Z178" s="21"/>
      <c r="AA178" s="21"/>
      <c r="AB178" s="21"/>
      <c r="AC178" s="21"/>
      <c r="AD178" s="21"/>
    </row>
    <row r="179" spans="3:30" x14ac:dyDescent="0.3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W179" s="21"/>
      <c r="X179" s="21"/>
      <c r="Y179" s="21"/>
      <c r="Z179" s="21"/>
      <c r="AA179" s="21"/>
      <c r="AB179" s="21"/>
      <c r="AC179" s="21"/>
      <c r="AD179" s="21"/>
    </row>
    <row r="180" spans="3:30" x14ac:dyDescent="0.3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W180" s="21"/>
      <c r="X180" s="21"/>
      <c r="Y180" s="21"/>
      <c r="Z180" s="21"/>
      <c r="AA180" s="21"/>
      <c r="AB180" s="21"/>
      <c r="AC180" s="21"/>
      <c r="AD180" s="21"/>
    </row>
  </sheetData>
  <pageMargins left="0.70866141732283472" right="1.8110236220472442" top="0.74803149606299213" bottom="0.74803149606299213" header="0.31496062992125984" footer="0.31496062992125984"/>
  <pageSetup paperSize="9" scale="42" orientation="landscape" horizontalDpi="360" verticalDpi="360" r:id="rId1"/>
  <colBreaks count="1" manualBreakCount="1">
    <brk id="15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C178"/>
  <sheetViews>
    <sheetView showGridLines="0" topLeftCell="C33" zoomScaleNormal="100" workbookViewId="0">
      <selection activeCell="I66" sqref="I66"/>
    </sheetView>
  </sheetViews>
  <sheetFormatPr defaultColWidth="9.109375" defaultRowHeight="14.4" x14ac:dyDescent="0.3"/>
  <cols>
    <col min="2" max="2" width="103.5546875" style="81" bestFit="1" customWidth="1"/>
    <col min="3" max="11" width="11.33203125" style="12" customWidth="1"/>
    <col min="12" max="12" width="13.33203125" style="12" customWidth="1"/>
    <col min="13" max="20" width="11.33203125" style="12" customWidth="1"/>
    <col min="21" max="21" width="11.33203125" style="21" customWidth="1"/>
    <col min="22" max="26" width="11.33203125" style="12" customWidth="1"/>
    <col min="27" max="27" width="10.88671875" style="12" customWidth="1"/>
    <col min="28" max="29" width="11.33203125" style="12" customWidth="1"/>
    <col min="30" max="30" width="9.109375" customWidth="1"/>
  </cols>
  <sheetData>
    <row r="1" spans="1:29" x14ac:dyDescent="0.3">
      <c r="A1" s="44" t="s">
        <v>33</v>
      </c>
    </row>
    <row r="2" spans="1:29" x14ac:dyDescent="0.3">
      <c r="A2" s="45" t="s">
        <v>242</v>
      </c>
      <c r="B2" s="82"/>
    </row>
    <row r="3" spans="1:29" x14ac:dyDescent="0.3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s="62" customFormat="1" ht="30" customHeight="1" x14ac:dyDescent="0.3">
      <c r="A4" s="84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140</v>
      </c>
      <c r="M4" s="47" t="s">
        <v>8</v>
      </c>
      <c r="N4" s="47" t="s">
        <v>120</v>
      </c>
      <c r="O4" s="47" t="s">
        <v>2</v>
      </c>
      <c r="P4" s="47" t="s">
        <v>9</v>
      </c>
      <c r="Q4" s="47" t="s">
        <v>38</v>
      </c>
      <c r="R4" s="47" t="s">
        <v>5</v>
      </c>
      <c r="S4" s="47" t="s">
        <v>39</v>
      </c>
      <c r="T4" s="47" t="s">
        <v>121</v>
      </c>
      <c r="U4" s="47" t="s">
        <v>122</v>
      </c>
      <c r="V4" s="47" t="s">
        <v>10</v>
      </c>
      <c r="W4" s="47" t="s">
        <v>41</v>
      </c>
      <c r="X4" s="47" t="s">
        <v>138</v>
      </c>
      <c r="Y4" s="47" t="s">
        <v>0</v>
      </c>
      <c r="Z4" s="47" t="s">
        <v>42</v>
      </c>
      <c r="AA4" s="47" t="s">
        <v>11</v>
      </c>
      <c r="AB4" s="47" t="s">
        <v>160</v>
      </c>
      <c r="AC4" s="47" t="s">
        <v>123</v>
      </c>
    </row>
    <row r="5" spans="1:29" s="85" customFormat="1" x14ac:dyDescent="0.3">
      <c r="A5" s="4" t="s">
        <v>12</v>
      </c>
      <c r="B5" s="42" t="s">
        <v>43</v>
      </c>
      <c r="C5" s="13">
        <v>161050</v>
      </c>
      <c r="D5" s="13">
        <v>964362</v>
      </c>
      <c r="E5" s="13">
        <v>18279</v>
      </c>
      <c r="F5" s="13">
        <v>14339</v>
      </c>
      <c r="G5" s="13">
        <v>39448</v>
      </c>
      <c r="H5" s="13">
        <v>30385</v>
      </c>
      <c r="I5" s="13">
        <v>34152</v>
      </c>
      <c r="J5" s="13">
        <v>5932</v>
      </c>
      <c r="K5" s="13">
        <v>160023</v>
      </c>
      <c r="L5" s="13">
        <v>7826</v>
      </c>
      <c r="M5" s="13">
        <v>307870</v>
      </c>
      <c r="N5" s="13">
        <v>2228</v>
      </c>
      <c r="O5" s="13">
        <v>1326278.192</v>
      </c>
      <c r="P5" s="13">
        <v>23938</v>
      </c>
      <c r="Q5" s="13">
        <v>765259</v>
      </c>
      <c r="R5" s="13">
        <v>6500</v>
      </c>
      <c r="S5" s="13">
        <v>10337</v>
      </c>
      <c r="T5" s="13">
        <v>532148</v>
      </c>
      <c r="U5" s="13">
        <v>174860</v>
      </c>
      <c r="V5" s="13">
        <v>1271318</v>
      </c>
      <c r="W5" s="13">
        <v>26559</v>
      </c>
      <c r="X5" s="13">
        <v>23070</v>
      </c>
      <c r="Y5" s="13">
        <v>45605</v>
      </c>
      <c r="Z5" s="13">
        <v>70672</v>
      </c>
      <c r="AA5" s="13">
        <v>7666</v>
      </c>
      <c r="AB5" s="13">
        <v>0</v>
      </c>
      <c r="AC5" s="26">
        <v>172382</v>
      </c>
    </row>
    <row r="6" spans="1:29" s="85" customFormat="1" x14ac:dyDescent="0.3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26"/>
    </row>
    <row r="7" spans="1:29" s="85" customFormat="1" x14ac:dyDescent="0.3">
      <c r="A7" s="4" t="s">
        <v>47</v>
      </c>
      <c r="B7" s="5" t="s">
        <v>45</v>
      </c>
      <c r="C7" s="14">
        <v>29173</v>
      </c>
      <c r="D7" s="14">
        <v>172364</v>
      </c>
      <c r="E7" s="14">
        <v>2199</v>
      </c>
      <c r="F7" s="14">
        <v>991</v>
      </c>
      <c r="G7" s="14">
        <v>19017</v>
      </c>
      <c r="H7" s="14">
        <v>14758</v>
      </c>
      <c r="I7" s="14">
        <v>8867</v>
      </c>
      <c r="J7" s="14">
        <v>1181</v>
      </c>
      <c r="K7" s="14">
        <v>110422</v>
      </c>
      <c r="L7" s="14">
        <v>1266</v>
      </c>
      <c r="M7" s="14">
        <v>105960</v>
      </c>
      <c r="N7" s="14">
        <v>101</v>
      </c>
      <c r="O7" s="14">
        <v>565176.73899999994</v>
      </c>
      <c r="P7" s="14">
        <v>17289</v>
      </c>
      <c r="Q7" s="14">
        <v>219109</v>
      </c>
      <c r="R7" s="14">
        <v>861</v>
      </c>
      <c r="S7" s="14">
        <v>2820</v>
      </c>
      <c r="T7" s="14">
        <v>92336</v>
      </c>
      <c r="U7" s="14">
        <v>85455</v>
      </c>
      <c r="V7" s="14">
        <v>428435</v>
      </c>
      <c r="W7" s="14">
        <v>14107</v>
      </c>
      <c r="X7" s="14">
        <v>1352</v>
      </c>
      <c r="Y7" s="14">
        <v>2621</v>
      </c>
      <c r="Z7" s="14">
        <v>8727</v>
      </c>
      <c r="AA7" s="14">
        <v>1960</v>
      </c>
      <c r="AB7" s="14">
        <v>160</v>
      </c>
      <c r="AC7" s="27">
        <v>9747</v>
      </c>
    </row>
    <row r="8" spans="1:29" s="85" customFormat="1" x14ac:dyDescent="0.3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27"/>
    </row>
    <row r="9" spans="1:29" s="85" customFormat="1" x14ac:dyDescent="0.3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27">
        <v>0</v>
      </c>
    </row>
    <row r="10" spans="1:29" s="85" customFormat="1" x14ac:dyDescent="0.3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27"/>
    </row>
    <row r="11" spans="1:29" s="86" customFormat="1" x14ac:dyDescent="0.3">
      <c r="A11" s="4" t="s">
        <v>14</v>
      </c>
      <c r="B11" s="34" t="s">
        <v>50</v>
      </c>
      <c r="C11" s="16">
        <v>73</v>
      </c>
      <c r="D11" s="16">
        <v>19677</v>
      </c>
      <c r="E11" s="16">
        <v>113</v>
      </c>
      <c r="F11" s="16">
        <v>0</v>
      </c>
      <c r="G11" s="16">
        <v>26</v>
      </c>
      <c r="H11" s="16">
        <v>7997</v>
      </c>
      <c r="I11" s="16">
        <v>0</v>
      </c>
      <c r="J11" s="16">
        <v>328</v>
      </c>
      <c r="K11" s="16">
        <v>185</v>
      </c>
      <c r="L11" s="16">
        <v>75</v>
      </c>
      <c r="M11" s="16">
        <v>7631</v>
      </c>
      <c r="N11" s="16">
        <v>0</v>
      </c>
      <c r="O11" s="16">
        <v>286.18700000000001</v>
      </c>
      <c r="P11" s="16">
        <v>328</v>
      </c>
      <c r="Q11" s="16">
        <v>17313</v>
      </c>
      <c r="R11" s="16">
        <v>48</v>
      </c>
      <c r="S11" s="16">
        <v>485</v>
      </c>
      <c r="T11" s="16">
        <v>78185</v>
      </c>
      <c r="U11" s="16">
        <v>1</v>
      </c>
      <c r="V11" s="16">
        <v>19483</v>
      </c>
      <c r="W11" s="16">
        <v>824</v>
      </c>
      <c r="X11" s="16">
        <v>0</v>
      </c>
      <c r="Y11" s="16">
        <v>4090</v>
      </c>
      <c r="Z11" s="16">
        <v>895</v>
      </c>
      <c r="AA11" s="16">
        <v>1619</v>
      </c>
      <c r="AB11" s="16">
        <v>0</v>
      </c>
      <c r="AC11" s="29">
        <v>86</v>
      </c>
    </row>
    <row r="12" spans="1:29" s="86" customFormat="1" x14ac:dyDescent="0.3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28"/>
    </row>
    <row r="13" spans="1:29" x14ac:dyDescent="0.3">
      <c r="A13" s="4" t="s">
        <v>15</v>
      </c>
      <c r="B13" s="5" t="s">
        <v>52</v>
      </c>
      <c r="C13" s="16">
        <v>47499</v>
      </c>
      <c r="D13" s="16">
        <v>577069</v>
      </c>
      <c r="E13" s="16">
        <v>15028</v>
      </c>
      <c r="F13" s="16">
        <v>9070</v>
      </c>
      <c r="G13" s="16">
        <v>11753</v>
      </c>
      <c r="H13" s="16">
        <v>1891</v>
      </c>
      <c r="I13" s="16">
        <v>9253</v>
      </c>
      <c r="J13" s="16">
        <v>5590</v>
      </c>
      <c r="K13" s="16">
        <v>27094</v>
      </c>
      <c r="L13" s="16">
        <v>2323</v>
      </c>
      <c r="M13" s="16">
        <v>143341</v>
      </c>
      <c r="N13" s="16">
        <v>1642</v>
      </c>
      <c r="O13" s="16">
        <v>514032.89500000002</v>
      </c>
      <c r="P13" s="16">
        <v>19593</v>
      </c>
      <c r="Q13" s="16">
        <v>333362</v>
      </c>
      <c r="R13" s="16">
        <v>15009</v>
      </c>
      <c r="S13" s="16">
        <v>5454</v>
      </c>
      <c r="T13" s="16">
        <v>272845</v>
      </c>
      <c r="U13" s="16">
        <v>13068</v>
      </c>
      <c r="V13" s="16">
        <v>492368</v>
      </c>
      <c r="W13" s="16">
        <v>83411</v>
      </c>
      <c r="X13" s="16">
        <v>15245</v>
      </c>
      <c r="Y13" s="16">
        <v>27660</v>
      </c>
      <c r="Z13" s="16">
        <v>45670</v>
      </c>
      <c r="AA13" s="16">
        <v>4647</v>
      </c>
      <c r="AB13" s="16">
        <v>0</v>
      </c>
      <c r="AC13" s="29">
        <v>42545</v>
      </c>
    </row>
    <row r="14" spans="1:29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21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29"/>
    </row>
    <row r="15" spans="1:29" x14ac:dyDescent="0.3">
      <c r="A15" s="4" t="s">
        <v>16</v>
      </c>
      <c r="B15" s="5" t="s">
        <v>53</v>
      </c>
      <c r="C15" s="16">
        <v>11067</v>
      </c>
      <c r="D15" s="16">
        <v>109518</v>
      </c>
      <c r="E15" s="16">
        <v>1414</v>
      </c>
      <c r="F15" s="16">
        <v>3351</v>
      </c>
      <c r="G15" s="16">
        <v>1942</v>
      </c>
      <c r="H15" s="16">
        <v>330</v>
      </c>
      <c r="I15" s="16">
        <v>910</v>
      </c>
      <c r="J15" s="16">
        <v>2361</v>
      </c>
      <c r="K15" s="16">
        <v>12626</v>
      </c>
      <c r="L15" s="16">
        <v>824</v>
      </c>
      <c r="M15" s="16">
        <v>20599</v>
      </c>
      <c r="N15" s="16">
        <v>73</v>
      </c>
      <c r="O15" s="16">
        <v>89135.957999999999</v>
      </c>
      <c r="P15" s="16">
        <v>556</v>
      </c>
      <c r="Q15" s="16">
        <v>48049</v>
      </c>
      <c r="R15" s="16">
        <v>4576</v>
      </c>
      <c r="S15" s="16">
        <v>681</v>
      </c>
      <c r="T15" s="16">
        <v>23107</v>
      </c>
      <c r="U15" s="16">
        <v>1127</v>
      </c>
      <c r="V15" s="16">
        <v>102380</v>
      </c>
      <c r="W15" s="16">
        <v>6993</v>
      </c>
      <c r="X15" s="16">
        <v>1975</v>
      </c>
      <c r="Y15" s="16">
        <v>2157</v>
      </c>
      <c r="Z15" s="16">
        <v>4701</v>
      </c>
      <c r="AA15" s="16">
        <v>1193</v>
      </c>
      <c r="AB15" s="16">
        <v>1</v>
      </c>
      <c r="AC15" s="29">
        <v>13993</v>
      </c>
    </row>
    <row r="16" spans="1:29" x14ac:dyDescent="0.3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21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29"/>
    </row>
    <row r="17" spans="1:29" x14ac:dyDescent="0.3">
      <c r="A17" s="4" t="s">
        <v>17</v>
      </c>
      <c r="B17" s="5" t="s">
        <v>55</v>
      </c>
      <c r="C17" s="16">
        <v>99</v>
      </c>
      <c r="D17" s="16">
        <v>85132</v>
      </c>
      <c r="E17" s="16">
        <v>-166</v>
      </c>
      <c r="F17" s="16">
        <v>35</v>
      </c>
      <c r="G17" s="16">
        <v>46935</v>
      </c>
      <c r="H17" s="16">
        <v>12452</v>
      </c>
      <c r="I17" s="16">
        <v>1840</v>
      </c>
      <c r="J17" s="16">
        <v>1452</v>
      </c>
      <c r="K17" s="16">
        <v>16152</v>
      </c>
      <c r="L17" s="16">
        <v>2004</v>
      </c>
      <c r="M17" s="16">
        <v>59636</v>
      </c>
      <c r="N17" s="16">
        <v>59</v>
      </c>
      <c r="O17" s="16">
        <v>152420.91200000001</v>
      </c>
      <c r="P17" s="16">
        <v>8225</v>
      </c>
      <c r="Q17" s="16">
        <v>59377</v>
      </c>
      <c r="R17" s="16">
        <v>2126</v>
      </c>
      <c r="S17" s="16">
        <v>1</v>
      </c>
      <c r="T17" s="16">
        <v>28476</v>
      </c>
      <c r="U17" s="16">
        <v>0</v>
      </c>
      <c r="V17" s="16">
        <v>58728</v>
      </c>
      <c r="W17" s="16">
        <v>2722</v>
      </c>
      <c r="X17" s="16">
        <v>0</v>
      </c>
      <c r="Y17" s="16">
        <v>1234</v>
      </c>
      <c r="Z17" s="16">
        <v>0</v>
      </c>
      <c r="AA17" s="16">
        <v>0</v>
      </c>
      <c r="AB17" s="16">
        <v>0</v>
      </c>
      <c r="AC17" s="29">
        <v>0</v>
      </c>
    </row>
    <row r="18" spans="1:29" x14ac:dyDescent="0.3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21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29"/>
    </row>
    <row r="19" spans="1:29" x14ac:dyDescent="0.3">
      <c r="A19" s="4" t="s">
        <v>18</v>
      </c>
      <c r="B19" s="5" t="s">
        <v>57</v>
      </c>
      <c r="C19" s="16">
        <v>85</v>
      </c>
      <c r="D19" s="16">
        <v>158517</v>
      </c>
      <c r="E19" s="16">
        <v>0</v>
      </c>
      <c r="F19" s="16">
        <v>0</v>
      </c>
      <c r="G19" s="16">
        <v>4347</v>
      </c>
      <c r="H19" s="16">
        <v>4831</v>
      </c>
      <c r="I19" s="16">
        <v>1962</v>
      </c>
      <c r="J19" s="16">
        <v>2351</v>
      </c>
      <c r="K19" s="16">
        <v>-568</v>
      </c>
      <c r="L19" s="16">
        <v>-13</v>
      </c>
      <c r="M19" s="16">
        <v>2885</v>
      </c>
      <c r="N19" s="16">
        <v>0</v>
      </c>
      <c r="O19" s="16">
        <v>-151011.33600000001</v>
      </c>
      <c r="P19" s="16">
        <v>-5864</v>
      </c>
      <c r="Q19" s="16">
        <v>-60446</v>
      </c>
      <c r="R19" s="16">
        <v>-21</v>
      </c>
      <c r="S19" s="16">
        <v>6</v>
      </c>
      <c r="T19" s="16">
        <v>4961</v>
      </c>
      <c r="U19" s="16">
        <v>0</v>
      </c>
      <c r="V19" s="16">
        <v>7625</v>
      </c>
      <c r="W19" s="16">
        <v>3522</v>
      </c>
      <c r="X19" s="16">
        <v>-129</v>
      </c>
      <c r="Y19" s="16">
        <v>-1951</v>
      </c>
      <c r="Z19" s="16">
        <v>0</v>
      </c>
      <c r="AA19" s="16">
        <v>-1</v>
      </c>
      <c r="AB19" s="16">
        <v>0</v>
      </c>
      <c r="AC19" s="29">
        <v>0</v>
      </c>
    </row>
    <row r="20" spans="1:29" x14ac:dyDescent="0.3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21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29"/>
    </row>
    <row r="21" spans="1:29" x14ac:dyDescent="0.3">
      <c r="A21" s="4" t="s">
        <v>19</v>
      </c>
      <c r="B21" s="5" t="s">
        <v>59</v>
      </c>
      <c r="C21" s="13">
        <v>0</v>
      </c>
      <c r="D21" s="13">
        <v>-33610</v>
      </c>
      <c r="E21" s="13">
        <v>1</v>
      </c>
      <c r="F21" s="13">
        <v>0</v>
      </c>
      <c r="G21" s="13">
        <v>0</v>
      </c>
      <c r="H21" s="13">
        <v>35</v>
      </c>
      <c r="I21" s="13">
        <v>735</v>
      </c>
      <c r="J21" s="13">
        <v>1436</v>
      </c>
      <c r="K21" s="13">
        <v>-4304</v>
      </c>
      <c r="L21" s="13">
        <v>0</v>
      </c>
      <c r="M21" s="13">
        <v>0</v>
      </c>
      <c r="N21" s="13">
        <v>0</v>
      </c>
      <c r="O21" s="13">
        <v>15563.584000000001</v>
      </c>
      <c r="P21" s="13">
        <v>0</v>
      </c>
      <c r="Q21" s="13">
        <v>-372645</v>
      </c>
      <c r="R21" s="16">
        <v>377</v>
      </c>
      <c r="S21" s="13">
        <v>295</v>
      </c>
      <c r="T21" s="13">
        <v>-9355</v>
      </c>
      <c r="U21" s="13">
        <v>1180</v>
      </c>
      <c r="V21" s="13">
        <v>2416</v>
      </c>
      <c r="W21" s="13">
        <v>936</v>
      </c>
      <c r="X21" s="13">
        <v>0</v>
      </c>
      <c r="Y21" s="13">
        <v>0</v>
      </c>
      <c r="Z21" s="13">
        <v>-596</v>
      </c>
      <c r="AA21" s="13">
        <v>0</v>
      </c>
      <c r="AB21" s="13">
        <v>0</v>
      </c>
      <c r="AC21" s="26">
        <v>0</v>
      </c>
    </row>
    <row r="22" spans="1:29" x14ac:dyDescent="0.3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21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26"/>
    </row>
    <row r="23" spans="1:29" x14ac:dyDescent="0.3">
      <c r="A23" s="4" t="s">
        <v>20</v>
      </c>
      <c r="B23" s="5" t="s">
        <v>124</v>
      </c>
      <c r="C23" s="16">
        <v>7140</v>
      </c>
      <c r="D23" s="16">
        <v>-167448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39229</v>
      </c>
      <c r="N23" s="16">
        <v>-2437</v>
      </c>
      <c r="O23" s="16">
        <v>1182.1179999999999</v>
      </c>
      <c r="P23" s="16">
        <v>0</v>
      </c>
      <c r="Q23" s="16">
        <v>-102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29">
        <v>0</v>
      </c>
    </row>
    <row r="24" spans="1:29" x14ac:dyDescent="0.3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21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29"/>
    </row>
    <row r="25" spans="1:29" x14ac:dyDescent="0.3">
      <c r="A25" s="4" t="s">
        <v>21</v>
      </c>
      <c r="B25" s="5" t="s">
        <v>62</v>
      </c>
      <c r="C25" s="16">
        <v>0</v>
      </c>
      <c r="D25" s="16">
        <v>-968</v>
      </c>
      <c r="E25" s="16">
        <v>0</v>
      </c>
      <c r="F25" s="16">
        <v>0</v>
      </c>
      <c r="G25" s="16">
        <v>-822</v>
      </c>
      <c r="H25" s="16">
        <v>-221</v>
      </c>
      <c r="I25" s="16">
        <v>0</v>
      </c>
      <c r="J25" s="16">
        <v>0</v>
      </c>
      <c r="K25" s="16">
        <v>-2945</v>
      </c>
      <c r="L25" s="16">
        <v>0</v>
      </c>
      <c r="M25" s="16">
        <v>619</v>
      </c>
      <c r="N25" s="16">
        <v>0</v>
      </c>
      <c r="O25" s="16">
        <v>0</v>
      </c>
      <c r="P25" s="16">
        <v>0</v>
      </c>
      <c r="Q25" s="16">
        <v>-2261</v>
      </c>
      <c r="R25" s="16">
        <v>0</v>
      </c>
      <c r="S25" s="16">
        <v>174</v>
      </c>
      <c r="T25" s="16">
        <v>3115</v>
      </c>
      <c r="U25" s="16">
        <v>0</v>
      </c>
      <c r="V25" s="16">
        <v>0</v>
      </c>
      <c r="W25" s="16">
        <v>0</v>
      </c>
      <c r="X25" s="16">
        <v>0</v>
      </c>
      <c r="Y25" s="16">
        <v>2</v>
      </c>
      <c r="Z25" s="16">
        <v>0</v>
      </c>
      <c r="AA25" s="16">
        <v>0</v>
      </c>
      <c r="AB25" s="16">
        <v>0</v>
      </c>
      <c r="AC25" s="29">
        <v>0</v>
      </c>
    </row>
    <row r="26" spans="1:29" x14ac:dyDescent="0.3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21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29"/>
    </row>
    <row r="27" spans="1:29" x14ac:dyDescent="0.3">
      <c r="A27" s="4" t="s">
        <v>22</v>
      </c>
      <c r="B27" s="5" t="s">
        <v>64</v>
      </c>
      <c r="C27" s="13">
        <v>3082</v>
      </c>
      <c r="D27" s="13">
        <v>13627</v>
      </c>
      <c r="E27" s="13">
        <v>25</v>
      </c>
      <c r="F27" s="13">
        <v>0</v>
      </c>
      <c r="G27" s="13">
        <v>457</v>
      </c>
      <c r="H27" s="13">
        <v>-7756</v>
      </c>
      <c r="I27" s="13">
        <v>468</v>
      </c>
      <c r="J27" s="13">
        <v>-200</v>
      </c>
      <c r="K27" s="13">
        <v>1629</v>
      </c>
      <c r="L27" s="13">
        <v>209</v>
      </c>
      <c r="M27" s="13">
        <v>1884</v>
      </c>
      <c r="N27" s="13">
        <v>0</v>
      </c>
      <c r="O27" s="13">
        <v>48234.453000000001</v>
      </c>
      <c r="P27" s="13">
        <v>176</v>
      </c>
      <c r="Q27" s="13">
        <v>38599</v>
      </c>
      <c r="R27" s="16">
        <v>220</v>
      </c>
      <c r="S27" s="13">
        <v>91</v>
      </c>
      <c r="T27" s="13">
        <v>-5635</v>
      </c>
      <c r="U27" s="13">
        <v>0</v>
      </c>
      <c r="V27" s="13">
        <v>11245</v>
      </c>
      <c r="W27" s="13">
        <v>-11923</v>
      </c>
      <c r="X27" s="13">
        <v>564</v>
      </c>
      <c r="Y27" s="13">
        <v>2841</v>
      </c>
      <c r="Z27" s="13">
        <v>-2</v>
      </c>
      <c r="AA27" s="13">
        <v>0</v>
      </c>
      <c r="AB27" s="13">
        <v>0</v>
      </c>
      <c r="AC27" s="26">
        <v>0</v>
      </c>
    </row>
    <row r="28" spans="1:29" x14ac:dyDescent="0.3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26"/>
    </row>
    <row r="29" spans="1:29" x14ac:dyDescent="0.3">
      <c r="A29" s="4" t="s">
        <v>23</v>
      </c>
      <c r="B29" s="34" t="s">
        <v>125</v>
      </c>
      <c r="C29" s="16">
        <v>0</v>
      </c>
      <c r="D29" s="16">
        <v>-1418</v>
      </c>
      <c r="E29" s="16">
        <v>0</v>
      </c>
      <c r="F29" s="16">
        <v>0</v>
      </c>
      <c r="G29" s="16">
        <v>0</v>
      </c>
      <c r="H29" s="16">
        <v>134</v>
      </c>
      <c r="I29" s="16">
        <v>462</v>
      </c>
      <c r="J29" s="16">
        <v>54</v>
      </c>
      <c r="K29" s="16">
        <v>46</v>
      </c>
      <c r="L29" s="16">
        <v>0</v>
      </c>
      <c r="M29" s="16">
        <v>6096</v>
      </c>
      <c r="N29" s="16">
        <v>2069</v>
      </c>
      <c r="O29" s="16">
        <v>74117.773000000001</v>
      </c>
      <c r="P29" s="16">
        <v>0</v>
      </c>
      <c r="Q29" s="16">
        <v>7996</v>
      </c>
      <c r="R29" s="16">
        <v>-1</v>
      </c>
      <c r="S29" s="16">
        <v>21</v>
      </c>
      <c r="T29" s="16">
        <v>2514</v>
      </c>
      <c r="U29" s="16">
        <v>284</v>
      </c>
      <c r="V29" s="16">
        <v>0</v>
      </c>
      <c r="W29" s="16">
        <v>11481</v>
      </c>
      <c r="X29" s="16">
        <v>614</v>
      </c>
      <c r="Y29" s="16">
        <v>59</v>
      </c>
      <c r="Z29" s="16">
        <v>0</v>
      </c>
      <c r="AA29" s="16">
        <v>0</v>
      </c>
      <c r="AB29" s="16">
        <v>0</v>
      </c>
      <c r="AC29" s="29">
        <v>0</v>
      </c>
    </row>
    <row r="30" spans="1:29" x14ac:dyDescent="0.3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21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29"/>
    </row>
    <row r="31" spans="1:29" x14ac:dyDescent="0.3">
      <c r="A31" s="4" t="s">
        <v>24</v>
      </c>
      <c r="B31" s="5" t="s">
        <v>67</v>
      </c>
      <c r="C31" s="16">
        <v>45524</v>
      </c>
      <c r="D31" s="16">
        <v>55418</v>
      </c>
      <c r="E31" s="16">
        <v>64</v>
      </c>
      <c r="F31" s="16">
        <v>158</v>
      </c>
      <c r="G31" s="16">
        <v>3231</v>
      </c>
      <c r="H31" s="16">
        <v>729</v>
      </c>
      <c r="I31" s="16">
        <v>606</v>
      </c>
      <c r="J31" s="16">
        <v>59</v>
      </c>
      <c r="K31" s="16">
        <v>10294</v>
      </c>
      <c r="L31" s="16">
        <v>377</v>
      </c>
      <c r="M31" s="16">
        <v>37031</v>
      </c>
      <c r="N31" s="16">
        <v>530</v>
      </c>
      <c r="O31" s="16">
        <v>137436.95499999999</v>
      </c>
      <c r="P31" s="16">
        <v>6505</v>
      </c>
      <c r="Q31" s="16">
        <v>62522</v>
      </c>
      <c r="R31" s="16">
        <v>277</v>
      </c>
      <c r="S31" s="16">
        <v>1146</v>
      </c>
      <c r="T31" s="16">
        <v>32829</v>
      </c>
      <c r="U31" s="16">
        <v>12828</v>
      </c>
      <c r="V31" s="16">
        <v>6595</v>
      </c>
      <c r="W31" s="16">
        <v>185</v>
      </c>
      <c r="X31" s="16">
        <v>298</v>
      </c>
      <c r="Y31" s="16">
        <v>1599</v>
      </c>
      <c r="Z31" s="16">
        <v>4174</v>
      </c>
      <c r="AA31" s="16">
        <v>152429</v>
      </c>
      <c r="AB31" s="16">
        <v>83833</v>
      </c>
      <c r="AC31" s="29">
        <v>2220</v>
      </c>
    </row>
    <row r="32" spans="1:29" x14ac:dyDescent="0.3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21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29"/>
    </row>
    <row r="33" spans="1:29" x14ac:dyDescent="0.3">
      <c r="A33" s="4" t="s">
        <v>25</v>
      </c>
      <c r="B33" s="5" t="s">
        <v>69</v>
      </c>
      <c r="C33" s="13">
        <v>6383</v>
      </c>
      <c r="D33" s="13">
        <v>97674</v>
      </c>
      <c r="E33" s="13">
        <v>1058</v>
      </c>
      <c r="F33" s="13">
        <v>260</v>
      </c>
      <c r="G33" s="13">
        <v>2508</v>
      </c>
      <c r="H33" s="13">
        <v>154</v>
      </c>
      <c r="I33" s="13">
        <v>685</v>
      </c>
      <c r="J33" s="13">
        <v>729</v>
      </c>
      <c r="K33" s="13">
        <v>12082</v>
      </c>
      <c r="L33" s="13">
        <v>658</v>
      </c>
      <c r="M33" s="13">
        <v>43688</v>
      </c>
      <c r="N33" s="13">
        <v>1308</v>
      </c>
      <c r="O33" s="13">
        <v>62632.067999999999</v>
      </c>
      <c r="P33" s="13">
        <v>1134</v>
      </c>
      <c r="Q33" s="13">
        <v>112668</v>
      </c>
      <c r="R33" s="16">
        <v>365</v>
      </c>
      <c r="S33" s="13">
        <v>1880</v>
      </c>
      <c r="T33" s="13">
        <v>59054</v>
      </c>
      <c r="U33" s="13">
        <v>4384</v>
      </c>
      <c r="V33" s="13">
        <v>38191</v>
      </c>
      <c r="W33" s="13">
        <v>8297</v>
      </c>
      <c r="X33" s="13">
        <v>3164</v>
      </c>
      <c r="Y33" s="13">
        <v>941</v>
      </c>
      <c r="Z33" s="13">
        <v>10088</v>
      </c>
      <c r="AA33" s="13">
        <v>3310</v>
      </c>
      <c r="AB33" s="13">
        <v>77</v>
      </c>
      <c r="AC33" s="26">
        <v>4542</v>
      </c>
    </row>
    <row r="34" spans="1:29" x14ac:dyDescent="0.3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21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6"/>
    </row>
    <row r="35" spans="1:29" x14ac:dyDescent="0.3">
      <c r="A35" s="7" t="s">
        <v>26</v>
      </c>
      <c r="B35" s="36" t="s">
        <v>72</v>
      </c>
      <c r="C35" s="17">
        <v>217929</v>
      </c>
      <c r="D35" s="17">
        <v>1290802</v>
      </c>
      <c r="E35" s="17">
        <v>28673</v>
      </c>
      <c r="F35" s="17">
        <v>19000</v>
      </c>
      <c r="G35" s="17">
        <v>81908</v>
      </c>
      <c r="H35" s="17">
        <v>35235</v>
      </c>
      <c r="I35" s="17">
        <v>39016</v>
      </c>
      <c r="J35" s="17">
        <v>12731</v>
      </c>
      <c r="K35" s="17">
        <v>72476</v>
      </c>
      <c r="L35" s="17">
        <v>10053</v>
      </c>
      <c r="M35" s="17">
        <v>435975</v>
      </c>
      <c r="N35" s="17">
        <v>2609</v>
      </c>
      <c r="O35" s="17">
        <v>1401596.9680000001</v>
      </c>
      <c r="P35" s="17">
        <v>33922</v>
      </c>
      <c r="Q35" s="17">
        <v>469148</v>
      </c>
      <c r="R35" s="17">
        <v>18733</v>
      </c>
      <c r="S35" s="17">
        <v>12629</v>
      </c>
      <c r="T35" s="17">
        <v>765586</v>
      </c>
      <c r="U35" s="17">
        <v>111255</v>
      </c>
      <c r="V35" s="17">
        <v>1300772</v>
      </c>
      <c r="W35" s="17">
        <v>88320</v>
      </c>
      <c r="X35" s="17">
        <v>33171</v>
      </c>
      <c r="Y35" s="17">
        <v>75420</v>
      </c>
      <c r="Z35" s="17">
        <v>97297</v>
      </c>
      <c r="AA35" s="17">
        <v>159897</v>
      </c>
      <c r="AB35" s="17">
        <v>83595</v>
      </c>
      <c r="AC35" s="30">
        <v>188951</v>
      </c>
    </row>
    <row r="36" spans="1:29" x14ac:dyDescent="0.3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25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30"/>
    </row>
    <row r="37" spans="1:29" x14ac:dyDescent="0.3">
      <c r="A37" s="4" t="s">
        <v>66</v>
      </c>
      <c r="B37" s="5" t="s">
        <v>74</v>
      </c>
      <c r="C37" s="13">
        <v>111632</v>
      </c>
      <c r="D37" s="13">
        <v>597577</v>
      </c>
      <c r="E37" s="13">
        <v>17104</v>
      </c>
      <c r="F37" s="13">
        <v>37027</v>
      </c>
      <c r="G37" s="13">
        <v>28433</v>
      </c>
      <c r="H37" s="13">
        <v>12807</v>
      </c>
      <c r="I37" s="13">
        <v>18167</v>
      </c>
      <c r="J37" s="13">
        <v>8975</v>
      </c>
      <c r="K37" s="13">
        <v>42824</v>
      </c>
      <c r="L37" s="13">
        <v>7246</v>
      </c>
      <c r="M37" s="13">
        <v>202728</v>
      </c>
      <c r="N37" s="13">
        <v>2682</v>
      </c>
      <c r="O37" s="13">
        <v>663606.94099999999</v>
      </c>
      <c r="P37" s="13">
        <v>14455</v>
      </c>
      <c r="Q37" s="13">
        <v>413977</v>
      </c>
      <c r="R37" s="13">
        <v>12583</v>
      </c>
      <c r="S37" s="13">
        <v>6188</v>
      </c>
      <c r="T37" s="13">
        <v>388006</v>
      </c>
      <c r="U37" s="13">
        <v>41180</v>
      </c>
      <c r="V37" s="13">
        <v>537739</v>
      </c>
      <c r="W37" s="13">
        <v>47735</v>
      </c>
      <c r="X37" s="13">
        <v>28244</v>
      </c>
      <c r="Y37" s="13">
        <v>48897</v>
      </c>
      <c r="Z37" s="13">
        <v>74566</v>
      </c>
      <c r="AA37" s="13">
        <v>141401</v>
      </c>
      <c r="AB37" s="13">
        <v>72667</v>
      </c>
      <c r="AC37" s="26">
        <v>36861</v>
      </c>
    </row>
    <row r="38" spans="1:29" x14ac:dyDescent="0.3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21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26"/>
    </row>
    <row r="39" spans="1:29" x14ac:dyDescent="0.3">
      <c r="A39" s="4"/>
      <c r="B39" s="43" t="s">
        <v>127</v>
      </c>
      <c r="C39" s="13">
        <v>71612</v>
      </c>
      <c r="D39" s="13">
        <v>401051</v>
      </c>
      <c r="E39" s="13">
        <v>7812</v>
      </c>
      <c r="F39" s="13">
        <v>14122</v>
      </c>
      <c r="G39" s="13">
        <v>18834</v>
      </c>
      <c r="H39" s="13">
        <v>6864</v>
      </c>
      <c r="I39" s="13">
        <v>11253</v>
      </c>
      <c r="J39" s="13">
        <v>4793</v>
      </c>
      <c r="K39" s="13">
        <v>21500</v>
      </c>
      <c r="L39" s="13">
        <v>4381</v>
      </c>
      <c r="M39" s="13">
        <v>147454</v>
      </c>
      <c r="N39" s="13">
        <v>616</v>
      </c>
      <c r="O39" s="13">
        <v>436604.80900000001</v>
      </c>
      <c r="P39" s="13">
        <v>10174</v>
      </c>
      <c r="Q39" s="13">
        <v>242098</v>
      </c>
      <c r="R39" s="13">
        <v>5413</v>
      </c>
      <c r="S39" s="13">
        <v>4078</v>
      </c>
      <c r="T39" s="13">
        <v>241314</v>
      </c>
      <c r="U39" s="13">
        <v>21587</v>
      </c>
      <c r="V39" s="13">
        <v>341926</v>
      </c>
      <c r="W39" s="13">
        <v>32770</v>
      </c>
      <c r="X39" s="13">
        <v>17158</v>
      </c>
      <c r="Y39" s="13">
        <v>24828</v>
      </c>
      <c r="Z39" s="13">
        <v>47964</v>
      </c>
      <c r="AA39" s="13">
        <v>104516</v>
      </c>
      <c r="AB39" s="13">
        <v>60485</v>
      </c>
      <c r="AC39" s="26">
        <v>6552</v>
      </c>
    </row>
    <row r="40" spans="1:29" x14ac:dyDescent="0.3">
      <c r="A40" s="4"/>
      <c r="B40" s="43" t="s">
        <v>128</v>
      </c>
      <c r="C40" s="13">
        <v>40020</v>
      </c>
      <c r="D40" s="13">
        <v>196526</v>
      </c>
      <c r="E40" s="13">
        <v>9292</v>
      </c>
      <c r="F40" s="13">
        <v>22905</v>
      </c>
      <c r="G40" s="13">
        <v>9599</v>
      </c>
      <c r="H40" s="13">
        <v>5943</v>
      </c>
      <c r="I40" s="13">
        <v>6914</v>
      </c>
      <c r="J40" s="13">
        <v>4182</v>
      </c>
      <c r="K40" s="13">
        <v>21324</v>
      </c>
      <c r="L40" s="13">
        <v>2865</v>
      </c>
      <c r="M40" s="13">
        <v>55274</v>
      </c>
      <c r="N40" s="13">
        <v>2066</v>
      </c>
      <c r="O40" s="13">
        <v>227002.13200000001</v>
      </c>
      <c r="P40" s="13">
        <v>4281</v>
      </c>
      <c r="Q40" s="13">
        <v>171879</v>
      </c>
      <c r="R40" s="13">
        <v>7170</v>
      </c>
      <c r="S40" s="13">
        <v>2110</v>
      </c>
      <c r="T40" s="13">
        <v>146692</v>
      </c>
      <c r="U40" s="13">
        <v>19593</v>
      </c>
      <c r="V40" s="13">
        <v>195813</v>
      </c>
      <c r="W40" s="13">
        <v>14965</v>
      </c>
      <c r="X40" s="13">
        <v>11086</v>
      </c>
      <c r="Y40" s="13">
        <v>24069</v>
      </c>
      <c r="Z40" s="13">
        <v>26602</v>
      </c>
      <c r="AA40" s="13">
        <v>36885</v>
      </c>
      <c r="AB40" s="13">
        <v>12182</v>
      </c>
      <c r="AC40" s="26">
        <v>30309</v>
      </c>
    </row>
    <row r="41" spans="1:29" x14ac:dyDescent="0.3">
      <c r="A41" s="4" t="s">
        <v>27</v>
      </c>
      <c r="B41" s="5" t="s">
        <v>76</v>
      </c>
      <c r="C41" s="13">
        <v>7545</v>
      </c>
      <c r="D41" s="13">
        <v>70528</v>
      </c>
      <c r="E41" s="13">
        <v>1881</v>
      </c>
      <c r="F41" s="13">
        <v>4941</v>
      </c>
      <c r="G41" s="13">
        <v>2240</v>
      </c>
      <c r="H41" s="13">
        <v>844</v>
      </c>
      <c r="I41" s="13">
        <v>1960</v>
      </c>
      <c r="J41" s="13">
        <v>1094</v>
      </c>
      <c r="K41" s="13">
        <v>3168</v>
      </c>
      <c r="L41" s="13">
        <v>976</v>
      </c>
      <c r="M41" s="13">
        <v>31312</v>
      </c>
      <c r="N41" s="13">
        <v>256</v>
      </c>
      <c r="O41" s="13">
        <v>70484.61</v>
      </c>
      <c r="P41" s="13">
        <v>1361</v>
      </c>
      <c r="Q41" s="13">
        <v>36681</v>
      </c>
      <c r="R41" s="13">
        <v>1147</v>
      </c>
      <c r="S41" s="13">
        <v>484</v>
      </c>
      <c r="T41" s="13">
        <v>53732</v>
      </c>
      <c r="U41" s="13">
        <v>2175</v>
      </c>
      <c r="V41" s="13">
        <v>49132</v>
      </c>
      <c r="W41" s="13">
        <v>6617</v>
      </c>
      <c r="X41" s="13">
        <v>2919</v>
      </c>
      <c r="Y41" s="13">
        <v>4321</v>
      </c>
      <c r="Z41" s="13">
        <v>5730</v>
      </c>
      <c r="AA41" s="13">
        <v>11703</v>
      </c>
      <c r="AB41" s="13">
        <v>6924</v>
      </c>
      <c r="AC41" s="26">
        <v>18430</v>
      </c>
    </row>
    <row r="42" spans="1:29" x14ac:dyDescent="0.3">
      <c r="A42" s="4"/>
      <c r="B42" s="6" t="s">
        <v>77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21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26"/>
    </row>
    <row r="43" spans="1:29" x14ac:dyDescent="0.3">
      <c r="A43" s="4" t="s">
        <v>28</v>
      </c>
      <c r="B43" s="5" t="s">
        <v>78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26">
        <v>0</v>
      </c>
    </row>
    <row r="44" spans="1:29" x14ac:dyDescent="0.3">
      <c r="A44" s="7"/>
      <c r="B44" s="6" t="s">
        <v>79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26"/>
    </row>
    <row r="45" spans="1:29" x14ac:dyDescent="0.3">
      <c r="A45" s="4" t="s">
        <v>29</v>
      </c>
      <c r="B45" s="5" t="s">
        <v>83</v>
      </c>
      <c r="C45" s="13">
        <v>11156</v>
      </c>
      <c r="D45" s="13">
        <v>-994</v>
      </c>
      <c r="E45" s="13">
        <v>7</v>
      </c>
      <c r="F45" s="13">
        <v>-37</v>
      </c>
      <c r="G45" s="13">
        <v>-1731</v>
      </c>
      <c r="H45" s="13">
        <v>12</v>
      </c>
      <c r="I45" s="13">
        <v>1581</v>
      </c>
      <c r="J45" s="13">
        <v>3</v>
      </c>
      <c r="K45" s="13">
        <v>-152</v>
      </c>
      <c r="L45" s="13">
        <v>151</v>
      </c>
      <c r="M45" s="13">
        <v>-484</v>
      </c>
      <c r="N45" s="13">
        <v>-10</v>
      </c>
      <c r="O45" s="13">
        <v>-23526.513999999999</v>
      </c>
      <c r="P45" s="13">
        <v>-715</v>
      </c>
      <c r="Q45" s="13">
        <v>101844</v>
      </c>
      <c r="R45" s="13">
        <v>1341</v>
      </c>
      <c r="S45" s="13">
        <v>-176</v>
      </c>
      <c r="T45" s="13">
        <v>2273</v>
      </c>
      <c r="U45" s="13">
        <v>3621</v>
      </c>
      <c r="V45" s="13">
        <v>29115</v>
      </c>
      <c r="W45" s="13">
        <v>446</v>
      </c>
      <c r="X45" s="13">
        <v>-6179</v>
      </c>
      <c r="Y45" s="13">
        <v>3639</v>
      </c>
      <c r="Z45" s="13">
        <v>-3446</v>
      </c>
      <c r="AA45" s="13">
        <v>1151</v>
      </c>
      <c r="AB45" s="13">
        <v>0</v>
      </c>
      <c r="AC45" s="26">
        <v>-204</v>
      </c>
    </row>
    <row r="46" spans="1:29" x14ac:dyDescent="0.3">
      <c r="A46" s="7"/>
      <c r="B46" s="6" t="s">
        <v>84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26"/>
    </row>
    <row r="47" spans="1:29" x14ac:dyDescent="0.3">
      <c r="A47" s="4" t="s">
        <v>30</v>
      </c>
      <c r="B47" s="5" t="s">
        <v>85</v>
      </c>
      <c r="C47" s="13">
        <v>31823</v>
      </c>
      <c r="D47" s="13">
        <v>274917</v>
      </c>
      <c r="E47" s="13">
        <v>804</v>
      </c>
      <c r="F47" s="13">
        <v>104</v>
      </c>
      <c r="G47" s="13">
        <v>-983</v>
      </c>
      <c r="H47" s="13">
        <v>1258</v>
      </c>
      <c r="I47" s="13">
        <v>2517</v>
      </c>
      <c r="J47" s="13">
        <v>440</v>
      </c>
      <c r="K47" s="13">
        <v>-2241</v>
      </c>
      <c r="L47" s="13">
        <v>522</v>
      </c>
      <c r="M47" s="13">
        <v>154835</v>
      </c>
      <c r="N47" s="13">
        <v>-132</v>
      </c>
      <c r="O47" s="13">
        <v>17604.616999999998</v>
      </c>
      <c r="P47" s="13">
        <v>-582</v>
      </c>
      <c r="Q47" s="13">
        <v>631044</v>
      </c>
      <c r="R47" s="13">
        <v>-409</v>
      </c>
      <c r="S47" s="13">
        <v>28</v>
      </c>
      <c r="T47" s="13">
        <v>-39061</v>
      </c>
      <c r="U47" s="13">
        <v>10743</v>
      </c>
      <c r="V47" s="13">
        <v>-9680</v>
      </c>
      <c r="W47" s="13">
        <v>9843</v>
      </c>
      <c r="X47" s="13">
        <v>18</v>
      </c>
      <c r="Y47" s="13">
        <v>-14541</v>
      </c>
      <c r="Z47" s="13">
        <v>-30623</v>
      </c>
      <c r="AA47" s="13">
        <v>-1212</v>
      </c>
      <c r="AB47" s="13">
        <v>0</v>
      </c>
      <c r="AC47" s="26">
        <v>22408</v>
      </c>
    </row>
    <row r="48" spans="1:29" x14ac:dyDescent="0.3">
      <c r="A48" s="7"/>
      <c r="B48" s="6" t="s">
        <v>86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26"/>
    </row>
    <row r="49" spans="1:29" x14ac:dyDescent="0.3">
      <c r="A49" s="4" t="s">
        <v>31</v>
      </c>
      <c r="B49" s="5" t="s">
        <v>87</v>
      </c>
      <c r="C49" s="13">
        <v>0</v>
      </c>
      <c r="D49" s="13">
        <v>7404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-89</v>
      </c>
      <c r="K49" s="13">
        <v>0</v>
      </c>
      <c r="L49" s="13">
        <v>0</v>
      </c>
      <c r="M49" s="13">
        <v>5716</v>
      </c>
      <c r="N49" s="13">
        <v>0</v>
      </c>
      <c r="O49" s="13">
        <v>-79199.497000000003</v>
      </c>
      <c r="P49" s="13">
        <v>0</v>
      </c>
      <c r="Q49" s="13">
        <v>36040</v>
      </c>
      <c r="R49" s="13">
        <v>0</v>
      </c>
      <c r="S49" s="13">
        <v>0</v>
      </c>
      <c r="T49" s="13">
        <v>481</v>
      </c>
      <c r="U49" s="13">
        <v>0</v>
      </c>
      <c r="V49" s="13">
        <v>0</v>
      </c>
      <c r="W49" s="13">
        <v>3278</v>
      </c>
      <c r="X49" s="13">
        <v>0</v>
      </c>
      <c r="Y49" s="13">
        <v>1072</v>
      </c>
      <c r="Z49" s="13">
        <v>0</v>
      </c>
      <c r="AA49" s="13">
        <v>0</v>
      </c>
      <c r="AB49" s="13">
        <v>0</v>
      </c>
      <c r="AC49" s="26">
        <v>0</v>
      </c>
    </row>
    <row r="50" spans="1:29" x14ac:dyDescent="0.3">
      <c r="A50" s="7"/>
      <c r="B50" s="6" t="s">
        <v>88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26"/>
    </row>
    <row r="51" spans="1:29" x14ac:dyDescent="0.3">
      <c r="A51" s="4" t="s">
        <v>71</v>
      </c>
      <c r="B51" s="5" t="s">
        <v>89</v>
      </c>
      <c r="C51" s="13">
        <v>1262</v>
      </c>
      <c r="D51" s="13">
        <v>82979</v>
      </c>
      <c r="E51" s="13">
        <v>1</v>
      </c>
      <c r="F51" s="13">
        <v>122</v>
      </c>
      <c r="G51" s="13">
        <v>-10</v>
      </c>
      <c r="H51" s="13">
        <v>0</v>
      </c>
      <c r="I51" s="13">
        <v>707</v>
      </c>
      <c r="J51" s="13">
        <v>0</v>
      </c>
      <c r="K51" s="13">
        <v>-935</v>
      </c>
      <c r="L51" s="13">
        <v>354</v>
      </c>
      <c r="M51" s="13">
        <v>8546</v>
      </c>
      <c r="N51" s="13">
        <v>1499</v>
      </c>
      <c r="O51" s="13">
        <v>-127081.13499999999</v>
      </c>
      <c r="P51" s="13">
        <v>0</v>
      </c>
      <c r="Q51" s="13">
        <v>298424</v>
      </c>
      <c r="R51" s="13">
        <v>0</v>
      </c>
      <c r="S51" s="13">
        <v>-28</v>
      </c>
      <c r="T51" s="13">
        <v>-1672</v>
      </c>
      <c r="U51" s="13">
        <v>0</v>
      </c>
      <c r="V51" s="13">
        <v>6274</v>
      </c>
      <c r="W51" s="13">
        <v>162</v>
      </c>
      <c r="X51" s="13">
        <v>4</v>
      </c>
      <c r="Y51" s="13">
        <v>-1758</v>
      </c>
      <c r="Z51" s="13">
        <v>0</v>
      </c>
      <c r="AA51" s="13">
        <v>-6</v>
      </c>
      <c r="AB51" s="13">
        <v>26</v>
      </c>
      <c r="AC51" s="26">
        <v>0</v>
      </c>
    </row>
    <row r="52" spans="1:29" x14ac:dyDescent="0.3">
      <c r="A52" s="7"/>
      <c r="B52" s="6" t="s">
        <v>90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26"/>
    </row>
    <row r="53" spans="1:29" x14ac:dyDescent="0.3">
      <c r="A53" s="4" t="s">
        <v>80</v>
      </c>
      <c r="B53" s="5" t="s">
        <v>92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52045</v>
      </c>
      <c r="Y53" s="13">
        <v>0</v>
      </c>
      <c r="Z53" s="13">
        <v>0</v>
      </c>
      <c r="AA53" s="13">
        <v>0</v>
      </c>
      <c r="AB53" s="13">
        <v>0</v>
      </c>
      <c r="AC53" s="26">
        <v>0</v>
      </c>
    </row>
    <row r="54" spans="1:29" x14ac:dyDescent="0.3">
      <c r="A54" s="7"/>
      <c r="B54" s="6" t="s">
        <v>93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26"/>
    </row>
    <row r="55" spans="1:29" x14ac:dyDescent="0.3">
      <c r="A55" s="4" t="s">
        <v>81</v>
      </c>
      <c r="B55" s="5" t="s">
        <v>126</v>
      </c>
      <c r="C55" s="13">
        <v>0</v>
      </c>
      <c r="D55" s="13">
        <v>0</v>
      </c>
      <c r="E55" s="13">
        <v>0</v>
      </c>
      <c r="F55" s="13">
        <v>10130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75048.827999999994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26">
        <v>0</v>
      </c>
    </row>
    <row r="56" spans="1:29" x14ac:dyDescent="0.3">
      <c r="A56" s="7"/>
      <c r="B56" s="6" t="s">
        <v>94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26"/>
    </row>
    <row r="57" spans="1:29" x14ac:dyDescent="0.3">
      <c r="A57" s="4" t="s">
        <v>82</v>
      </c>
      <c r="B57" s="5" t="s">
        <v>95</v>
      </c>
      <c r="C57" s="13">
        <v>0</v>
      </c>
      <c r="D57" s="13">
        <v>28619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0</v>
      </c>
      <c r="K57" s="13">
        <v>-1280</v>
      </c>
      <c r="L57" s="13">
        <v>-109</v>
      </c>
      <c r="M57" s="13">
        <v>0</v>
      </c>
      <c r="N57" s="13">
        <v>0</v>
      </c>
      <c r="O57" s="13">
        <v>83362.551000000007</v>
      </c>
      <c r="P57" s="13">
        <v>0</v>
      </c>
      <c r="Q57" s="13">
        <v>4</v>
      </c>
      <c r="R57" s="13">
        <v>0</v>
      </c>
      <c r="S57" s="13">
        <v>0</v>
      </c>
      <c r="T57" s="13">
        <v>3400</v>
      </c>
      <c r="U57" s="13">
        <v>0</v>
      </c>
      <c r="V57" s="13">
        <v>16794</v>
      </c>
      <c r="W57" s="13">
        <v>0</v>
      </c>
      <c r="X57" s="13">
        <v>-784</v>
      </c>
      <c r="Y57" s="13">
        <v>1261</v>
      </c>
      <c r="Z57" s="13">
        <v>-895</v>
      </c>
      <c r="AA57" s="13">
        <v>0</v>
      </c>
      <c r="AB57" s="13">
        <v>0</v>
      </c>
      <c r="AC57" s="26">
        <v>0</v>
      </c>
    </row>
    <row r="58" spans="1:29" x14ac:dyDescent="0.3">
      <c r="A58" s="7"/>
      <c r="B58" s="6" t="s">
        <v>96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26"/>
    </row>
    <row r="59" spans="1:29" x14ac:dyDescent="0.3">
      <c r="A59" s="7" t="s">
        <v>97</v>
      </c>
      <c r="B59" s="36" t="s">
        <v>98</v>
      </c>
      <c r="C59" s="17">
        <v>54511</v>
      </c>
      <c r="D59" s="17">
        <v>287010</v>
      </c>
      <c r="E59" s="17">
        <v>8876</v>
      </c>
      <c r="F59" s="17">
        <v>-13027</v>
      </c>
      <c r="G59" s="17">
        <v>53959</v>
      </c>
      <c r="H59" s="17">
        <v>20314</v>
      </c>
      <c r="I59" s="17">
        <v>14084</v>
      </c>
      <c r="J59" s="17">
        <v>2308</v>
      </c>
      <c r="K59" s="17">
        <v>28532</v>
      </c>
      <c r="L59" s="17">
        <v>695</v>
      </c>
      <c r="M59" s="17">
        <v>33322</v>
      </c>
      <c r="N59" s="17">
        <v>-1686</v>
      </c>
      <c r="O59" s="17">
        <v>1038119.3250000001</v>
      </c>
      <c r="P59" s="17">
        <v>19403</v>
      </c>
      <c r="Q59" s="17">
        <v>-1048858</v>
      </c>
      <c r="R59" s="17">
        <v>4071</v>
      </c>
      <c r="S59" s="17">
        <v>6133</v>
      </c>
      <c r="T59" s="17">
        <v>365227</v>
      </c>
      <c r="U59" s="17">
        <v>53536</v>
      </c>
      <c r="V59" s="17">
        <v>704986</v>
      </c>
      <c r="W59" s="17">
        <v>20239</v>
      </c>
      <c r="X59" s="17">
        <v>59426</v>
      </c>
      <c r="Y59" s="17">
        <v>35051</v>
      </c>
      <c r="Z59" s="17">
        <v>50175</v>
      </c>
      <c r="AA59" s="17">
        <v>6860</v>
      </c>
      <c r="AB59" s="17">
        <v>3978</v>
      </c>
      <c r="AC59" s="30">
        <v>111456</v>
      </c>
    </row>
    <row r="60" spans="1:29" x14ac:dyDescent="0.3">
      <c r="A60" s="7"/>
      <c r="B60" s="37" t="s">
        <v>99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26"/>
    </row>
    <row r="61" spans="1:29" x14ac:dyDescent="0.3">
      <c r="A61" s="4" t="s">
        <v>100</v>
      </c>
      <c r="B61" s="5" t="s">
        <v>101</v>
      </c>
      <c r="C61" s="13">
        <v>-6560</v>
      </c>
      <c r="D61" s="13">
        <v>147714</v>
      </c>
      <c r="E61" s="13">
        <v>685</v>
      </c>
      <c r="F61" s="13">
        <v>-5016</v>
      </c>
      <c r="G61" s="13">
        <v>13641</v>
      </c>
      <c r="H61" s="13">
        <v>3223</v>
      </c>
      <c r="I61" s="13">
        <v>2393</v>
      </c>
      <c r="J61" s="13">
        <v>318</v>
      </c>
      <c r="K61" s="13">
        <v>7980</v>
      </c>
      <c r="L61" s="13">
        <v>43</v>
      </c>
      <c r="M61" s="13">
        <v>20351</v>
      </c>
      <c r="N61" s="13">
        <v>-1084</v>
      </c>
      <c r="O61" s="13">
        <v>276106.19900000002</v>
      </c>
      <c r="P61" s="13">
        <v>5697</v>
      </c>
      <c r="Q61" s="13">
        <v>38726</v>
      </c>
      <c r="R61" s="13">
        <v>1402</v>
      </c>
      <c r="S61" s="13">
        <v>2128</v>
      </c>
      <c r="T61" s="13">
        <v>23114</v>
      </c>
      <c r="U61" s="13">
        <v>14954</v>
      </c>
      <c r="V61" s="13">
        <v>205271</v>
      </c>
      <c r="W61" s="13">
        <v>9897</v>
      </c>
      <c r="X61" s="13">
        <v>-968</v>
      </c>
      <c r="Y61" s="13">
        <v>8001</v>
      </c>
      <c r="Z61" s="13">
        <v>14944</v>
      </c>
      <c r="AA61" s="13">
        <v>1219</v>
      </c>
      <c r="AB61" s="13">
        <v>1062</v>
      </c>
      <c r="AC61" s="26">
        <v>33703</v>
      </c>
    </row>
    <row r="62" spans="1:29" x14ac:dyDescent="0.3">
      <c r="A62" s="7"/>
      <c r="B62" s="6" t="s">
        <v>102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26"/>
    </row>
    <row r="63" spans="1:29" s="86" customFormat="1" x14ac:dyDescent="0.3">
      <c r="A63" s="7" t="s">
        <v>105</v>
      </c>
      <c r="B63" s="8" t="s">
        <v>103</v>
      </c>
      <c r="C63" s="17">
        <v>61071</v>
      </c>
      <c r="D63" s="17">
        <v>139296</v>
      </c>
      <c r="E63" s="17">
        <v>8191</v>
      </c>
      <c r="F63" s="17">
        <v>-8011</v>
      </c>
      <c r="G63" s="17">
        <v>40318</v>
      </c>
      <c r="H63" s="17">
        <v>17091</v>
      </c>
      <c r="I63" s="17">
        <v>11691</v>
      </c>
      <c r="J63" s="17">
        <v>1990</v>
      </c>
      <c r="K63" s="17">
        <v>20552</v>
      </c>
      <c r="L63" s="17">
        <v>652</v>
      </c>
      <c r="M63" s="17">
        <v>12971</v>
      </c>
      <c r="N63" s="17">
        <v>-602</v>
      </c>
      <c r="O63" s="17">
        <v>762013.12600000005</v>
      </c>
      <c r="P63" s="17">
        <v>13706</v>
      </c>
      <c r="Q63" s="17">
        <v>-1087584</v>
      </c>
      <c r="R63" s="17">
        <v>2669</v>
      </c>
      <c r="S63" s="17">
        <v>4005</v>
      </c>
      <c r="T63" s="17">
        <v>342113</v>
      </c>
      <c r="U63" s="17">
        <v>38582</v>
      </c>
      <c r="V63" s="17">
        <v>499715</v>
      </c>
      <c r="W63" s="17">
        <v>10342</v>
      </c>
      <c r="X63" s="17">
        <v>60394</v>
      </c>
      <c r="Y63" s="17">
        <v>27050</v>
      </c>
      <c r="Z63" s="17">
        <v>35231</v>
      </c>
      <c r="AA63" s="17">
        <v>5641</v>
      </c>
      <c r="AB63" s="17">
        <v>2916</v>
      </c>
      <c r="AC63" s="30">
        <v>77753</v>
      </c>
    </row>
    <row r="64" spans="1:29" s="86" customFormat="1" x14ac:dyDescent="0.3">
      <c r="A64" s="7"/>
      <c r="B64" s="9" t="s">
        <v>104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30"/>
    </row>
    <row r="65" spans="1:29" x14ac:dyDescent="0.3">
      <c r="A65" s="4" t="s">
        <v>106</v>
      </c>
      <c r="B65" s="5" t="s">
        <v>107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29">
        <v>0</v>
      </c>
    </row>
    <row r="66" spans="1:29" x14ac:dyDescent="0.3">
      <c r="A66" s="4"/>
      <c r="B66" s="6" t="s">
        <v>108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29"/>
    </row>
    <row r="67" spans="1:29" x14ac:dyDescent="0.3">
      <c r="A67" s="7" t="s">
        <v>109</v>
      </c>
      <c r="B67" s="8" t="s">
        <v>112</v>
      </c>
      <c r="C67" s="15">
        <v>61071</v>
      </c>
      <c r="D67" s="15">
        <v>139296</v>
      </c>
      <c r="E67" s="15">
        <v>8191</v>
      </c>
      <c r="F67" s="15">
        <v>-8011</v>
      </c>
      <c r="G67" s="15">
        <v>40318</v>
      </c>
      <c r="H67" s="15">
        <v>17091</v>
      </c>
      <c r="I67" s="15">
        <v>11691</v>
      </c>
      <c r="J67" s="15">
        <v>1990</v>
      </c>
      <c r="K67" s="15">
        <v>20552</v>
      </c>
      <c r="L67" s="15">
        <v>652</v>
      </c>
      <c r="M67" s="15">
        <v>12971</v>
      </c>
      <c r="N67" s="15">
        <v>-602</v>
      </c>
      <c r="O67" s="15">
        <v>762013.12600000005</v>
      </c>
      <c r="P67" s="15">
        <v>13706</v>
      </c>
      <c r="Q67" s="15">
        <v>-1087584</v>
      </c>
      <c r="R67" s="15">
        <v>2669</v>
      </c>
      <c r="S67" s="15">
        <v>4005</v>
      </c>
      <c r="T67" s="15">
        <v>342113</v>
      </c>
      <c r="U67" s="15">
        <v>38582</v>
      </c>
      <c r="V67" s="15">
        <v>499715</v>
      </c>
      <c r="W67" s="15">
        <v>10342</v>
      </c>
      <c r="X67" s="15">
        <v>60394</v>
      </c>
      <c r="Y67" s="15">
        <v>27050</v>
      </c>
      <c r="Z67" s="15">
        <v>35231</v>
      </c>
      <c r="AA67" s="15">
        <v>5641</v>
      </c>
      <c r="AB67" s="15">
        <v>2916</v>
      </c>
      <c r="AC67" s="28">
        <v>77753</v>
      </c>
    </row>
    <row r="68" spans="1:29" x14ac:dyDescent="0.3">
      <c r="A68" s="7"/>
      <c r="B68" s="9" t="s">
        <v>113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29"/>
    </row>
    <row r="69" spans="1:29" x14ac:dyDescent="0.3">
      <c r="A69" s="4" t="s">
        <v>110</v>
      </c>
      <c r="B69" s="5" t="s">
        <v>114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29">
        <v>0</v>
      </c>
    </row>
    <row r="70" spans="1:29" x14ac:dyDescent="0.3">
      <c r="A70" s="4"/>
      <c r="B70" s="6" t="s">
        <v>115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29"/>
    </row>
    <row r="71" spans="1:29" x14ac:dyDescent="0.3">
      <c r="A71" s="4" t="s">
        <v>111</v>
      </c>
      <c r="B71" s="5" t="s">
        <v>116</v>
      </c>
      <c r="C71" s="16">
        <v>61071</v>
      </c>
      <c r="D71" s="16">
        <v>139296</v>
      </c>
      <c r="E71" s="16">
        <v>8191</v>
      </c>
      <c r="F71" s="16">
        <v>-8011</v>
      </c>
      <c r="G71" s="16">
        <v>40318</v>
      </c>
      <c r="H71" s="16">
        <v>17091</v>
      </c>
      <c r="I71" s="16">
        <v>11691</v>
      </c>
      <c r="J71" s="16">
        <v>1990</v>
      </c>
      <c r="K71" s="16">
        <v>20552</v>
      </c>
      <c r="L71" s="16">
        <v>652</v>
      </c>
      <c r="M71" s="16">
        <v>12971</v>
      </c>
      <c r="N71" s="16">
        <v>-602</v>
      </c>
      <c r="O71" s="16">
        <v>762013.12600000005</v>
      </c>
      <c r="P71" s="16">
        <v>13706</v>
      </c>
      <c r="Q71" s="16">
        <v>-1087584</v>
      </c>
      <c r="R71" s="16">
        <v>2669</v>
      </c>
      <c r="S71" s="16">
        <v>4005</v>
      </c>
      <c r="T71" s="16">
        <v>342113</v>
      </c>
      <c r="U71" s="16">
        <v>38582</v>
      </c>
      <c r="V71" s="16">
        <v>499715</v>
      </c>
      <c r="W71" s="16">
        <v>10342</v>
      </c>
      <c r="X71" s="16">
        <v>60394</v>
      </c>
      <c r="Y71" s="16">
        <v>27050</v>
      </c>
      <c r="Z71" s="16">
        <v>35231</v>
      </c>
      <c r="AA71" s="16">
        <v>5641</v>
      </c>
      <c r="AB71" s="16">
        <v>2916</v>
      </c>
      <c r="AC71" s="29">
        <v>77753</v>
      </c>
    </row>
    <row r="72" spans="1:29" x14ac:dyDescent="0.3">
      <c r="A72" s="38"/>
      <c r="B72" s="39" t="s">
        <v>117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1"/>
    </row>
    <row r="73" spans="1:29" s="88" customFormat="1" hidden="1" x14ac:dyDescent="0.3">
      <c r="A73" s="1"/>
      <c r="B73" s="8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</row>
    <row r="74" spans="1:29" s="88" customFormat="1" hidden="1" x14ac:dyDescent="0.3">
      <c r="A74" s="10" t="s">
        <v>32</v>
      </c>
      <c r="B74" s="8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</row>
    <row r="75" spans="1:29" hidden="1" x14ac:dyDescent="0.3">
      <c r="A75" s="11" t="s">
        <v>35</v>
      </c>
      <c r="B75" s="8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</row>
    <row r="76" spans="1:29" hidden="1" x14ac:dyDescent="0.3">
      <c r="A76" s="1"/>
      <c r="B76" s="8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</row>
    <row r="77" spans="1:29" hidden="1" x14ac:dyDescent="0.3">
      <c r="A77" s="32" t="s">
        <v>209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</row>
    <row r="78" spans="1:29" hidden="1" x14ac:dyDescent="0.3">
      <c r="A78" s="33" t="s">
        <v>36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</row>
    <row r="79" spans="1:29" hidden="1" x14ac:dyDescent="0.3">
      <c r="A79" s="32" t="s">
        <v>210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</row>
    <row r="80" spans="1:29" hidden="1" x14ac:dyDescent="0.3">
      <c r="A80" s="33" t="s">
        <v>37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</row>
    <row r="81" spans="1:29" x14ac:dyDescent="0.3">
      <c r="A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</row>
    <row r="82" spans="1:29" x14ac:dyDescent="0.3">
      <c r="A82" s="3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</row>
    <row r="83" spans="1:29" x14ac:dyDescent="0.3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</row>
    <row r="84" spans="1:29" x14ac:dyDescent="0.3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</row>
    <row r="85" spans="1:29" x14ac:dyDescent="0.3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</row>
    <row r="86" spans="1:29" x14ac:dyDescent="0.3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</row>
    <row r="87" spans="1:29" x14ac:dyDescent="0.3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</row>
    <row r="88" spans="1:29" x14ac:dyDescent="0.3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</row>
    <row r="89" spans="1:29" x14ac:dyDescent="0.3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</row>
    <row r="90" spans="1:29" x14ac:dyDescent="0.3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</row>
    <row r="91" spans="1:29" x14ac:dyDescent="0.3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</row>
    <row r="92" spans="1:29" x14ac:dyDescent="0.3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</row>
    <row r="93" spans="1:29" x14ac:dyDescent="0.3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</row>
    <row r="94" spans="1:29" x14ac:dyDescent="0.3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</row>
    <row r="95" spans="1:29" x14ac:dyDescent="0.3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</row>
    <row r="96" spans="1:29" x14ac:dyDescent="0.3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</row>
    <row r="97" spans="3:29" x14ac:dyDescent="0.3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V97" s="21"/>
      <c r="W97" s="21"/>
      <c r="X97" s="21"/>
      <c r="Y97" s="21"/>
      <c r="Z97" s="21"/>
      <c r="AA97" s="21"/>
      <c r="AB97" s="21"/>
      <c r="AC97" s="21"/>
    </row>
    <row r="98" spans="3:29" x14ac:dyDescent="0.3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V98" s="21"/>
      <c r="W98" s="21"/>
      <c r="X98" s="21"/>
      <c r="Y98" s="21"/>
      <c r="Z98" s="21"/>
      <c r="AA98" s="21"/>
      <c r="AB98" s="21"/>
      <c r="AC98" s="21"/>
    </row>
    <row r="99" spans="3:29" x14ac:dyDescent="0.3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V99" s="21"/>
      <c r="W99" s="21"/>
      <c r="X99" s="21"/>
      <c r="Y99" s="21"/>
      <c r="Z99" s="21"/>
      <c r="AA99" s="21"/>
      <c r="AB99" s="21"/>
      <c r="AC99" s="21"/>
    </row>
    <row r="100" spans="3:29" x14ac:dyDescent="0.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V100" s="21"/>
      <c r="W100" s="21"/>
      <c r="X100" s="21"/>
      <c r="Y100" s="21"/>
      <c r="Z100" s="21"/>
      <c r="AA100" s="21"/>
      <c r="AB100" s="21"/>
      <c r="AC100" s="21"/>
    </row>
    <row r="101" spans="3:29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spans="3:29" x14ac:dyDescent="0.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V102" s="21"/>
      <c r="W102" s="21"/>
      <c r="X102" s="21"/>
      <c r="Y102" s="21"/>
      <c r="Z102" s="21"/>
      <c r="AA102" s="21"/>
      <c r="AB102" s="21"/>
      <c r="AC102" s="21"/>
    </row>
    <row r="103" spans="3:29" x14ac:dyDescent="0.3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V103" s="21"/>
      <c r="W103" s="21"/>
      <c r="X103" s="21"/>
      <c r="Y103" s="21"/>
      <c r="Z103" s="21"/>
      <c r="AA103" s="21"/>
      <c r="AB103" s="21"/>
      <c r="AC103" s="21"/>
    </row>
    <row r="104" spans="3:29" x14ac:dyDescent="0.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V104" s="21"/>
      <c r="W104" s="21"/>
      <c r="X104" s="21"/>
      <c r="Y104" s="21"/>
      <c r="Z104" s="21"/>
      <c r="AA104" s="21"/>
      <c r="AB104" s="21"/>
      <c r="AC104" s="21"/>
    </row>
    <row r="105" spans="3:29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3:29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spans="3:29" x14ac:dyDescent="0.3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V107" s="21"/>
      <c r="W107" s="21"/>
      <c r="X107" s="21"/>
      <c r="Y107" s="21"/>
      <c r="Z107" s="21"/>
      <c r="AA107" s="21"/>
      <c r="AB107" s="21"/>
      <c r="AC107" s="21"/>
    </row>
    <row r="108" spans="3:29" x14ac:dyDescent="0.3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V108" s="21"/>
      <c r="W108" s="21"/>
      <c r="X108" s="21"/>
      <c r="Y108" s="21"/>
      <c r="Z108" s="21"/>
      <c r="AA108" s="21"/>
      <c r="AB108" s="21"/>
      <c r="AC108" s="21"/>
    </row>
    <row r="109" spans="3:29" x14ac:dyDescent="0.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V109" s="21"/>
      <c r="W109" s="21"/>
      <c r="X109" s="21"/>
      <c r="Y109" s="21"/>
      <c r="Z109" s="21"/>
      <c r="AA109" s="21"/>
      <c r="AB109" s="21"/>
      <c r="AC109" s="21"/>
    </row>
    <row r="110" spans="3:29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spans="3:29" x14ac:dyDescent="0.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V111" s="21"/>
      <c r="W111" s="21"/>
      <c r="X111" s="21"/>
      <c r="Y111" s="21"/>
      <c r="Z111" s="21"/>
      <c r="AA111" s="21"/>
      <c r="AB111" s="21"/>
      <c r="AC111" s="21"/>
    </row>
    <row r="112" spans="3:29" x14ac:dyDescent="0.3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V112" s="21"/>
      <c r="W112" s="21"/>
      <c r="X112" s="21"/>
      <c r="Y112" s="21"/>
      <c r="Z112" s="21"/>
      <c r="AA112" s="21"/>
      <c r="AB112" s="21"/>
      <c r="AC112" s="21"/>
    </row>
    <row r="113" spans="3:29" x14ac:dyDescent="0.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V113" s="21"/>
      <c r="W113" s="21"/>
      <c r="X113" s="21"/>
      <c r="Y113" s="21"/>
      <c r="Z113" s="21"/>
      <c r="AA113" s="21"/>
      <c r="AB113" s="21"/>
      <c r="AC113" s="21"/>
    </row>
    <row r="114" spans="3:29" x14ac:dyDescent="0.3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V114" s="21"/>
      <c r="W114" s="21"/>
      <c r="X114" s="21"/>
      <c r="Y114" s="21"/>
      <c r="Z114" s="21"/>
      <c r="AA114" s="21"/>
      <c r="AB114" s="21"/>
      <c r="AC114" s="21"/>
    </row>
    <row r="115" spans="3:29" x14ac:dyDescent="0.3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V115" s="21"/>
      <c r="W115" s="21"/>
      <c r="X115" s="21"/>
      <c r="Y115" s="21"/>
      <c r="Z115" s="21"/>
      <c r="AA115" s="21"/>
      <c r="AB115" s="21"/>
      <c r="AC115" s="21"/>
    </row>
    <row r="116" spans="3:29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spans="3:29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spans="3:29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3:29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spans="3:29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spans="3:29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3:29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spans="3:29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spans="3:29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spans="3:29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3:29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spans="3:29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spans="3:29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spans="3:29" x14ac:dyDescent="0.3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</row>
    <row r="130" spans="3:29" x14ac:dyDescent="0.3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</row>
    <row r="131" spans="3:29" x14ac:dyDescent="0.3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</row>
    <row r="132" spans="3:29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spans="3:29" x14ac:dyDescent="0.3"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</row>
    <row r="134" spans="3:29" x14ac:dyDescent="0.3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</row>
    <row r="135" spans="3:29" x14ac:dyDescent="0.3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</row>
    <row r="136" spans="3:29" x14ac:dyDescent="0.3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</row>
    <row r="137" spans="3:29" x14ac:dyDescent="0.3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</row>
    <row r="138" spans="3:29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</row>
    <row r="139" spans="3:29" x14ac:dyDescent="0.3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</row>
    <row r="140" spans="3:29" x14ac:dyDescent="0.3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</row>
    <row r="141" spans="3:29" x14ac:dyDescent="0.3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</row>
    <row r="142" spans="3:29" x14ac:dyDescent="0.3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</row>
    <row r="143" spans="3:29" x14ac:dyDescent="0.3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</row>
    <row r="144" spans="3:29" x14ac:dyDescent="0.3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</row>
    <row r="145" spans="3:29" x14ac:dyDescent="0.3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</row>
    <row r="146" spans="3:29" x14ac:dyDescent="0.3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</row>
    <row r="147" spans="3:29" x14ac:dyDescent="0.3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</row>
    <row r="148" spans="3:29" x14ac:dyDescent="0.3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</row>
    <row r="149" spans="3:29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</row>
    <row r="150" spans="3:29" x14ac:dyDescent="0.3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</row>
    <row r="151" spans="3:29" x14ac:dyDescent="0.3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</row>
    <row r="152" spans="3:29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V152" s="21"/>
      <c r="W152" s="21"/>
      <c r="X152" s="21"/>
      <c r="Y152" s="21"/>
      <c r="Z152" s="21"/>
      <c r="AA152" s="21"/>
      <c r="AB152" s="21"/>
      <c r="AC152" s="21"/>
    </row>
    <row r="153" spans="3:29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V153" s="21"/>
      <c r="W153" s="21"/>
      <c r="X153" s="21"/>
      <c r="Y153" s="21"/>
      <c r="Z153" s="21"/>
      <c r="AA153" s="21"/>
      <c r="AB153" s="21"/>
      <c r="AC153" s="21"/>
    </row>
    <row r="154" spans="3:29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V154" s="21"/>
      <c r="W154" s="21"/>
      <c r="X154" s="21"/>
      <c r="Y154" s="21"/>
      <c r="Z154" s="21"/>
      <c r="AA154" s="21"/>
      <c r="AB154" s="21"/>
      <c r="AC154" s="21"/>
    </row>
    <row r="155" spans="3:29" x14ac:dyDescent="0.3"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</row>
    <row r="156" spans="3:29" x14ac:dyDescent="0.3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V156" s="21"/>
      <c r="W156" s="21"/>
      <c r="X156" s="21"/>
      <c r="Y156" s="21"/>
      <c r="Z156" s="21"/>
      <c r="AA156" s="21"/>
      <c r="AB156" s="21"/>
      <c r="AC156" s="21"/>
    </row>
    <row r="157" spans="3:29" x14ac:dyDescent="0.3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V157" s="21"/>
      <c r="W157" s="21"/>
      <c r="X157" s="21"/>
      <c r="Y157" s="21"/>
      <c r="Z157" s="21"/>
      <c r="AA157" s="21"/>
      <c r="AB157" s="21"/>
      <c r="AC157" s="21"/>
    </row>
    <row r="158" spans="3:29" x14ac:dyDescent="0.3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V158" s="21"/>
      <c r="W158" s="21"/>
      <c r="X158" s="21"/>
      <c r="Y158" s="21"/>
      <c r="Z158" s="21"/>
      <c r="AA158" s="21"/>
      <c r="AB158" s="21"/>
      <c r="AC158" s="21"/>
    </row>
    <row r="159" spans="3:29" x14ac:dyDescent="0.3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V159" s="21"/>
      <c r="W159" s="21"/>
      <c r="X159" s="21"/>
      <c r="Y159" s="21"/>
      <c r="Z159" s="21"/>
      <c r="AA159" s="21"/>
      <c r="AB159" s="21"/>
      <c r="AC159" s="21"/>
    </row>
    <row r="160" spans="3:29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V160" s="21"/>
      <c r="W160" s="21"/>
      <c r="X160" s="21"/>
      <c r="Y160" s="21"/>
      <c r="Z160" s="21"/>
      <c r="AA160" s="21"/>
      <c r="AB160" s="21"/>
      <c r="AC160" s="21"/>
    </row>
    <row r="161" spans="3:29" x14ac:dyDescent="0.3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V161" s="21"/>
      <c r="W161" s="21"/>
      <c r="X161" s="21"/>
      <c r="Y161" s="21"/>
      <c r="Z161" s="21"/>
      <c r="AA161" s="21"/>
      <c r="AB161" s="21"/>
      <c r="AC161" s="21"/>
    </row>
    <row r="162" spans="3:29" x14ac:dyDescent="0.3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V162" s="21"/>
      <c r="W162" s="21"/>
      <c r="X162" s="21"/>
      <c r="Y162" s="21"/>
      <c r="Z162" s="21"/>
      <c r="AA162" s="21"/>
      <c r="AB162" s="21"/>
      <c r="AC162" s="21"/>
    </row>
    <row r="163" spans="3:29" x14ac:dyDescent="0.3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V163" s="21"/>
      <c r="W163" s="21"/>
      <c r="X163" s="21"/>
      <c r="Y163" s="21"/>
      <c r="Z163" s="21"/>
      <c r="AA163" s="21"/>
      <c r="AB163" s="21"/>
      <c r="AC163" s="21"/>
    </row>
    <row r="164" spans="3:29" x14ac:dyDescent="0.3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V164" s="21"/>
      <c r="W164" s="21"/>
      <c r="X164" s="21"/>
      <c r="Y164" s="21"/>
      <c r="Z164" s="21"/>
      <c r="AA164" s="21"/>
      <c r="AB164" s="21"/>
      <c r="AC164" s="21"/>
    </row>
    <row r="165" spans="3:29" x14ac:dyDescent="0.3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V165" s="21"/>
      <c r="W165" s="21"/>
      <c r="X165" s="21"/>
      <c r="Y165" s="21"/>
      <c r="Z165" s="21"/>
      <c r="AA165" s="21"/>
      <c r="AB165" s="21"/>
      <c r="AC165" s="21"/>
    </row>
    <row r="166" spans="3:29" x14ac:dyDescent="0.3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V166" s="21"/>
      <c r="W166" s="21"/>
      <c r="X166" s="21"/>
      <c r="Y166" s="21"/>
      <c r="Z166" s="21"/>
      <c r="AA166" s="21"/>
      <c r="AB166" s="21"/>
      <c r="AC166" s="21"/>
    </row>
    <row r="167" spans="3:29" x14ac:dyDescent="0.3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V167" s="21"/>
      <c r="W167" s="21"/>
      <c r="X167" s="21"/>
      <c r="Y167" s="21"/>
      <c r="Z167" s="21"/>
      <c r="AA167" s="21"/>
      <c r="AB167" s="21"/>
      <c r="AC167" s="21"/>
    </row>
    <row r="168" spans="3:29" x14ac:dyDescent="0.3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</row>
    <row r="169" spans="3:29" x14ac:dyDescent="0.3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V169" s="21"/>
      <c r="W169" s="21"/>
      <c r="X169" s="21"/>
      <c r="Y169" s="21"/>
      <c r="Z169" s="21"/>
      <c r="AA169" s="21"/>
      <c r="AB169" s="21"/>
      <c r="AC169" s="21"/>
    </row>
    <row r="170" spans="3:29" x14ac:dyDescent="0.3"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V170" s="21"/>
      <c r="W170" s="21"/>
      <c r="X170" s="21"/>
      <c r="Y170" s="21"/>
      <c r="Z170" s="21"/>
      <c r="AA170" s="21"/>
      <c r="AB170" s="21"/>
      <c r="AC170" s="21"/>
    </row>
    <row r="171" spans="3:29" x14ac:dyDescent="0.3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V171" s="21"/>
      <c r="W171" s="21"/>
      <c r="X171" s="21"/>
      <c r="Y171" s="21"/>
      <c r="Z171" s="21"/>
      <c r="AA171" s="21"/>
      <c r="AB171" s="21"/>
      <c r="AC171" s="21"/>
    </row>
    <row r="172" spans="3:29" x14ac:dyDescent="0.3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V172" s="21"/>
      <c r="W172" s="21"/>
      <c r="X172" s="21"/>
      <c r="Y172" s="21"/>
      <c r="Z172" s="21"/>
      <c r="AA172" s="21"/>
      <c r="AB172" s="21"/>
      <c r="AC172" s="21"/>
    </row>
    <row r="173" spans="3:29" x14ac:dyDescent="0.3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V173" s="21"/>
      <c r="W173" s="21"/>
      <c r="X173" s="21"/>
      <c r="Y173" s="21"/>
      <c r="Z173" s="21"/>
      <c r="AA173" s="21"/>
      <c r="AB173" s="21"/>
      <c r="AC173" s="21"/>
    </row>
    <row r="174" spans="3:29" x14ac:dyDescent="0.3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V174" s="21"/>
      <c r="W174" s="21"/>
      <c r="X174" s="21"/>
      <c r="Y174" s="21"/>
      <c r="Z174" s="21"/>
      <c r="AA174" s="21"/>
      <c r="AB174" s="21"/>
      <c r="AC174" s="21"/>
    </row>
    <row r="175" spans="3:29" x14ac:dyDescent="0.3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V175" s="21"/>
      <c r="W175" s="21"/>
      <c r="X175" s="21"/>
      <c r="Y175" s="21"/>
      <c r="Z175" s="21"/>
      <c r="AA175" s="21"/>
      <c r="AB175" s="21"/>
      <c r="AC175" s="21"/>
    </row>
    <row r="176" spans="3:29" x14ac:dyDescent="0.3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V176" s="21"/>
      <c r="W176" s="21"/>
      <c r="X176" s="21"/>
      <c r="Y176" s="21"/>
      <c r="Z176" s="21"/>
      <c r="AA176" s="21"/>
      <c r="AB176" s="21"/>
      <c r="AC176" s="21"/>
    </row>
    <row r="177" spans="3:29" x14ac:dyDescent="0.3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V177" s="21"/>
      <c r="W177" s="21"/>
      <c r="X177" s="21"/>
      <c r="Y177" s="21"/>
      <c r="Z177" s="21"/>
      <c r="AA177" s="21"/>
      <c r="AB177" s="21"/>
      <c r="AC177" s="21"/>
    </row>
    <row r="178" spans="3:29" x14ac:dyDescent="0.3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V178" s="21"/>
      <c r="W178" s="21"/>
      <c r="X178" s="21"/>
      <c r="Y178" s="21"/>
      <c r="Z178" s="21"/>
      <c r="AA178" s="21"/>
      <c r="AB178" s="21"/>
      <c r="AC178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r:id="rId1"/>
  <colBreaks count="1" manualBreakCount="1">
    <brk id="10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D178"/>
  <sheetViews>
    <sheetView showGridLines="0" zoomScaleNormal="100" workbookViewId="0">
      <selection activeCell="AJ24" sqref="AJ24"/>
    </sheetView>
  </sheetViews>
  <sheetFormatPr defaultRowHeight="14.4" x14ac:dyDescent="0.3"/>
  <cols>
    <col min="2" max="2" width="118" style="81" customWidth="1"/>
    <col min="3" max="12" width="11.33203125" style="12" customWidth="1"/>
    <col min="13" max="13" width="13.33203125" style="12" customWidth="1"/>
    <col min="14" max="22" width="11.33203125" style="12" customWidth="1"/>
    <col min="23" max="23" width="11.33203125" style="21" customWidth="1"/>
    <col min="24" max="27" width="11.33203125" style="12" customWidth="1"/>
    <col min="28" max="28" width="10.88671875" style="12" customWidth="1"/>
    <col min="29" max="30" width="11.33203125" style="12" customWidth="1"/>
    <col min="31" max="31" width="9.109375" customWidth="1"/>
  </cols>
  <sheetData>
    <row r="1" spans="1:30" x14ac:dyDescent="0.3">
      <c r="A1" s="44" t="s">
        <v>33</v>
      </c>
    </row>
    <row r="2" spans="1:30" x14ac:dyDescent="0.3">
      <c r="A2" s="45" t="s">
        <v>260</v>
      </c>
      <c r="B2" s="82"/>
    </row>
    <row r="3" spans="1:30" x14ac:dyDescent="0.3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2" customFormat="1" ht="30" customHeight="1" x14ac:dyDescent="0.3">
      <c r="A4" s="84"/>
      <c r="B4" s="3"/>
      <c r="C4" s="46" t="s">
        <v>130</v>
      </c>
      <c r="D4" s="47" t="s">
        <v>3</v>
      </c>
      <c r="E4" s="47" t="s">
        <v>4</v>
      </c>
      <c r="F4" s="47" t="s">
        <v>146</v>
      </c>
      <c r="G4" s="47" t="s">
        <v>118</v>
      </c>
      <c r="H4" s="47" t="s">
        <v>1</v>
      </c>
      <c r="I4" s="47" t="s">
        <v>6</v>
      </c>
      <c r="J4" s="47" t="s">
        <v>7</v>
      </c>
      <c r="K4" s="47" t="s">
        <v>40</v>
      </c>
      <c r="L4" s="47" t="s">
        <v>119</v>
      </c>
      <c r="M4" s="47" t="s">
        <v>140</v>
      </c>
      <c r="N4" s="47" t="s">
        <v>8</v>
      </c>
      <c r="O4" s="47" t="s">
        <v>120</v>
      </c>
      <c r="P4" s="47" t="s">
        <v>2</v>
      </c>
      <c r="Q4" s="47" t="s">
        <v>9</v>
      </c>
      <c r="R4" s="47" t="s">
        <v>38</v>
      </c>
      <c r="S4" s="47" t="s">
        <v>5</v>
      </c>
      <c r="T4" s="47" t="s">
        <v>39</v>
      </c>
      <c r="U4" s="47" t="s">
        <v>121</v>
      </c>
      <c r="V4" s="47" t="s">
        <v>145</v>
      </c>
      <c r="W4" s="47" t="s">
        <v>122</v>
      </c>
      <c r="X4" s="47" t="s">
        <v>10</v>
      </c>
      <c r="Y4" s="47" t="s">
        <v>41</v>
      </c>
      <c r="Z4" s="47" t="s">
        <v>0</v>
      </c>
      <c r="AA4" s="47" t="s">
        <v>42</v>
      </c>
      <c r="AB4" s="47" t="s">
        <v>11</v>
      </c>
      <c r="AC4" s="47" t="s">
        <v>160</v>
      </c>
      <c r="AD4" s="47" t="s">
        <v>123</v>
      </c>
    </row>
    <row r="5" spans="1:30" s="85" customFormat="1" x14ac:dyDescent="0.3">
      <c r="A5" s="4" t="s">
        <v>12</v>
      </c>
      <c r="B5" s="42" t="s">
        <v>43</v>
      </c>
      <c r="C5" s="13">
        <v>82925</v>
      </c>
      <c r="D5" s="13">
        <v>475484</v>
      </c>
      <c r="E5" s="13">
        <v>8448</v>
      </c>
      <c r="F5" s="13">
        <v>11368</v>
      </c>
      <c r="G5" s="13">
        <v>5758</v>
      </c>
      <c r="H5" s="13">
        <v>23923</v>
      </c>
      <c r="I5" s="13">
        <v>16814</v>
      </c>
      <c r="J5" s="13">
        <v>16331</v>
      </c>
      <c r="K5" s="13">
        <v>2921</v>
      </c>
      <c r="L5" s="13">
        <v>80163</v>
      </c>
      <c r="M5" s="13">
        <v>4024</v>
      </c>
      <c r="N5" s="13">
        <v>176060</v>
      </c>
      <c r="O5" s="13">
        <v>1304</v>
      </c>
      <c r="P5" s="13">
        <v>691069</v>
      </c>
      <c r="Q5" s="13">
        <v>16263</v>
      </c>
      <c r="R5" s="13">
        <v>371861</v>
      </c>
      <c r="S5" s="13">
        <v>3544</v>
      </c>
      <c r="T5" s="13">
        <v>2728</v>
      </c>
      <c r="U5" s="13">
        <v>270690</v>
      </c>
      <c r="V5" s="13">
        <v>0</v>
      </c>
      <c r="W5" s="13">
        <v>86751</v>
      </c>
      <c r="X5" s="13">
        <v>617163</v>
      </c>
      <c r="Y5" s="13">
        <v>13191</v>
      </c>
      <c r="Z5" s="13">
        <v>22031</v>
      </c>
      <c r="AA5" s="13">
        <v>34475</v>
      </c>
      <c r="AB5" s="13">
        <v>3763</v>
      </c>
      <c r="AC5" s="13">
        <v>0</v>
      </c>
      <c r="AD5" s="26">
        <v>84692</v>
      </c>
    </row>
    <row r="6" spans="1:30" s="85" customFormat="1" x14ac:dyDescent="0.3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85" customFormat="1" x14ac:dyDescent="0.3">
      <c r="A7" s="4" t="s">
        <v>47</v>
      </c>
      <c r="B7" s="5" t="s">
        <v>45</v>
      </c>
      <c r="C7" s="14">
        <v>15341</v>
      </c>
      <c r="D7" s="14">
        <v>85842</v>
      </c>
      <c r="E7" s="14">
        <v>1310</v>
      </c>
      <c r="F7" s="14">
        <v>1164</v>
      </c>
      <c r="G7" s="14">
        <v>396</v>
      </c>
      <c r="H7" s="14">
        <v>11652</v>
      </c>
      <c r="I7" s="14">
        <v>7892</v>
      </c>
      <c r="J7" s="14">
        <v>4250</v>
      </c>
      <c r="K7" s="14">
        <v>584</v>
      </c>
      <c r="L7" s="14">
        <v>54042</v>
      </c>
      <c r="M7" s="14">
        <v>750</v>
      </c>
      <c r="N7" s="14">
        <v>64335</v>
      </c>
      <c r="O7" s="14">
        <v>9</v>
      </c>
      <c r="P7" s="14">
        <v>307753</v>
      </c>
      <c r="Q7" s="14">
        <v>12370</v>
      </c>
      <c r="R7" s="14">
        <v>111128</v>
      </c>
      <c r="S7" s="14">
        <v>468</v>
      </c>
      <c r="T7" s="14">
        <v>782</v>
      </c>
      <c r="U7" s="14">
        <v>52616</v>
      </c>
      <c r="V7" s="14">
        <v>2</v>
      </c>
      <c r="W7" s="14">
        <v>43161</v>
      </c>
      <c r="X7" s="14">
        <v>194229</v>
      </c>
      <c r="Y7" s="14">
        <v>7726</v>
      </c>
      <c r="Z7" s="14">
        <v>74</v>
      </c>
      <c r="AA7" s="14">
        <v>4266</v>
      </c>
      <c r="AB7" s="14">
        <v>958</v>
      </c>
      <c r="AC7" s="14">
        <v>81</v>
      </c>
      <c r="AD7" s="27">
        <v>5691</v>
      </c>
    </row>
    <row r="8" spans="1:30" s="85" customFormat="1" x14ac:dyDescent="0.3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85" customFormat="1" x14ac:dyDescent="0.3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27">
        <v>0</v>
      </c>
    </row>
    <row r="10" spans="1:30" s="85" customFormat="1" x14ac:dyDescent="0.3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7"/>
    </row>
    <row r="11" spans="1:30" s="86" customFormat="1" x14ac:dyDescent="0.3">
      <c r="A11" s="4" t="s">
        <v>14</v>
      </c>
      <c r="B11" s="34" t="s">
        <v>50</v>
      </c>
      <c r="C11" s="16">
        <v>57</v>
      </c>
      <c r="D11" s="16">
        <v>95239</v>
      </c>
      <c r="E11" s="16">
        <v>113</v>
      </c>
      <c r="F11" s="16">
        <v>0</v>
      </c>
      <c r="G11" s="16">
        <v>0</v>
      </c>
      <c r="H11" s="16">
        <v>22</v>
      </c>
      <c r="I11" s="16">
        <v>10</v>
      </c>
      <c r="J11" s="16">
        <v>0</v>
      </c>
      <c r="K11" s="16">
        <v>161</v>
      </c>
      <c r="L11" s="16">
        <v>161</v>
      </c>
      <c r="M11" s="16">
        <v>57</v>
      </c>
      <c r="N11" s="16">
        <v>6210</v>
      </c>
      <c r="O11" s="16">
        <v>0</v>
      </c>
      <c r="P11" s="16">
        <v>87</v>
      </c>
      <c r="Q11" s="16">
        <v>0</v>
      </c>
      <c r="R11" s="16">
        <v>12404</v>
      </c>
      <c r="S11" s="16">
        <v>45</v>
      </c>
      <c r="T11" s="16">
        <v>1</v>
      </c>
      <c r="U11" s="16">
        <v>60988</v>
      </c>
      <c r="V11" s="16">
        <v>0</v>
      </c>
      <c r="W11" s="16">
        <v>1</v>
      </c>
      <c r="X11" s="16">
        <v>6840</v>
      </c>
      <c r="Y11" s="16">
        <v>0</v>
      </c>
      <c r="Z11" s="16">
        <v>839</v>
      </c>
      <c r="AA11" s="16">
        <v>539</v>
      </c>
      <c r="AB11" s="16">
        <v>1613</v>
      </c>
      <c r="AC11" s="16">
        <v>0</v>
      </c>
      <c r="AD11" s="29">
        <v>85</v>
      </c>
    </row>
    <row r="12" spans="1:30" s="86" customFormat="1" x14ac:dyDescent="0.3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28"/>
    </row>
    <row r="13" spans="1:30" x14ac:dyDescent="0.3">
      <c r="A13" s="4" t="s">
        <v>15</v>
      </c>
      <c r="B13" s="5" t="s">
        <v>52</v>
      </c>
      <c r="C13" s="16">
        <v>22097</v>
      </c>
      <c r="D13" s="16">
        <v>279202</v>
      </c>
      <c r="E13" s="16">
        <v>8249</v>
      </c>
      <c r="F13" s="16">
        <v>2054</v>
      </c>
      <c r="G13" s="16">
        <v>3553</v>
      </c>
      <c r="H13" s="16">
        <v>4909</v>
      </c>
      <c r="I13" s="16">
        <v>434</v>
      </c>
      <c r="J13" s="16">
        <v>4089</v>
      </c>
      <c r="K13" s="16">
        <v>2981</v>
      </c>
      <c r="L13" s="16">
        <v>13108</v>
      </c>
      <c r="M13" s="16">
        <v>1051</v>
      </c>
      <c r="N13" s="16">
        <v>69394</v>
      </c>
      <c r="O13" s="16">
        <v>176</v>
      </c>
      <c r="P13" s="16">
        <v>250831</v>
      </c>
      <c r="Q13" s="16">
        <v>5855</v>
      </c>
      <c r="R13" s="16">
        <v>159012</v>
      </c>
      <c r="S13" s="16">
        <v>6993</v>
      </c>
      <c r="T13" s="16">
        <v>1366</v>
      </c>
      <c r="U13" s="16">
        <v>135233</v>
      </c>
      <c r="V13" s="16">
        <v>58</v>
      </c>
      <c r="W13" s="16">
        <v>6440</v>
      </c>
      <c r="X13" s="16">
        <v>241753</v>
      </c>
      <c r="Y13" s="16">
        <v>42331</v>
      </c>
      <c r="Z13" s="16">
        <v>14628</v>
      </c>
      <c r="AA13" s="16">
        <v>22424</v>
      </c>
      <c r="AB13" s="16">
        <v>2263</v>
      </c>
      <c r="AC13" s="16">
        <v>0</v>
      </c>
      <c r="AD13" s="29">
        <v>20441</v>
      </c>
    </row>
    <row r="14" spans="1:30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x14ac:dyDescent="0.3">
      <c r="A15" s="4" t="s">
        <v>16</v>
      </c>
      <c r="B15" s="5" t="s">
        <v>53</v>
      </c>
      <c r="C15" s="16">
        <v>5024</v>
      </c>
      <c r="D15" s="16">
        <v>54142</v>
      </c>
      <c r="E15" s="16">
        <v>647</v>
      </c>
      <c r="F15" s="16">
        <v>147</v>
      </c>
      <c r="G15" s="16">
        <v>1492</v>
      </c>
      <c r="H15" s="16">
        <v>802</v>
      </c>
      <c r="I15" s="16">
        <v>153</v>
      </c>
      <c r="J15" s="16">
        <v>398</v>
      </c>
      <c r="K15" s="16">
        <v>1326</v>
      </c>
      <c r="L15" s="16">
        <v>5324</v>
      </c>
      <c r="M15" s="16">
        <v>390</v>
      </c>
      <c r="N15" s="16">
        <v>11726</v>
      </c>
      <c r="O15" s="16">
        <v>2</v>
      </c>
      <c r="P15" s="16">
        <v>41269</v>
      </c>
      <c r="Q15" s="16">
        <v>269</v>
      </c>
      <c r="R15" s="16">
        <v>23765</v>
      </c>
      <c r="S15" s="16">
        <v>2300</v>
      </c>
      <c r="T15" s="16">
        <v>173</v>
      </c>
      <c r="U15" s="16">
        <v>11936</v>
      </c>
      <c r="V15" s="16">
        <v>50</v>
      </c>
      <c r="W15" s="16">
        <v>675</v>
      </c>
      <c r="X15" s="16">
        <v>45702</v>
      </c>
      <c r="Y15" s="16">
        <v>2395</v>
      </c>
      <c r="Z15" s="16">
        <v>1045</v>
      </c>
      <c r="AA15" s="16">
        <v>2053</v>
      </c>
      <c r="AB15" s="16">
        <v>596</v>
      </c>
      <c r="AC15" s="16">
        <v>0</v>
      </c>
      <c r="AD15" s="29">
        <v>7410</v>
      </c>
    </row>
    <row r="16" spans="1:30" x14ac:dyDescent="0.3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x14ac:dyDescent="0.3">
      <c r="A17" s="4" t="s">
        <v>17</v>
      </c>
      <c r="B17" s="5" t="s">
        <v>55</v>
      </c>
      <c r="C17" s="16">
        <v>0</v>
      </c>
      <c r="D17" s="16">
        <v>50638</v>
      </c>
      <c r="E17" s="16">
        <v>-105</v>
      </c>
      <c r="F17" s="16">
        <v>16629</v>
      </c>
      <c r="G17" s="16">
        <v>35</v>
      </c>
      <c r="H17" s="16">
        <v>15016</v>
      </c>
      <c r="I17" s="16">
        <v>8787</v>
      </c>
      <c r="J17" s="16">
        <v>595</v>
      </c>
      <c r="K17" s="16">
        <v>675</v>
      </c>
      <c r="L17" s="16">
        <v>10405</v>
      </c>
      <c r="M17" s="16">
        <v>1317</v>
      </c>
      <c r="N17" s="16">
        <v>6774</v>
      </c>
      <c r="O17" s="16">
        <v>53</v>
      </c>
      <c r="P17" s="16">
        <v>114105</v>
      </c>
      <c r="Q17" s="16">
        <v>6000</v>
      </c>
      <c r="R17" s="16">
        <v>65084</v>
      </c>
      <c r="S17" s="16">
        <v>2126</v>
      </c>
      <c r="T17" s="16">
        <v>0</v>
      </c>
      <c r="U17" s="16">
        <v>3619</v>
      </c>
      <c r="V17" s="16">
        <v>0</v>
      </c>
      <c r="W17" s="16">
        <v>0</v>
      </c>
      <c r="X17" s="16">
        <v>57695</v>
      </c>
      <c r="Y17" s="16">
        <v>1818</v>
      </c>
      <c r="Z17" s="16">
        <v>741</v>
      </c>
      <c r="AA17" s="16">
        <v>0</v>
      </c>
      <c r="AB17" s="16">
        <v>0</v>
      </c>
      <c r="AC17" s="16">
        <v>0</v>
      </c>
      <c r="AD17" s="29">
        <v>0</v>
      </c>
    </row>
    <row r="18" spans="1:30" x14ac:dyDescent="0.3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x14ac:dyDescent="0.3">
      <c r="A19" s="4" t="s">
        <v>18</v>
      </c>
      <c r="B19" s="5" t="s">
        <v>57</v>
      </c>
      <c r="C19" s="16">
        <v>137</v>
      </c>
      <c r="D19" s="16">
        <v>98836</v>
      </c>
      <c r="E19" s="16">
        <v>0</v>
      </c>
      <c r="F19" s="16">
        <v>-7</v>
      </c>
      <c r="G19" s="16">
        <v>0</v>
      </c>
      <c r="H19" s="16">
        <v>2917</v>
      </c>
      <c r="I19" s="16">
        <v>2976</v>
      </c>
      <c r="J19" s="16">
        <v>2565</v>
      </c>
      <c r="K19" s="16">
        <v>1434</v>
      </c>
      <c r="L19" s="16">
        <v>-545</v>
      </c>
      <c r="M19" s="16">
        <v>-8</v>
      </c>
      <c r="N19" s="16">
        <v>3106</v>
      </c>
      <c r="O19" s="16">
        <v>0</v>
      </c>
      <c r="P19" s="16">
        <v>-133956</v>
      </c>
      <c r="Q19" s="16">
        <v>-3310</v>
      </c>
      <c r="R19" s="16">
        <v>-62182</v>
      </c>
      <c r="S19" s="16">
        <v>-472</v>
      </c>
      <c r="T19" s="16">
        <v>3</v>
      </c>
      <c r="U19" s="16">
        <v>-817</v>
      </c>
      <c r="V19" s="16">
        <v>0</v>
      </c>
      <c r="W19" s="16">
        <v>0</v>
      </c>
      <c r="X19" s="16">
        <v>18313</v>
      </c>
      <c r="Y19" s="16">
        <v>907</v>
      </c>
      <c r="Z19" s="16">
        <v>-1941</v>
      </c>
      <c r="AA19" s="16">
        <v>0</v>
      </c>
      <c r="AB19" s="16">
        <v>-2</v>
      </c>
      <c r="AC19" s="16">
        <v>0</v>
      </c>
      <c r="AD19" s="29">
        <v>0</v>
      </c>
    </row>
    <row r="20" spans="1:30" x14ac:dyDescent="0.3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29"/>
    </row>
    <row r="21" spans="1:30" x14ac:dyDescent="0.3">
      <c r="A21" s="4" t="s">
        <v>19</v>
      </c>
      <c r="B21" s="5" t="s">
        <v>59</v>
      </c>
      <c r="C21" s="13">
        <v>0</v>
      </c>
      <c r="D21" s="13">
        <v>-5685</v>
      </c>
      <c r="E21" s="13">
        <v>0</v>
      </c>
      <c r="F21" s="13">
        <v>57</v>
      </c>
      <c r="G21" s="13">
        <v>0</v>
      </c>
      <c r="H21" s="13">
        <v>0</v>
      </c>
      <c r="I21" s="13">
        <v>0</v>
      </c>
      <c r="J21" s="13">
        <v>-87</v>
      </c>
      <c r="K21" s="13">
        <v>884</v>
      </c>
      <c r="L21" s="13">
        <v>-3279</v>
      </c>
      <c r="M21" s="13">
        <v>0</v>
      </c>
      <c r="N21" s="13">
        <v>0</v>
      </c>
      <c r="O21" s="13">
        <v>0</v>
      </c>
      <c r="P21" s="13">
        <v>21836</v>
      </c>
      <c r="Q21" s="13">
        <v>0</v>
      </c>
      <c r="R21" s="13">
        <v>-86348</v>
      </c>
      <c r="S21" s="16">
        <v>266</v>
      </c>
      <c r="T21" s="13">
        <v>129</v>
      </c>
      <c r="U21" s="13">
        <v>-6847</v>
      </c>
      <c r="V21" s="13">
        <v>0</v>
      </c>
      <c r="W21" s="13">
        <v>-176</v>
      </c>
      <c r="X21" s="13">
        <v>3667</v>
      </c>
      <c r="Y21" s="13">
        <v>804</v>
      </c>
      <c r="Z21" s="13">
        <v>0</v>
      </c>
      <c r="AA21" s="13">
        <v>-389</v>
      </c>
      <c r="AB21" s="13">
        <v>0</v>
      </c>
      <c r="AC21" s="13">
        <v>0</v>
      </c>
      <c r="AD21" s="26">
        <v>0</v>
      </c>
    </row>
    <row r="22" spans="1:30" x14ac:dyDescent="0.3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26"/>
    </row>
    <row r="23" spans="1:30" x14ac:dyDescent="0.3">
      <c r="A23" s="4" t="s">
        <v>20</v>
      </c>
      <c r="B23" s="5" t="s">
        <v>124</v>
      </c>
      <c r="C23" s="16">
        <v>3472</v>
      </c>
      <c r="D23" s="16">
        <v>-113997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-3982</v>
      </c>
      <c r="O23" s="16">
        <v>8</v>
      </c>
      <c r="P23" s="16">
        <v>0</v>
      </c>
      <c r="Q23" s="16">
        <v>0</v>
      </c>
      <c r="R23" s="16">
        <v>-84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-37</v>
      </c>
      <c r="Z23" s="16">
        <v>0</v>
      </c>
      <c r="AA23" s="16">
        <v>0</v>
      </c>
      <c r="AB23" s="16">
        <v>0</v>
      </c>
      <c r="AC23" s="16">
        <v>0</v>
      </c>
      <c r="AD23" s="29">
        <v>0</v>
      </c>
    </row>
    <row r="24" spans="1:30" x14ac:dyDescent="0.3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x14ac:dyDescent="0.3">
      <c r="A25" s="4" t="s">
        <v>21</v>
      </c>
      <c r="B25" s="5" t="s">
        <v>62</v>
      </c>
      <c r="C25" s="16">
        <v>0</v>
      </c>
      <c r="D25" s="16">
        <v>-162</v>
      </c>
      <c r="E25" s="16">
        <v>0</v>
      </c>
      <c r="F25" s="16">
        <v>-830</v>
      </c>
      <c r="G25" s="16">
        <v>0</v>
      </c>
      <c r="H25" s="16">
        <v>-953</v>
      </c>
      <c r="I25" s="16">
        <v>-962</v>
      </c>
      <c r="J25" s="16">
        <v>0</v>
      </c>
      <c r="K25" s="16">
        <v>0</v>
      </c>
      <c r="L25" s="16">
        <v>-1356</v>
      </c>
      <c r="M25" s="16">
        <v>0</v>
      </c>
      <c r="N25" s="16">
        <v>232</v>
      </c>
      <c r="O25" s="16">
        <v>0</v>
      </c>
      <c r="P25" s="16">
        <v>0</v>
      </c>
      <c r="Q25" s="16">
        <v>0</v>
      </c>
      <c r="R25" s="16">
        <v>-8612</v>
      </c>
      <c r="S25" s="16">
        <v>0</v>
      </c>
      <c r="T25" s="16">
        <v>102</v>
      </c>
      <c r="U25" s="16">
        <v>971</v>
      </c>
      <c r="V25" s="16">
        <v>0</v>
      </c>
      <c r="W25" s="16">
        <v>0</v>
      </c>
      <c r="X25" s="16">
        <v>0</v>
      </c>
      <c r="Y25" s="16">
        <v>0</v>
      </c>
      <c r="Z25" s="16">
        <v>1</v>
      </c>
      <c r="AA25" s="16">
        <v>0</v>
      </c>
      <c r="AB25" s="16">
        <v>0</v>
      </c>
      <c r="AC25" s="16">
        <v>0</v>
      </c>
      <c r="AD25" s="29">
        <v>0</v>
      </c>
    </row>
    <row r="26" spans="1:30" x14ac:dyDescent="0.3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29"/>
    </row>
    <row r="27" spans="1:30" x14ac:dyDescent="0.3">
      <c r="A27" s="4" t="s">
        <v>22</v>
      </c>
      <c r="B27" s="5" t="s">
        <v>64</v>
      </c>
      <c r="C27" s="13">
        <v>1776</v>
      </c>
      <c r="D27" s="13">
        <v>3698</v>
      </c>
      <c r="E27" s="13">
        <v>21</v>
      </c>
      <c r="F27" s="13">
        <v>-67</v>
      </c>
      <c r="G27" s="13">
        <v>0</v>
      </c>
      <c r="H27" s="13">
        <v>802</v>
      </c>
      <c r="I27" s="13">
        <v>-4559</v>
      </c>
      <c r="J27" s="13">
        <v>69</v>
      </c>
      <c r="K27" s="13">
        <v>-44</v>
      </c>
      <c r="L27" s="13">
        <v>786</v>
      </c>
      <c r="M27" s="13">
        <v>80</v>
      </c>
      <c r="N27" s="13">
        <v>922</v>
      </c>
      <c r="O27" s="13">
        <v>0</v>
      </c>
      <c r="P27" s="13">
        <v>22007</v>
      </c>
      <c r="Q27" s="13">
        <v>89</v>
      </c>
      <c r="R27" s="13">
        <v>21936</v>
      </c>
      <c r="S27" s="16">
        <v>389</v>
      </c>
      <c r="T27" s="13">
        <v>58</v>
      </c>
      <c r="U27" s="13">
        <v>1275</v>
      </c>
      <c r="V27" s="13">
        <v>-2</v>
      </c>
      <c r="W27" s="13">
        <v>0</v>
      </c>
      <c r="X27" s="13">
        <v>4975</v>
      </c>
      <c r="Y27" s="13">
        <v>-9812</v>
      </c>
      <c r="Z27" s="13">
        <v>805</v>
      </c>
      <c r="AA27" s="13">
        <v>-2</v>
      </c>
      <c r="AB27" s="13">
        <v>0</v>
      </c>
      <c r="AC27" s="13">
        <v>0</v>
      </c>
      <c r="AD27" s="26">
        <v>0</v>
      </c>
    </row>
    <row r="28" spans="1:30" x14ac:dyDescent="0.3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26"/>
    </row>
    <row r="29" spans="1:30" x14ac:dyDescent="0.3">
      <c r="A29" s="4" t="s">
        <v>23</v>
      </c>
      <c r="B29" s="34" t="s">
        <v>125</v>
      </c>
      <c r="C29" s="16">
        <v>0</v>
      </c>
      <c r="D29" s="16">
        <v>-388</v>
      </c>
      <c r="E29" s="16">
        <v>0</v>
      </c>
      <c r="F29" s="16">
        <v>0</v>
      </c>
      <c r="G29" s="16">
        <v>0</v>
      </c>
      <c r="H29" s="16">
        <v>0</v>
      </c>
      <c r="I29" s="16">
        <v>18</v>
      </c>
      <c r="J29" s="16">
        <v>15</v>
      </c>
      <c r="K29" s="16">
        <v>43</v>
      </c>
      <c r="L29" s="16">
        <v>16</v>
      </c>
      <c r="M29" s="16">
        <v>0</v>
      </c>
      <c r="N29" s="16">
        <v>6828</v>
      </c>
      <c r="O29" s="16">
        <v>1201</v>
      </c>
      <c r="P29" s="16">
        <v>2139</v>
      </c>
      <c r="Q29" s="16">
        <v>0</v>
      </c>
      <c r="R29" s="16">
        <v>5096</v>
      </c>
      <c r="S29" s="16">
        <v>-1</v>
      </c>
      <c r="T29" s="16">
        <v>9</v>
      </c>
      <c r="U29" s="16">
        <v>-1476</v>
      </c>
      <c r="V29" s="16">
        <v>0</v>
      </c>
      <c r="W29" s="16">
        <v>142</v>
      </c>
      <c r="X29" s="16">
        <v>-6</v>
      </c>
      <c r="Y29" s="16">
        <v>-51</v>
      </c>
      <c r="Z29" s="16">
        <v>59</v>
      </c>
      <c r="AA29" s="16">
        <v>0</v>
      </c>
      <c r="AB29" s="16">
        <v>0</v>
      </c>
      <c r="AC29" s="16">
        <v>0</v>
      </c>
      <c r="AD29" s="29">
        <v>0</v>
      </c>
    </row>
    <row r="30" spans="1:30" x14ac:dyDescent="0.3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x14ac:dyDescent="0.3">
      <c r="A31" s="4" t="s">
        <v>24</v>
      </c>
      <c r="B31" s="5" t="s">
        <v>67</v>
      </c>
      <c r="C31" s="16">
        <v>13042</v>
      </c>
      <c r="D31" s="16">
        <v>28146</v>
      </c>
      <c r="E31" s="16">
        <v>33</v>
      </c>
      <c r="F31" s="16">
        <v>80</v>
      </c>
      <c r="G31" s="16">
        <v>68</v>
      </c>
      <c r="H31" s="16">
        <v>2575</v>
      </c>
      <c r="I31" s="16">
        <v>48</v>
      </c>
      <c r="J31" s="16">
        <v>302</v>
      </c>
      <c r="K31" s="16">
        <v>21</v>
      </c>
      <c r="L31" s="16">
        <v>5055</v>
      </c>
      <c r="M31" s="16">
        <v>135</v>
      </c>
      <c r="N31" s="16">
        <v>11312</v>
      </c>
      <c r="O31" s="16">
        <v>186</v>
      </c>
      <c r="P31" s="16">
        <v>56267</v>
      </c>
      <c r="Q31" s="16">
        <v>1305</v>
      </c>
      <c r="R31" s="16">
        <v>24444</v>
      </c>
      <c r="S31" s="16">
        <v>107</v>
      </c>
      <c r="T31" s="16">
        <v>277</v>
      </c>
      <c r="U31" s="16">
        <v>18383</v>
      </c>
      <c r="V31" s="16">
        <v>93</v>
      </c>
      <c r="W31" s="16">
        <v>6001</v>
      </c>
      <c r="X31" s="16">
        <v>3537</v>
      </c>
      <c r="Y31" s="16">
        <v>108</v>
      </c>
      <c r="Z31" s="16">
        <v>1136</v>
      </c>
      <c r="AA31" s="16">
        <v>1956</v>
      </c>
      <c r="AB31" s="16">
        <v>70308</v>
      </c>
      <c r="AC31" s="16">
        <v>39750</v>
      </c>
      <c r="AD31" s="29">
        <v>1435</v>
      </c>
    </row>
    <row r="32" spans="1:30" x14ac:dyDescent="0.3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x14ac:dyDescent="0.3">
      <c r="A33" s="4" t="s">
        <v>25</v>
      </c>
      <c r="B33" s="5" t="s">
        <v>69</v>
      </c>
      <c r="C33" s="13">
        <v>2745</v>
      </c>
      <c r="D33" s="13">
        <v>72949</v>
      </c>
      <c r="E33" s="13">
        <v>596</v>
      </c>
      <c r="F33" s="13">
        <v>5795</v>
      </c>
      <c r="G33" s="13">
        <v>156</v>
      </c>
      <c r="H33" s="13">
        <v>1021</v>
      </c>
      <c r="I33" s="13">
        <v>410</v>
      </c>
      <c r="J33" s="13">
        <v>482</v>
      </c>
      <c r="K33" s="13">
        <v>313</v>
      </c>
      <c r="L33" s="13">
        <v>3967</v>
      </c>
      <c r="M33" s="13">
        <v>322</v>
      </c>
      <c r="N33" s="13">
        <v>28963</v>
      </c>
      <c r="O33" s="13">
        <v>290</v>
      </c>
      <c r="P33" s="13">
        <v>49360</v>
      </c>
      <c r="Q33" s="13">
        <v>903</v>
      </c>
      <c r="R33" s="13">
        <v>77102</v>
      </c>
      <c r="S33" s="16">
        <v>285</v>
      </c>
      <c r="T33" s="13">
        <v>490</v>
      </c>
      <c r="U33" s="13">
        <v>35951</v>
      </c>
      <c r="V33" s="13">
        <v>14</v>
      </c>
      <c r="W33" s="13">
        <v>4138</v>
      </c>
      <c r="X33" s="13">
        <v>35427</v>
      </c>
      <c r="Y33" s="13">
        <v>3768</v>
      </c>
      <c r="Z33" s="13">
        <v>423</v>
      </c>
      <c r="AA33" s="13">
        <v>5692</v>
      </c>
      <c r="AB33" s="13">
        <v>2082</v>
      </c>
      <c r="AC33" s="13">
        <v>30</v>
      </c>
      <c r="AD33" s="26">
        <v>1599</v>
      </c>
    </row>
    <row r="34" spans="1:30" x14ac:dyDescent="0.3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x14ac:dyDescent="0.3">
      <c r="A35" s="7" t="s">
        <v>26</v>
      </c>
      <c r="B35" s="36" t="s">
        <v>72</v>
      </c>
      <c r="C35" s="17">
        <v>100396</v>
      </c>
      <c r="D35" s="17">
        <v>698078</v>
      </c>
      <c r="E35" s="17">
        <v>14206</v>
      </c>
      <c r="F35" s="17">
        <v>22178</v>
      </c>
      <c r="G35" s="17">
        <v>7370</v>
      </c>
      <c r="H35" s="17">
        <v>35736</v>
      </c>
      <c r="I35" s="17">
        <v>15111</v>
      </c>
      <c r="J35" s="17">
        <v>18749</v>
      </c>
      <c r="K35" s="17">
        <v>6853</v>
      </c>
      <c r="L35" s="17">
        <v>41181</v>
      </c>
      <c r="M35" s="17">
        <v>5194</v>
      </c>
      <c r="N35" s="17">
        <v>171832</v>
      </c>
      <c r="O35" s="17">
        <v>2627</v>
      </c>
      <c r="P35" s="17">
        <v>626003</v>
      </c>
      <c r="Q35" s="17">
        <v>12660</v>
      </c>
      <c r="R35" s="17">
        <v>290616</v>
      </c>
      <c r="S35" s="17">
        <v>9944</v>
      </c>
      <c r="T35" s="17">
        <v>3228</v>
      </c>
      <c r="U35" s="17">
        <v>381516</v>
      </c>
      <c r="V35" s="17">
        <v>83</v>
      </c>
      <c r="W35" s="17">
        <v>51185</v>
      </c>
      <c r="X35" s="17">
        <v>678579</v>
      </c>
      <c r="Y35" s="17">
        <v>35370</v>
      </c>
      <c r="Z35" s="17">
        <v>36757</v>
      </c>
      <c r="AA35" s="17">
        <v>46992</v>
      </c>
      <c r="AB35" s="17">
        <v>74309</v>
      </c>
      <c r="AC35" s="17">
        <v>39639</v>
      </c>
      <c r="AD35" s="30">
        <v>91953</v>
      </c>
    </row>
    <row r="36" spans="1:30" x14ac:dyDescent="0.3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30"/>
    </row>
    <row r="37" spans="1:30" x14ac:dyDescent="0.3">
      <c r="A37" s="4" t="s">
        <v>66</v>
      </c>
      <c r="B37" s="5" t="s">
        <v>74</v>
      </c>
      <c r="C37" s="13">
        <v>50047</v>
      </c>
      <c r="D37" s="13">
        <v>299895</v>
      </c>
      <c r="E37" s="13">
        <v>7974</v>
      </c>
      <c r="F37" s="13">
        <v>655</v>
      </c>
      <c r="G37" s="13">
        <v>18479</v>
      </c>
      <c r="H37" s="13">
        <v>12741</v>
      </c>
      <c r="I37" s="13">
        <v>5731</v>
      </c>
      <c r="J37" s="13">
        <v>8890</v>
      </c>
      <c r="K37" s="13">
        <v>4239</v>
      </c>
      <c r="L37" s="13">
        <v>19764</v>
      </c>
      <c r="M37" s="13">
        <v>3264</v>
      </c>
      <c r="N37" s="13">
        <v>100119</v>
      </c>
      <c r="O37" s="13">
        <v>1012</v>
      </c>
      <c r="P37" s="13">
        <v>330745</v>
      </c>
      <c r="Q37" s="13">
        <v>7744</v>
      </c>
      <c r="R37" s="13">
        <v>212111</v>
      </c>
      <c r="S37" s="13">
        <v>5852</v>
      </c>
      <c r="T37" s="13">
        <v>1472</v>
      </c>
      <c r="U37" s="13">
        <v>194476</v>
      </c>
      <c r="V37" s="13">
        <v>218</v>
      </c>
      <c r="W37" s="13">
        <v>18978</v>
      </c>
      <c r="X37" s="13">
        <v>269919</v>
      </c>
      <c r="Y37" s="13">
        <v>24522</v>
      </c>
      <c r="Z37" s="13">
        <v>23432</v>
      </c>
      <c r="AA37" s="13">
        <v>37590</v>
      </c>
      <c r="AB37" s="13">
        <v>64131</v>
      </c>
      <c r="AC37" s="13">
        <v>34971</v>
      </c>
      <c r="AD37" s="26">
        <v>18618</v>
      </c>
    </row>
    <row r="38" spans="1:30" x14ac:dyDescent="0.3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x14ac:dyDescent="0.3">
      <c r="A39" s="4"/>
      <c r="B39" s="43" t="s">
        <v>127</v>
      </c>
      <c r="C39" s="13">
        <v>36321</v>
      </c>
      <c r="D39" s="13">
        <v>202148</v>
      </c>
      <c r="E39" s="13">
        <v>3730</v>
      </c>
      <c r="F39" s="13">
        <v>8</v>
      </c>
      <c r="G39" s="13">
        <v>6933</v>
      </c>
      <c r="H39" s="13">
        <v>9360</v>
      </c>
      <c r="I39" s="13">
        <v>3609</v>
      </c>
      <c r="J39" s="13">
        <v>5081</v>
      </c>
      <c r="K39" s="13">
        <v>2202</v>
      </c>
      <c r="L39" s="13">
        <v>10344</v>
      </c>
      <c r="M39" s="13">
        <v>2010</v>
      </c>
      <c r="N39" s="13">
        <v>73008</v>
      </c>
      <c r="O39" s="13">
        <v>161</v>
      </c>
      <c r="P39" s="13">
        <v>227343</v>
      </c>
      <c r="Q39" s="13">
        <v>5609</v>
      </c>
      <c r="R39" s="13">
        <v>122467</v>
      </c>
      <c r="S39" s="13">
        <v>2323</v>
      </c>
      <c r="T39" s="13">
        <v>997</v>
      </c>
      <c r="U39" s="13">
        <v>119705</v>
      </c>
      <c r="V39" s="13">
        <v>218</v>
      </c>
      <c r="W39" s="13">
        <v>10460</v>
      </c>
      <c r="X39" s="13">
        <v>172132</v>
      </c>
      <c r="Y39" s="13">
        <v>15429</v>
      </c>
      <c r="Z39" s="13">
        <v>12599</v>
      </c>
      <c r="AA39" s="13">
        <v>24240</v>
      </c>
      <c r="AB39" s="13">
        <v>47206</v>
      </c>
      <c r="AC39" s="13">
        <v>28875</v>
      </c>
      <c r="AD39" s="26">
        <v>3298</v>
      </c>
    </row>
    <row r="40" spans="1:30" x14ac:dyDescent="0.3">
      <c r="A40" s="4"/>
      <c r="B40" s="43" t="s">
        <v>128</v>
      </c>
      <c r="C40" s="13">
        <v>13726</v>
      </c>
      <c r="D40" s="13">
        <v>97747</v>
      </c>
      <c r="E40" s="13">
        <v>4244</v>
      </c>
      <c r="F40" s="13">
        <v>647</v>
      </c>
      <c r="G40" s="13">
        <v>11546</v>
      </c>
      <c r="H40" s="13">
        <v>3381</v>
      </c>
      <c r="I40" s="13">
        <v>2122</v>
      </c>
      <c r="J40" s="13">
        <v>3809</v>
      </c>
      <c r="K40" s="13">
        <v>2037</v>
      </c>
      <c r="L40" s="13">
        <v>9420</v>
      </c>
      <c r="M40" s="13">
        <v>1254</v>
      </c>
      <c r="N40" s="13">
        <v>27111</v>
      </c>
      <c r="O40" s="13">
        <v>851</v>
      </c>
      <c r="P40" s="13">
        <v>103402</v>
      </c>
      <c r="Q40" s="13">
        <v>2135</v>
      </c>
      <c r="R40" s="13">
        <v>89644</v>
      </c>
      <c r="S40" s="13">
        <v>3529</v>
      </c>
      <c r="T40" s="13">
        <v>475</v>
      </c>
      <c r="U40" s="13">
        <v>74771</v>
      </c>
      <c r="V40" s="13">
        <v>0</v>
      </c>
      <c r="W40" s="13">
        <v>8518</v>
      </c>
      <c r="X40" s="13">
        <v>97787</v>
      </c>
      <c r="Y40" s="13">
        <v>9093</v>
      </c>
      <c r="Z40" s="13">
        <v>10833</v>
      </c>
      <c r="AA40" s="13">
        <v>13350</v>
      </c>
      <c r="AB40" s="13">
        <v>16925</v>
      </c>
      <c r="AC40" s="13">
        <v>6096</v>
      </c>
      <c r="AD40" s="26">
        <v>15320</v>
      </c>
    </row>
    <row r="41" spans="1:30" x14ac:dyDescent="0.3">
      <c r="A41" s="4" t="s">
        <v>27</v>
      </c>
      <c r="B41" s="5" t="s">
        <v>76</v>
      </c>
      <c r="C41" s="13">
        <v>1496</v>
      </c>
      <c r="D41" s="13">
        <v>34798</v>
      </c>
      <c r="E41" s="13">
        <v>901</v>
      </c>
      <c r="F41" s="13">
        <v>0</v>
      </c>
      <c r="G41" s="13">
        <v>2412</v>
      </c>
      <c r="H41" s="13">
        <v>838</v>
      </c>
      <c r="I41" s="13">
        <v>295</v>
      </c>
      <c r="J41" s="13">
        <v>507</v>
      </c>
      <c r="K41" s="13">
        <v>418</v>
      </c>
      <c r="L41" s="13">
        <v>1547</v>
      </c>
      <c r="M41" s="13">
        <v>438</v>
      </c>
      <c r="N41" s="13">
        <v>15865</v>
      </c>
      <c r="O41" s="13">
        <v>52</v>
      </c>
      <c r="P41" s="13">
        <v>32933</v>
      </c>
      <c r="Q41" s="13">
        <v>393</v>
      </c>
      <c r="R41" s="13">
        <v>18963</v>
      </c>
      <c r="S41" s="13">
        <v>563</v>
      </c>
      <c r="T41" s="13">
        <v>116</v>
      </c>
      <c r="U41" s="13">
        <v>26127</v>
      </c>
      <c r="V41" s="13">
        <v>18</v>
      </c>
      <c r="W41" s="13">
        <v>1088</v>
      </c>
      <c r="X41" s="13">
        <v>24141</v>
      </c>
      <c r="Y41" s="13">
        <v>2089</v>
      </c>
      <c r="Z41" s="13">
        <v>2150</v>
      </c>
      <c r="AA41" s="13">
        <v>2757</v>
      </c>
      <c r="AB41" s="13">
        <v>5642</v>
      </c>
      <c r="AC41" s="13">
        <v>3384</v>
      </c>
      <c r="AD41" s="26">
        <v>8985</v>
      </c>
    </row>
    <row r="42" spans="1:30" x14ac:dyDescent="0.3">
      <c r="A42" s="4"/>
      <c r="B42" s="6" t="s">
        <v>77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x14ac:dyDescent="0.3">
      <c r="A43" s="4" t="s">
        <v>28</v>
      </c>
      <c r="B43" s="5" t="s">
        <v>78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26">
        <v>0</v>
      </c>
    </row>
    <row r="44" spans="1:30" x14ac:dyDescent="0.3">
      <c r="A44" s="7"/>
      <c r="B44" s="6" t="s">
        <v>79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26"/>
    </row>
    <row r="45" spans="1:30" x14ac:dyDescent="0.3">
      <c r="A45" s="4" t="s">
        <v>29</v>
      </c>
      <c r="B45" s="5" t="s">
        <v>83</v>
      </c>
      <c r="C45" s="13">
        <v>2996</v>
      </c>
      <c r="D45" s="13">
        <v>6041</v>
      </c>
      <c r="E45" s="13">
        <v>-3</v>
      </c>
      <c r="F45" s="13">
        <v>-6519</v>
      </c>
      <c r="G45" s="13">
        <v>82</v>
      </c>
      <c r="H45" s="13">
        <v>-278</v>
      </c>
      <c r="I45" s="13">
        <v>0</v>
      </c>
      <c r="J45" s="13">
        <v>551</v>
      </c>
      <c r="K45" s="13">
        <v>-2</v>
      </c>
      <c r="L45" s="13">
        <v>392</v>
      </c>
      <c r="M45" s="13">
        <v>0</v>
      </c>
      <c r="N45" s="13">
        <v>-1529</v>
      </c>
      <c r="O45" s="13">
        <v>0</v>
      </c>
      <c r="P45" s="13">
        <v>-69625</v>
      </c>
      <c r="Q45" s="13">
        <v>-379</v>
      </c>
      <c r="R45" s="13">
        <v>82946</v>
      </c>
      <c r="S45" s="13">
        <v>251</v>
      </c>
      <c r="T45" s="13">
        <v>-97</v>
      </c>
      <c r="U45" s="13">
        <v>-2390</v>
      </c>
      <c r="V45" s="13">
        <v>0</v>
      </c>
      <c r="W45" s="13">
        <v>1716</v>
      </c>
      <c r="X45" s="13">
        <v>8757</v>
      </c>
      <c r="Y45" s="13">
        <v>540</v>
      </c>
      <c r="Z45" s="13">
        <v>491</v>
      </c>
      <c r="AA45" s="13">
        <v>-3135</v>
      </c>
      <c r="AB45" s="13">
        <v>640</v>
      </c>
      <c r="AC45" s="13">
        <v>0</v>
      </c>
      <c r="AD45" s="26">
        <v>-329</v>
      </c>
    </row>
    <row r="46" spans="1:30" x14ac:dyDescent="0.3">
      <c r="A46" s="7"/>
      <c r="B46" s="6" t="s">
        <v>84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26"/>
    </row>
    <row r="47" spans="1:30" x14ac:dyDescent="0.3">
      <c r="A47" s="4" t="s">
        <v>30</v>
      </c>
      <c r="B47" s="5" t="s">
        <v>85</v>
      </c>
      <c r="C47" s="13">
        <v>9664</v>
      </c>
      <c r="D47" s="13">
        <v>140625</v>
      </c>
      <c r="E47" s="13">
        <v>293</v>
      </c>
      <c r="F47" s="13">
        <v>-788</v>
      </c>
      <c r="G47" s="13">
        <v>-204</v>
      </c>
      <c r="H47" s="13">
        <v>-189</v>
      </c>
      <c r="I47" s="13">
        <v>-363</v>
      </c>
      <c r="J47" s="13">
        <v>533</v>
      </c>
      <c r="K47" s="13">
        <v>221</v>
      </c>
      <c r="L47" s="13">
        <v>-971</v>
      </c>
      <c r="M47" s="13">
        <v>521</v>
      </c>
      <c r="N47" s="13">
        <v>47205</v>
      </c>
      <c r="O47" s="13">
        <v>68</v>
      </c>
      <c r="P47" s="13">
        <v>84198</v>
      </c>
      <c r="Q47" s="13">
        <v>67</v>
      </c>
      <c r="R47" s="13">
        <v>160591</v>
      </c>
      <c r="S47" s="13">
        <v>110</v>
      </c>
      <c r="T47" s="13">
        <v>241</v>
      </c>
      <c r="U47" s="13">
        <v>-8335</v>
      </c>
      <c r="V47" s="13">
        <v>0</v>
      </c>
      <c r="W47" s="13">
        <v>4941</v>
      </c>
      <c r="X47" s="13">
        <v>-19775</v>
      </c>
      <c r="Y47" s="13">
        <v>-531</v>
      </c>
      <c r="Z47" s="13">
        <v>-7105</v>
      </c>
      <c r="AA47" s="13">
        <v>-18176</v>
      </c>
      <c r="AB47" s="13">
        <v>-19</v>
      </c>
      <c r="AC47" s="13">
        <v>0</v>
      </c>
      <c r="AD47" s="26">
        <v>29946</v>
      </c>
    </row>
    <row r="48" spans="1:30" x14ac:dyDescent="0.3">
      <c r="A48" s="7"/>
      <c r="B48" s="6" t="s">
        <v>86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26"/>
    </row>
    <row r="49" spans="1:30" x14ac:dyDescent="0.3">
      <c r="A49" s="4" t="s">
        <v>31</v>
      </c>
      <c r="B49" s="5" t="s">
        <v>87</v>
      </c>
      <c r="C49" s="13">
        <v>0</v>
      </c>
      <c r="D49" s="13">
        <v>81406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-2105</v>
      </c>
      <c r="O49" s="13">
        <v>0</v>
      </c>
      <c r="P49" s="13">
        <v>-42435</v>
      </c>
      <c r="Q49" s="13">
        <v>0</v>
      </c>
      <c r="R49" s="13">
        <v>10092</v>
      </c>
      <c r="S49" s="13">
        <v>0</v>
      </c>
      <c r="T49" s="13">
        <v>0</v>
      </c>
      <c r="U49" s="13">
        <v>-106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26">
        <v>0</v>
      </c>
    </row>
    <row r="50" spans="1:30" x14ac:dyDescent="0.3">
      <c r="A50" s="7"/>
      <c r="B50" s="6" t="s">
        <v>88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26"/>
    </row>
    <row r="51" spans="1:30" x14ac:dyDescent="0.3">
      <c r="A51" s="4" t="s">
        <v>71</v>
      </c>
      <c r="B51" s="5" t="s">
        <v>89</v>
      </c>
      <c r="C51" s="13">
        <v>1316</v>
      </c>
      <c r="D51" s="13">
        <v>40527</v>
      </c>
      <c r="E51" s="13">
        <v>0</v>
      </c>
      <c r="F51" s="13">
        <v>307</v>
      </c>
      <c r="G51" s="13">
        <v>0</v>
      </c>
      <c r="H51" s="13">
        <v>-1</v>
      </c>
      <c r="I51" s="13">
        <v>-109</v>
      </c>
      <c r="J51" s="13">
        <v>258</v>
      </c>
      <c r="K51" s="13">
        <v>0</v>
      </c>
      <c r="L51" s="13">
        <v>-822</v>
      </c>
      <c r="M51" s="13">
        <v>62</v>
      </c>
      <c r="N51" s="13">
        <v>3686</v>
      </c>
      <c r="O51" s="13">
        <v>58</v>
      </c>
      <c r="P51" s="13">
        <v>-150179</v>
      </c>
      <c r="Q51" s="13">
        <v>0</v>
      </c>
      <c r="R51" s="13">
        <v>232103</v>
      </c>
      <c r="S51" s="13">
        <v>0</v>
      </c>
      <c r="T51" s="13">
        <v>20</v>
      </c>
      <c r="U51" s="13">
        <v>-1672</v>
      </c>
      <c r="V51" s="13">
        <v>0</v>
      </c>
      <c r="W51" s="13">
        <v>0</v>
      </c>
      <c r="X51" s="13">
        <v>7488</v>
      </c>
      <c r="Y51" s="13">
        <v>383</v>
      </c>
      <c r="Z51" s="13">
        <v>-620</v>
      </c>
      <c r="AA51" s="13">
        <v>0</v>
      </c>
      <c r="AB51" s="13">
        <v>-65</v>
      </c>
      <c r="AC51" s="13">
        <v>11</v>
      </c>
      <c r="AD51" s="26">
        <v>0</v>
      </c>
    </row>
    <row r="52" spans="1:30" x14ac:dyDescent="0.3">
      <c r="A52" s="7"/>
      <c r="B52" s="6" t="s">
        <v>90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26"/>
    </row>
    <row r="53" spans="1:30" x14ac:dyDescent="0.3">
      <c r="A53" s="4" t="s">
        <v>80</v>
      </c>
      <c r="B53" s="5" t="s">
        <v>92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26">
        <v>0</v>
      </c>
    </row>
    <row r="54" spans="1:30" x14ac:dyDescent="0.3">
      <c r="A54" s="7"/>
      <c r="B54" s="6" t="s">
        <v>93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26"/>
    </row>
    <row r="55" spans="1:30" x14ac:dyDescent="0.3">
      <c r="A55" s="4" t="s">
        <v>81</v>
      </c>
      <c r="B55" s="5" t="s">
        <v>126</v>
      </c>
      <c r="C55" s="13">
        <v>0</v>
      </c>
      <c r="D55" s="13">
        <v>0</v>
      </c>
      <c r="E55" s="13">
        <v>0</v>
      </c>
      <c r="F55" s="13">
        <v>0</v>
      </c>
      <c r="G55" s="13">
        <v>3022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73999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26">
        <v>0</v>
      </c>
    </row>
    <row r="56" spans="1:30" x14ac:dyDescent="0.3">
      <c r="A56" s="7"/>
      <c r="B56" s="6" t="s">
        <v>94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26"/>
    </row>
    <row r="57" spans="1:30" x14ac:dyDescent="0.3">
      <c r="A57" s="4" t="s">
        <v>82</v>
      </c>
      <c r="B57" s="5" t="s">
        <v>95</v>
      </c>
      <c r="C57" s="13">
        <v>0</v>
      </c>
      <c r="D57" s="13">
        <v>21422</v>
      </c>
      <c r="E57" s="13">
        <v>0</v>
      </c>
      <c r="F57" s="13">
        <v>481</v>
      </c>
      <c r="G57" s="13">
        <v>0</v>
      </c>
      <c r="H57" s="13">
        <v>0</v>
      </c>
      <c r="I57" s="13">
        <v>0</v>
      </c>
      <c r="J57" s="13">
        <v>521</v>
      </c>
      <c r="K57" s="13">
        <v>0</v>
      </c>
      <c r="L57" s="13">
        <v>23</v>
      </c>
      <c r="M57" s="13">
        <v>-89</v>
      </c>
      <c r="N57" s="13">
        <v>0</v>
      </c>
      <c r="O57" s="13">
        <v>0</v>
      </c>
      <c r="P57" s="13">
        <v>63521</v>
      </c>
      <c r="Q57" s="13">
        <v>0</v>
      </c>
      <c r="R57" s="13">
        <v>0</v>
      </c>
      <c r="S57" s="13">
        <v>0</v>
      </c>
      <c r="T57" s="13">
        <v>0</v>
      </c>
      <c r="U57" s="13">
        <v>-3</v>
      </c>
      <c r="V57" s="13">
        <v>-67</v>
      </c>
      <c r="W57" s="13">
        <v>0</v>
      </c>
      <c r="X57" s="13">
        <v>1384</v>
      </c>
      <c r="Y57" s="13">
        <v>0</v>
      </c>
      <c r="Z57" s="13">
        <v>-107</v>
      </c>
      <c r="AA57" s="13">
        <v>-94</v>
      </c>
      <c r="AB57" s="13">
        <v>0</v>
      </c>
      <c r="AC57" s="13">
        <v>0</v>
      </c>
      <c r="AD57" s="26">
        <v>0</v>
      </c>
    </row>
    <row r="58" spans="1:30" x14ac:dyDescent="0.3">
      <c r="A58" s="7"/>
      <c r="B58" s="6" t="s">
        <v>96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26"/>
    </row>
    <row r="59" spans="1:30" x14ac:dyDescent="0.3">
      <c r="A59" s="7" t="s">
        <v>97</v>
      </c>
      <c r="B59" s="36" t="s">
        <v>98</v>
      </c>
      <c r="C59" s="17">
        <v>34877</v>
      </c>
      <c r="D59" s="17">
        <v>116208</v>
      </c>
      <c r="E59" s="17">
        <v>5041</v>
      </c>
      <c r="F59" s="17">
        <v>29004</v>
      </c>
      <c r="G59" s="17">
        <v>-10377</v>
      </c>
      <c r="H59" s="17">
        <v>22625</v>
      </c>
      <c r="I59" s="17">
        <v>9557</v>
      </c>
      <c r="J59" s="17">
        <v>8531</v>
      </c>
      <c r="K59" s="17">
        <v>1977</v>
      </c>
      <c r="L59" s="17">
        <v>21294</v>
      </c>
      <c r="M59" s="17">
        <v>820</v>
      </c>
      <c r="N59" s="17">
        <v>8591</v>
      </c>
      <c r="O59" s="17">
        <v>1437</v>
      </c>
      <c r="P59" s="17">
        <v>577886</v>
      </c>
      <c r="Q59" s="17">
        <v>4835</v>
      </c>
      <c r="R59" s="17">
        <v>-426190</v>
      </c>
      <c r="S59" s="17">
        <v>3168</v>
      </c>
      <c r="T59" s="17">
        <v>1476</v>
      </c>
      <c r="U59" s="17">
        <v>173413</v>
      </c>
      <c r="V59" s="17">
        <v>-220</v>
      </c>
      <c r="W59" s="17">
        <v>24462</v>
      </c>
      <c r="X59" s="17">
        <v>389433</v>
      </c>
      <c r="Y59" s="17">
        <v>8367</v>
      </c>
      <c r="Z59" s="17">
        <v>18302</v>
      </c>
      <c r="AA59" s="17">
        <v>27862</v>
      </c>
      <c r="AB59" s="17">
        <v>3980</v>
      </c>
      <c r="AC59" s="17">
        <v>1273</v>
      </c>
      <c r="AD59" s="30">
        <v>34733</v>
      </c>
    </row>
    <row r="60" spans="1:30" x14ac:dyDescent="0.3">
      <c r="A60" s="7"/>
      <c r="B60" s="37" t="s">
        <v>99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26"/>
    </row>
    <row r="61" spans="1:30" x14ac:dyDescent="0.3">
      <c r="A61" s="4" t="s">
        <v>100</v>
      </c>
      <c r="B61" s="5" t="s">
        <v>101</v>
      </c>
      <c r="C61" s="13">
        <v>-290</v>
      </c>
      <c r="D61" s="13">
        <v>61881</v>
      </c>
      <c r="E61" s="13">
        <v>661</v>
      </c>
      <c r="F61" s="13">
        <v>7945</v>
      </c>
      <c r="G61" s="13">
        <v>-2919</v>
      </c>
      <c r="H61" s="13">
        <v>5697</v>
      </c>
      <c r="I61" s="13">
        <v>1988</v>
      </c>
      <c r="J61" s="13">
        <v>1290</v>
      </c>
      <c r="K61" s="13">
        <v>352</v>
      </c>
      <c r="L61" s="13">
        <v>5803</v>
      </c>
      <c r="M61" s="13">
        <v>287</v>
      </c>
      <c r="N61" s="13">
        <v>7021</v>
      </c>
      <c r="O61" s="13">
        <v>-91</v>
      </c>
      <c r="P61" s="13">
        <v>136162</v>
      </c>
      <c r="Q61" s="13">
        <v>1552</v>
      </c>
      <c r="R61" s="13">
        <v>-52656</v>
      </c>
      <c r="S61" s="13">
        <v>860</v>
      </c>
      <c r="T61" s="13">
        <v>449</v>
      </c>
      <c r="U61" s="13">
        <v>41509</v>
      </c>
      <c r="V61" s="13">
        <v>-23</v>
      </c>
      <c r="W61" s="13">
        <v>6958</v>
      </c>
      <c r="X61" s="13">
        <v>139923</v>
      </c>
      <c r="Y61" s="13">
        <v>5208</v>
      </c>
      <c r="Z61" s="13">
        <v>3060</v>
      </c>
      <c r="AA61" s="13">
        <v>8322</v>
      </c>
      <c r="AB61" s="13">
        <v>298</v>
      </c>
      <c r="AC61" s="13">
        <v>293</v>
      </c>
      <c r="AD61" s="26">
        <v>8753</v>
      </c>
    </row>
    <row r="62" spans="1:30" x14ac:dyDescent="0.3">
      <c r="A62" s="7"/>
      <c r="B62" s="6" t="s">
        <v>102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26"/>
    </row>
    <row r="63" spans="1:30" s="86" customFormat="1" x14ac:dyDescent="0.3">
      <c r="A63" s="7" t="s">
        <v>105</v>
      </c>
      <c r="B63" s="8" t="s">
        <v>103</v>
      </c>
      <c r="C63" s="17">
        <v>35167</v>
      </c>
      <c r="D63" s="17">
        <v>54327</v>
      </c>
      <c r="E63" s="17">
        <v>4380</v>
      </c>
      <c r="F63" s="17">
        <v>21059</v>
      </c>
      <c r="G63" s="17">
        <v>-7458</v>
      </c>
      <c r="H63" s="17">
        <v>16928</v>
      </c>
      <c r="I63" s="17">
        <v>7569</v>
      </c>
      <c r="J63" s="17">
        <v>7241</v>
      </c>
      <c r="K63" s="17">
        <v>1625</v>
      </c>
      <c r="L63" s="17">
        <v>15491</v>
      </c>
      <c r="M63" s="17">
        <v>533</v>
      </c>
      <c r="N63" s="17">
        <v>1570</v>
      </c>
      <c r="O63" s="17">
        <v>1528</v>
      </c>
      <c r="P63" s="17">
        <v>441724</v>
      </c>
      <c r="Q63" s="17">
        <v>3283</v>
      </c>
      <c r="R63" s="17">
        <v>-373534</v>
      </c>
      <c r="S63" s="17">
        <v>2308</v>
      </c>
      <c r="T63" s="17">
        <v>1027</v>
      </c>
      <c r="U63" s="17">
        <v>131904</v>
      </c>
      <c r="V63" s="17">
        <v>-197</v>
      </c>
      <c r="W63" s="17">
        <v>17504</v>
      </c>
      <c r="X63" s="17">
        <v>249510</v>
      </c>
      <c r="Y63" s="17">
        <v>3159</v>
      </c>
      <c r="Z63" s="17">
        <v>15242</v>
      </c>
      <c r="AA63" s="17">
        <v>19540</v>
      </c>
      <c r="AB63" s="17">
        <v>3682</v>
      </c>
      <c r="AC63" s="17">
        <v>980</v>
      </c>
      <c r="AD63" s="30">
        <v>25980</v>
      </c>
    </row>
    <row r="64" spans="1:30" s="86" customFormat="1" x14ac:dyDescent="0.3">
      <c r="A64" s="7"/>
      <c r="B64" s="9" t="s">
        <v>104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30"/>
    </row>
    <row r="65" spans="1:30" x14ac:dyDescent="0.3">
      <c r="A65" s="4" t="s">
        <v>106</v>
      </c>
      <c r="B65" s="5" t="s">
        <v>107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29">
        <v>0</v>
      </c>
    </row>
    <row r="66" spans="1:30" x14ac:dyDescent="0.3">
      <c r="A66" s="4"/>
      <c r="B66" s="6" t="s">
        <v>108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29"/>
    </row>
    <row r="67" spans="1:30" x14ac:dyDescent="0.3">
      <c r="A67" s="7" t="s">
        <v>109</v>
      </c>
      <c r="B67" s="8" t="s">
        <v>112</v>
      </c>
      <c r="C67" s="15">
        <v>35167</v>
      </c>
      <c r="D67" s="15">
        <v>54327</v>
      </c>
      <c r="E67" s="15">
        <v>4380</v>
      </c>
      <c r="F67" s="15">
        <v>21059</v>
      </c>
      <c r="G67" s="15">
        <v>-7458</v>
      </c>
      <c r="H67" s="15">
        <v>16928</v>
      </c>
      <c r="I67" s="15">
        <v>7569</v>
      </c>
      <c r="J67" s="15">
        <v>7241</v>
      </c>
      <c r="K67" s="15">
        <v>1625</v>
      </c>
      <c r="L67" s="15">
        <v>15491</v>
      </c>
      <c r="M67" s="15">
        <v>533</v>
      </c>
      <c r="N67" s="15">
        <v>1570</v>
      </c>
      <c r="O67" s="15">
        <v>1528</v>
      </c>
      <c r="P67" s="15">
        <v>441724</v>
      </c>
      <c r="Q67" s="15">
        <v>3283</v>
      </c>
      <c r="R67" s="15">
        <v>-373534</v>
      </c>
      <c r="S67" s="15">
        <v>2308</v>
      </c>
      <c r="T67" s="15">
        <v>1027</v>
      </c>
      <c r="U67" s="15">
        <v>131904</v>
      </c>
      <c r="V67" s="15">
        <v>-197</v>
      </c>
      <c r="W67" s="15">
        <v>17504</v>
      </c>
      <c r="X67" s="15">
        <v>249510</v>
      </c>
      <c r="Y67" s="15">
        <v>3159</v>
      </c>
      <c r="Z67" s="15">
        <v>15242</v>
      </c>
      <c r="AA67" s="15">
        <v>19540</v>
      </c>
      <c r="AB67" s="15">
        <v>3682</v>
      </c>
      <c r="AC67" s="15">
        <v>980</v>
      </c>
      <c r="AD67" s="28">
        <v>25980</v>
      </c>
    </row>
    <row r="68" spans="1:30" x14ac:dyDescent="0.3">
      <c r="A68" s="7"/>
      <c r="B68" s="9" t="s">
        <v>113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29"/>
    </row>
    <row r="69" spans="1:30" x14ac:dyDescent="0.3">
      <c r="A69" s="4" t="s">
        <v>110</v>
      </c>
      <c r="B69" s="5" t="s">
        <v>114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29">
        <v>0</v>
      </c>
    </row>
    <row r="70" spans="1:30" x14ac:dyDescent="0.3">
      <c r="A70" s="4"/>
      <c r="B70" s="6" t="s">
        <v>115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9"/>
    </row>
    <row r="71" spans="1:30" x14ac:dyDescent="0.3">
      <c r="A71" s="4" t="s">
        <v>111</v>
      </c>
      <c r="B71" s="5" t="s">
        <v>116</v>
      </c>
      <c r="C71" s="16">
        <v>35167</v>
      </c>
      <c r="D71" s="16">
        <v>54327</v>
      </c>
      <c r="E71" s="16">
        <v>4380</v>
      </c>
      <c r="F71" s="16">
        <v>21059</v>
      </c>
      <c r="G71" s="16">
        <v>-7458</v>
      </c>
      <c r="H71" s="16">
        <v>16928</v>
      </c>
      <c r="I71" s="16">
        <v>7569</v>
      </c>
      <c r="J71" s="16">
        <v>7241</v>
      </c>
      <c r="K71" s="16">
        <v>1625</v>
      </c>
      <c r="L71" s="16">
        <v>15491</v>
      </c>
      <c r="M71" s="16">
        <v>533</v>
      </c>
      <c r="N71" s="16">
        <v>1570</v>
      </c>
      <c r="O71" s="16">
        <v>1528</v>
      </c>
      <c r="P71" s="16">
        <v>441724</v>
      </c>
      <c r="Q71" s="16">
        <v>3283</v>
      </c>
      <c r="R71" s="16">
        <v>-373534</v>
      </c>
      <c r="S71" s="16">
        <v>2308</v>
      </c>
      <c r="T71" s="16">
        <v>1027</v>
      </c>
      <c r="U71" s="16">
        <v>131904</v>
      </c>
      <c r="V71" s="16">
        <v>-197</v>
      </c>
      <c r="W71" s="16">
        <v>17504</v>
      </c>
      <c r="X71" s="16">
        <v>249510</v>
      </c>
      <c r="Y71" s="16">
        <v>3159</v>
      </c>
      <c r="Z71" s="16">
        <v>15242</v>
      </c>
      <c r="AA71" s="16">
        <v>19540</v>
      </c>
      <c r="AB71" s="16">
        <v>3682</v>
      </c>
      <c r="AC71" s="16">
        <v>980</v>
      </c>
      <c r="AD71" s="29">
        <v>25980</v>
      </c>
    </row>
    <row r="72" spans="1:30" x14ac:dyDescent="0.3">
      <c r="A72" s="38"/>
      <c r="B72" s="39" t="s">
        <v>117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1"/>
    </row>
    <row r="73" spans="1:30" s="88" customFormat="1" hidden="1" x14ac:dyDescent="0.3">
      <c r="A73" s="1"/>
      <c r="B73" s="8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</row>
    <row r="74" spans="1:30" s="88" customFormat="1" hidden="1" x14ac:dyDescent="0.3">
      <c r="A74" s="10" t="s">
        <v>32</v>
      </c>
      <c r="B74" s="8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</row>
    <row r="75" spans="1:30" hidden="1" x14ac:dyDescent="0.3">
      <c r="A75" s="11" t="s">
        <v>35</v>
      </c>
      <c r="B75" s="8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</row>
    <row r="76" spans="1:30" hidden="1" x14ac:dyDescent="0.3">
      <c r="A76" s="1"/>
      <c r="B76" s="8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</row>
    <row r="77" spans="1:30" hidden="1" x14ac:dyDescent="0.3">
      <c r="A77" s="32" t="s">
        <v>209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idden="1" x14ac:dyDescent="0.3">
      <c r="A78" s="33" t="s">
        <v>36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idden="1" x14ac:dyDescent="0.3">
      <c r="A79" s="32" t="s">
        <v>210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idden="1" x14ac:dyDescent="0.3">
      <c r="A80" s="33" t="s">
        <v>37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</row>
    <row r="81" spans="1:30" x14ac:dyDescent="0.3">
      <c r="A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</row>
    <row r="82" spans="1:30" x14ac:dyDescent="0.3">
      <c r="A82" s="3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x14ac:dyDescent="0.3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x14ac:dyDescent="0.3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3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3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3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3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3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3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3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3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3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3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3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3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3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X97" s="21"/>
      <c r="Y97" s="21"/>
      <c r="Z97" s="21"/>
      <c r="AA97" s="21"/>
      <c r="AB97" s="21"/>
      <c r="AC97" s="21"/>
      <c r="AD97" s="21"/>
    </row>
    <row r="98" spans="3:30" x14ac:dyDescent="0.3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X98" s="21"/>
      <c r="Y98" s="21"/>
      <c r="Z98" s="21"/>
      <c r="AA98" s="21"/>
      <c r="AB98" s="21"/>
      <c r="AC98" s="21"/>
      <c r="AD98" s="21"/>
    </row>
    <row r="99" spans="3:30" x14ac:dyDescent="0.3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</row>
    <row r="100" spans="3:30" x14ac:dyDescent="0.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</row>
    <row r="101" spans="3:30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3:30" x14ac:dyDescent="0.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</row>
    <row r="103" spans="3:30" x14ac:dyDescent="0.3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X103" s="21"/>
      <c r="Y103" s="21"/>
      <c r="Z103" s="21"/>
      <c r="AA103" s="21"/>
      <c r="AB103" s="21"/>
      <c r="AC103" s="21"/>
      <c r="AD103" s="21"/>
    </row>
    <row r="104" spans="3:30" x14ac:dyDescent="0.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</row>
    <row r="105" spans="3:30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3:30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3:30" x14ac:dyDescent="0.3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X107" s="21"/>
      <c r="Y107" s="21"/>
      <c r="Z107" s="21"/>
      <c r="AA107" s="21"/>
      <c r="AB107" s="21"/>
      <c r="AC107" s="21"/>
      <c r="AD107" s="21"/>
    </row>
    <row r="108" spans="3:30" x14ac:dyDescent="0.3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X108" s="21"/>
      <c r="Y108" s="21"/>
      <c r="Z108" s="21"/>
      <c r="AA108" s="21"/>
      <c r="AB108" s="21"/>
      <c r="AC108" s="21"/>
      <c r="AD108" s="21"/>
    </row>
    <row r="109" spans="3:30" x14ac:dyDescent="0.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</row>
    <row r="110" spans="3:30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3:30" x14ac:dyDescent="0.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</row>
    <row r="112" spans="3:30" x14ac:dyDescent="0.3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X112" s="21"/>
      <c r="Y112" s="21"/>
      <c r="Z112" s="21"/>
      <c r="AA112" s="21"/>
      <c r="AB112" s="21"/>
      <c r="AC112" s="21"/>
      <c r="AD112" s="21"/>
    </row>
    <row r="113" spans="3:30" x14ac:dyDescent="0.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</row>
    <row r="114" spans="3:30" x14ac:dyDescent="0.3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</row>
    <row r="115" spans="3:30" x14ac:dyDescent="0.3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</row>
    <row r="116" spans="3:30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3:30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3:30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3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3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</row>
    <row r="131" spans="3:30" x14ac:dyDescent="0.3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</row>
    <row r="132" spans="3:30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3:30" x14ac:dyDescent="0.3"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</row>
    <row r="134" spans="3:30" x14ac:dyDescent="0.3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3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3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3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3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3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3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3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3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3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3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3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3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3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3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3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X152" s="21"/>
      <c r="Y152" s="21"/>
      <c r="Z152" s="21"/>
      <c r="AA152" s="21"/>
      <c r="AB152" s="21"/>
      <c r="AC152" s="21"/>
      <c r="AD152" s="21"/>
    </row>
    <row r="153" spans="3:30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X153" s="21"/>
      <c r="Y153" s="21"/>
      <c r="Z153" s="21"/>
      <c r="AA153" s="21"/>
      <c r="AB153" s="21"/>
      <c r="AC153" s="21"/>
      <c r="AD153" s="21"/>
    </row>
    <row r="154" spans="3:30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3"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</row>
    <row r="156" spans="3:30" x14ac:dyDescent="0.3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</row>
    <row r="157" spans="3:30" x14ac:dyDescent="0.3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X157" s="21"/>
      <c r="Y157" s="21"/>
      <c r="Z157" s="21"/>
      <c r="AA157" s="21"/>
      <c r="AB157" s="21"/>
      <c r="AC157" s="21"/>
      <c r="AD157" s="21"/>
    </row>
    <row r="158" spans="3:30" x14ac:dyDescent="0.3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</row>
    <row r="159" spans="3:30" x14ac:dyDescent="0.3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</row>
    <row r="160" spans="3:30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</row>
    <row r="161" spans="3:30" x14ac:dyDescent="0.3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</row>
    <row r="162" spans="3:30" x14ac:dyDescent="0.3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</row>
    <row r="163" spans="3:30" x14ac:dyDescent="0.3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</row>
    <row r="164" spans="3:30" x14ac:dyDescent="0.3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</row>
    <row r="165" spans="3:30" x14ac:dyDescent="0.3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</row>
    <row r="166" spans="3:30" x14ac:dyDescent="0.3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</row>
    <row r="167" spans="3:30" x14ac:dyDescent="0.3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</row>
    <row r="168" spans="3:30" x14ac:dyDescent="0.3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</row>
    <row r="169" spans="3:30" x14ac:dyDescent="0.3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</row>
    <row r="170" spans="3:30" x14ac:dyDescent="0.3"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X170" s="21"/>
      <c r="Y170" s="21"/>
      <c r="Z170" s="21"/>
      <c r="AA170" s="21"/>
      <c r="AB170" s="21"/>
      <c r="AC170" s="21"/>
      <c r="AD170" s="21"/>
    </row>
    <row r="171" spans="3:30" x14ac:dyDescent="0.3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</row>
    <row r="172" spans="3:30" x14ac:dyDescent="0.3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</row>
    <row r="173" spans="3:30" x14ac:dyDescent="0.3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</row>
    <row r="174" spans="3:30" x14ac:dyDescent="0.3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</row>
    <row r="175" spans="3:30" x14ac:dyDescent="0.3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</row>
    <row r="176" spans="3:30" x14ac:dyDescent="0.3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</row>
    <row r="177" spans="3:30" x14ac:dyDescent="0.3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</row>
    <row r="178" spans="3:30" x14ac:dyDescent="0.3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r:id="rId1"/>
  <colBreaks count="1" manualBreakCount="1">
    <brk id="11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E180"/>
  <sheetViews>
    <sheetView showGridLines="0" topLeftCell="C10" zoomScaleNormal="100" workbookViewId="0">
      <selection activeCell="E31" sqref="E31"/>
    </sheetView>
  </sheetViews>
  <sheetFormatPr defaultRowHeight="14.4" x14ac:dyDescent="0.3"/>
  <cols>
    <col min="2" max="2" width="117.109375" style="81" customWidth="1"/>
    <col min="3" max="12" width="11.33203125" style="12" customWidth="1"/>
    <col min="13" max="13" width="13.33203125" style="12" customWidth="1"/>
    <col min="14" max="22" width="11.33203125" style="12" customWidth="1"/>
    <col min="23" max="23" width="11.33203125" style="21" customWidth="1"/>
    <col min="24" max="27" width="11.33203125" style="12" customWidth="1"/>
    <col min="28" max="28" width="10.88671875" style="12" customWidth="1"/>
    <col min="29" max="31" width="11.33203125" style="12" customWidth="1"/>
    <col min="32" max="32" width="9.109375" customWidth="1"/>
  </cols>
  <sheetData>
    <row r="1" spans="1:31" x14ac:dyDescent="0.3">
      <c r="A1" s="56" t="s">
        <v>33</v>
      </c>
    </row>
    <row r="2" spans="1:31" x14ac:dyDescent="0.3">
      <c r="A2" s="58" t="s">
        <v>234</v>
      </c>
      <c r="B2" s="82"/>
    </row>
    <row r="3" spans="1:31" x14ac:dyDescent="0.3">
      <c r="A3" s="58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62" customFormat="1" ht="30" customHeight="1" x14ac:dyDescent="0.3">
      <c r="A4" s="84"/>
      <c r="B4" s="3"/>
      <c r="C4" s="104" t="s">
        <v>143</v>
      </c>
      <c r="D4" s="104" t="s">
        <v>3</v>
      </c>
      <c r="E4" s="104" t="s">
        <v>4</v>
      </c>
      <c r="F4" s="104" t="s">
        <v>146</v>
      </c>
      <c r="G4" s="104" t="s">
        <v>118</v>
      </c>
      <c r="H4" s="104" t="s">
        <v>1</v>
      </c>
      <c r="I4" s="104" t="s">
        <v>6</v>
      </c>
      <c r="J4" s="104" t="s">
        <v>7</v>
      </c>
      <c r="K4" s="104" t="s">
        <v>40</v>
      </c>
      <c r="L4" s="104" t="s">
        <v>119</v>
      </c>
      <c r="M4" s="104" t="s">
        <v>140</v>
      </c>
      <c r="N4" s="104" t="s">
        <v>8</v>
      </c>
      <c r="O4" s="104" t="s">
        <v>120</v>
      </c>
      <c r="P4" s="104" t="s">
        <v>2</v>
      </c>
      <c r="Q4" s="104" t="s">
        <v>9</v>
      </c>
      <c r="R4" s="104" t="s">
        <v>38</v>
      </c>
      <c r="S4" s="104" t="s">
        <v>5</v>
      </c>
      <c r="T4" s="104" t="s">
        <v>39</v>
      </c>
      <c r="U4" s="104" t="s">
        <v>121</v>
      </c>
      <c r="V4" s="104" t="s">
        <v>145</v>
      </c>
      <c r="W4" s="104" t="s">
        <v>122</v>
      </c>
      <c r="X4" s="104" t="s">
        <v>156</v>
      </c>
      <c r="Y4" s="104" t="s">
        <v>10</v>
      </c>
      <c r="Z4" s="104" t="s">
        <v>41</v>
      </c>
      <c r="AA4" s="104" t="s">
        <v>0</v>
      </c>
      <c r="AB4" s="104" t="s">
        <v>42</v>
      </c>
      <c r="AC4" s="104" t="s">
        <v>11</v>
      </c>
      <c r="AD4" s="104" t="s">
        <v>160</v>
      </c>
      <c r="AE4" s="105" t="s">
        <v>123</v>
      </c>
    </row>
    <row r="5" spans="1:31" s="85" customFormat="1" x14ac:dyDescent="0.3">
      <c r="A5" s="4" t="s">
        <v>12</v>
      </c>
      <c r="B5" s="42" t="s">
        <v>43</v>
      </c>
      <c r="C5" s="13">
        <v>162350</v>
      </c>
      <c r="D5" s="13">
        <v>974655</v>
      </c>
      <c r="E5" s="13">
        <v>6180</v>
      </c>
      <c r="F5" s="13">
        <v>31109</v>
      </c>
      <c r="G5" s="13">
        <v>8560</v>
      </c>
      <c r="H5" s="13">
        <v>47820</v>
      </c>
      <c r="I5" s="13">
        <v>36152</v>
      </c>
      <c r="J5" s="13">
        <v>27333</v>
      </c>
      <c r="K5" s="13">
        <v>6556</v>
      </c>
      <c r="L5" s="13">
        <v>157810</v>
      </c>
      <c r="M5" s="13">
        <v>8746</v>
      </c>
      <c r="N5" s="13">
        <v>346916</v>
      </c>
      <c r="O5" s="13">
        <v>2910</v>
      </c>
      <c r="P5" s="13">
        <v>1516129</v>
      </c>
      <c r="Q5" s="13">
        <v>105943</v>
      </c>
      <c r="R5" s="13">
        <v>762633</v>
      </c>
      <c r="S5" s="13">
        <v>7827</v>
      </c>
      <c r="T5" s="13">
        <v>11043</v>
      </c>
      <c r="U5" s="13">
        <v>520139</v>
      </c>
      <c r="V5" s="13">
        <v>0</v>
      </c>
      <c r="W5" s="13">
        <v>173789</v>
      </c>
      <c r="X5" s="13">
        <v>61724</v>
      </c>
      <c r="Y5" s="13">
        <v>1233151</v>
      </c>
      <c r="Z5" s="13">
        <v>19285</v>
      </c>
      <c r="AA5" s="13">
        <v>45185</v>
      </c>
      <c r="AB5" s="13">
        <v>72044</v>
      </c>
      <c r="AC5" s="13">
        <v>8475</v>
      </c>
      <c r="AD5" s="13">
        <v>0</v>
      </c>
      <c r="AE5" s="26">
        <v>168424</v>
      </c>
    </row>
    <row r="6" spans="1:31" s="85" customFormat="1" x14ac:dyDescent="0.3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85" customFormat="1" x14ac:dyDescent="0.3">
      <c r="A7" s="4" t="s">
        <v>47</v>
      </c>
      <c r="B7" s="5" t="s">
        <v>45</v>
      </c>
      <c r="C7" s="14">
        <v>27884</v>
      </c>
      <c r="D7" s="14">
        <v>195750</v>
      </c>
      <c r="E7" s="14">
        <v>3371</v>
      </c>
      <c r="F7" s="14">
        <v>6473</v>
      </c>
      <c r="G7" s="14">
        <v>693</v>
      </c>
      <c r="H7" s="14">
        <v>26401</v>
      </c>
      <c r="I7" s="14">
        <v>16667</v>
      </c>
      <c r="J7" s="14">
        <v>6921</v>
      </c>
      <c r="K7" s="14">
        <v>931</v>
      </c>
      <c r="L7" s="14">
        <v>108998</v>
      </c>
      <c r="M7" s="14">
        <v>1885</v>
      </c>
      <c r="N7" s="14">
        <v>112390</v>
      </c>
      <c r="O7" s="14">
        <v>181</v>
      </c>
      <c r="P7" s="14">
        <v>703040</v>
      </c>
      <c r="Q7" s="14">
        <v>88701</v>
      </c>
      <c r="R7" s="14">
        <v>316392</v>
      </c>
      <c r="S7" s="14">
        <v>1243</v>
      </c>
      <c r="T7" s="14">
        <v>3968</v>
      </c>
      <c r="U7" s="14">
        <v>88498</v>
      </c>
      <c r="V7" s="14">
        <v>23</v>
      </c>
      <c r="W7" s="14">
        <v>95521</v>
      </c>
      <c r="X7" s="14">
        <v>49761</v>
      </c>
      <c r="Y7" s="14">
        <v>383121</v>
      </c>
      <c r="Z7" s="14">
        <v>16191</v>
      </c>
      <c r="AA7" s="14">
        <v>4425</v>
      </c>
      <c r="AB7" s="14">
        <v>7000</v>
      </c>
      <c r="AC7" s="14">
        <v>1568</v>
      </c>
      <c r="AD7" s="14">
        <v>2</v>
      </c>
      <c r="AE7" s="27">
        <v>14280</v>
      </c>
    </row>
    <row r="8" spans="1:31" s="85" customFormat="1" x14ac:dyDescent="0.3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85" customFormat="1" x14ac:dyDescent="0.3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85" customFormat="1" x14ac:dyDescent="0.3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86" customFormat="1" x14ac:dyDescent="0.3">
      <c r="A11" s="4" t="s">
        <v>14</v>
      </c>
      <c r="B11" s="34" t="s">
        <v>50</v>
      </c>
      <c r="C11" s="16">
        <v>53</v>
      </c>
      <c r="D11" s="16">
        <v>223351</v>
      </c>
      <c r="E11" s="16">
        <v>77</v>
      </c>
      <c r="F11" s="16">
        <v>0</v>
      </c>
      <c r="G11" s="16">
        <v>0</v>
      </c>
      <c r="H11" s="16">
        <v>0</v>
      </c>
      <c r="I11" s="16">
        <v>14460</v>
      </c>
      <c r="J11" s="16">
        <v>5351</v>
      </c>
      <c r="K11" s="16">
        <v>226</v>
      </c>
      <c r="L11" s="16">
        <v>138</v>
      </c>
      <c r="M11" s="16">
        <v>128</v>
      </c>
      <c r="N11" s="16">
        <v>8437</v>
      </c>
      <c r="O11" s="16">
        <v>0</v>
      </c>
      <c r="P11" s="16">
        <v>259</v>
      </c>
      <c r="Q11" s="16">
        <v>855</v>
      </c>
      <c r="R11" s="16">
        <v>17864</v>
      </c>
      <c r="S11" s="16">
        <v>37</v>
      </c>
      <c r="T11" s="16">
        <v>490</v>
      </c>
      <c r="U11" s="16">
        <v>71225</v>
      </c>
      <c r="V11" s="16">
        <v>0</v>
      </c>
      <c r="W11" s="16">
        <v>1</v>
      </c>
      <c r="X11" s="16">
        <v>0</v>
      </c>
      <c r="Y11" s="16">
        <v>2886</v>
      </c>
      <c r="Z11" s="16">
        <v>5401</v>
      </c>
      <c r="AA11" s="16">
        <v>11272</v>
      </c>
      <c r="AB11" s="16">
        <v>1976</v>
      </c>
      <c r="AC11" s="16">
        <v>0</v>
      </c>
      <c r="AD11" s="16">
        <v>0</v>
      </c>
      <c r="AE11" s="29">
        <v>127</v>
      </c>
    </row>
    <row r="12" spans="1:31" s="86" customFormat="1" x14ac:dyDescent="0.3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x14ac:dyDescent="0.3">
      <c r="A13" s="4" t="s">
        <v>15</v>
      </c>
      <c r="B13" s="5" t="s">
        <v>52</v>
      </c>
      <c r="C13" s="16">
        <v>44400</v>
      </c>
      <c r="D13" s="16">
        <v>561960</v>
      </c>
      <c r="E13" s="16">
        <v>22475</v>
      </c>
      <c r="F13" s="16">
        <v>4130</v>
      </c>
      <c r="G13" s="16">
        <v>4988</v>
      </c>
      <c r="H13" s="16">
        <v>11050</v>
      </c>
      <c r="I13" s="16">
        <v>1125</v>
      </c>
      <c r="J13" s="16">
        <v>7242</v>
      </c>
      <c r="K13" s="16">
        <v>5509</v>
      </c>
      <c r="L13" s="16">
        <v>29896</v>
      </c>
      <c r="M13" s="16">
        <v>2530</v>
      </c>
      <c r="N13" s="16">
        <v>143300</v>
      </c>
      <c r="O13" s="16">
        <v>1202</v>
      </c>
      <c r="P13" s="16">
        <v>483015</v>
      </c>
      <c r="Q13" s="16">
        <v>18985</v>
      </c>
      <c r="R13" s="16">
        <v>329201</v>
      </c>
      <c r="S13" s="16">
        <v>15007</v>
      </c>
      <c r="T13" s="16">
        <v>5541</v>
      </c>
      <c r="U13" s="16">
        <v>298621</v>
      </c>
      <c r="V13" s="16">
        <v>11954</v>
      </c>
      <c r="W13" s="16">
        <v>14255</v>
      </c>
      <c r="X13" s="16">
        <v>23655</v>
      </c>
      <c r="Y13" s="16">
        <v>453884</v>
      </c>
      <c r="Z13" s="16">
        <v>71007</v>
      </c>
      <c r="AA13" s="16">
        <v>33802</v>
      </c>
      <c r="AB13" s="16">
        <v>44905</v>
      </c>
      <c r="AC13" s="16">
        <v>4697</v>
      </c>
      <c r="AD13" s="16">
        <v>0</v>
      </c>
      <c r="AE13" s="29">
        <v>38600</v>
      </c>
    </row>
    <row r="14" spans="1:31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x14ac:dyDescent="0.3">
      <c r="A15" s="4" t="s">
        <v>16</v>
      </c>
      <c r="B15" s="5" t="s">
        <v>53</v>
      </c>
      <c r="C15" s="16">
        <v>10869</v>
      </c>
      <c r="D15" s="16">
        <v>113488</v>
      </c>
      <c r="E15" s="16">
        <v>1138</v>
      </c>
      <c r="F15" s="16">
        <v>295</v>
      </c>
      <c r="G15" s="16">
        <v>2358</v>
      </c>
      <c r="H15" s="16">
        <v>1904</v>
      </c>
      <c r="I15" s="16">
        <v>884</v>
      </c>
      <c r="J15" s="16">
        <v>655</v>
      </c>
      <c r="K15" s="16">
        <v>1868</v>
      </c>
      <c r="L15" s="16">
        <v>11326</v>
      </c>
      <c r="M15" s="16">
        <v>834</v>
      </c>
      <c r="N15" s="16">
        <v>24556</v>
      </c>
      <c r="O15" s="16">
        <v>31</v>
      </c>
      <c r="P15" s="16">
        <v>89158</v>
      </c>
      <c r="Q15" s="16">
        <v>746</v>
      </c>
      <c r="R15" s="16">
        <v>49395</v>
      </c>
      <c r="S15" s="16">
        <v>4841</v>
      </c>
      <c r="T15" s="16">
        <v>701</v>
      </c>
      <c r="U15" s="16">
        <v>41948</v>
      </c>
      <c r="V15" s="16">
        <v>815</v>
      </c>
      <c r="W15" s="16">
        <v>729</v>
      </c>
      <c r="X15" s="16">
        <v>5841</v>
      </c>
      <c r="Y15" s="16">
        <v>76764</v>
      </c>
      <c r="Z15" s="16">
        <v>6406</v>
      </c>
      <c r="AA15" s="16">
        <v>5689</v>
      </c>
      <c r="AB15" s="16">
        <v>4262</v>
      </c>
      <c r="AC15" s="16">
        <v>1244</v>
      </c>
      <c r="AD15" s="16">
        <v>2</v>
      </c>
      <c r="AE15" s="29">
        <v>17829</v>
      </c>
    </row>
    <row r="16" spans="1:31" x14ac:dyDescent="0.3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x14ac:dyDescent="0.3">
      <c r="A17" s="4" t="s">
        <v>17</v>
      </c>
      <c r="B17" s="5" t="s">
        <v>55</v>
      </c>
      <c r="C17" s="16">
        <v>21420</v>
      </c>
      <c r="D17" s="16">
        <v>-35487</v>
      </c>
      <c r="E17" s="16">
        <v>-68</v>
      </c>
      <c r="F17" s="16">
        <v>4036</v>
      </c>
      <c r="G17" s="16">
        <v>2</v>
      </c>
      <c r="H17" s="16">
        <v>15617</v>
      </c>
      <c r="I17" s="16">
        <v>17346</v>
      </c>
      <c r="J17" s="16">
        <v>1872</v>
      </c>
      <c r="K17" s="16">
        <v>1332</v>
      </c>
      <c r="L17" s="16">
        <v>14339</v>
      </c>
      <c r="M17" s="16">
        <v>2877</v>
      </c>
      <c r="N17" s="16">
        <v>547</v>
      </c>
      <c r="O17" s="16">
        <v>0</v>
      </c>
      <c r="P17" s="16">
        <v>32125</v>
      </c>
      <c r="Q17" s="16">
        <v>-10307</v>
      </c>
      <c r="R17" s="16">
        <v>-175182</v>
      </c>
      <c r="S17" s="16">
        <v>1758</v>
      </c>
      <c r="T17" s="16">
        <v>0</v>
      </c>
      <c r="U17" s="16">
        <v>-2146</v>
      </c>
      <c r="V17" s="16">
        <v>0</v>
      </c>
      <c r="W17" s="16">
        <v>0</v>
      </c>
      <c r="X17" s="16">
        <v>0</v>
      </c>
      <c r="Y17" s="16">
        <v>18532</v>
      </c>
      <c r="Z17" s="16">
        <v>3419</v>
      </c>
      <c r="AA17" s="16">
        <v>3683</v>
      </c>
      <c r="AB17" s="16">
        <v>-339</v>
      </c>
      <c r="AC17" s="16">
        <v>0</v>
      </c>
      <c r="AD17" s="16">
        <v>0</v>
      </c>
      <c r="AE17" s="29">
        <v>0</v>
      </c>
    </row>
    <row r="18" spans="1:31" x14ac:dyDescent="0.3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x14ac:dyDescent="0.3">
      <c r="A19" s="4" t="s">
        <v>18</v>
      </c>
      <c r="B19" s="5" t="s">
        <v>57</v>
      </c>
      <c r="C19" s="16">
        <v>30</v>
      </c>
      <c r="D19" s="16">
        <v>-118427</v>
      </c>
      <c r="E19" s="16">
        <v>-2</v>
      </c>
      <c r="F19" s="16">
        <v>306</v>
      </c>
      <c r="G19" s="16">
        <v>0</v>
      </c>
      <c r="H19" s="16">
        <v>324</v>
      </c>
      <c r="I19" s="16">
        <v>1160</v>
      </c>
      <c r="J19" s="16">
        <v>-1546</v>
      </c>
      <c r="K19" s="16">
        <v>214</v>
      </c>
      <c r="L19" s="16">
        <v>-2586</v>
      </c>
      <c r="M19" s="16">
        <v>-27</v>
      </c>
      <c r="N19" s="16">
        <v>-902</v>
      </c>
      <c r="O19" s="16">
        <v>0</v>
      </c>
      <c r="P19" s="16">
        <v>-25434</v>
      </c>
      <c r="Q19" s="16">
        <v>1615</v>
      </c>
      <c r="R19" s="16">
        <v>-22625</v>
      </c>
      <c r="S19" s="16">
        <v>398</v>
      </c>
      <c r="T19" s="16">
        <v>-21</v>
      </c>
      <c r="U19" s="16">
        <v>39027</v>
      </c>
      <c r="V19" s="16">
        <v>0</v>
      </c>
      <c r="W19" s="16">
        <v>0</v>
      </c>
      <c r="X19" s="16">
        <v>0</v>
      </c>
      <c r="Y19" s="16">
        <v>-1697</v>
      </c>
      <c r="Z19" s="16">
        <v>-4631</v>
      </c>
      <c r="AA19" s="16">
        <v>-2340</v>
      </c>
      <c r="AB19" s="16">
        <v>3</v>
      </c>
      <c r="AC19" s="16">
        <v>-5</v>
      </c>
      <c r="AD19" s="16">
        <v>0</v>
      </c>
      <c r="AE19" s="29">
        <v>0</v>
      </c>
    </row>
    <row r="20" spans="1:31" x14ac:dyDescent="0.3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x14ac:dyDescent="0.3">
      <c r="A21" s="4" t="s">
        <v>19</v>
      </c>
      <c r="B21" s="5" t="s">
        <v>59</v>
      </c>
      <c r="C21" s="13">
        <v>0</v>
      </c>
      <c r="D21" s="13">
        <v>-29532</v>
      </c>
      <c r="E21" s="13">
        <v>0</v>
      </c>
      <c r="F21" s="13">
        <v>106</v>
      </c>
      <c r="G21" s="13">
        <v>0</v>
      </c>
      <c r="H21" s="13">
        <v>0</v>
      </c>
      <c r="I21" s="13">
        <v>0</v>
      </c>
      <c r="J21" s="13">
        <v>-1286</v>
      </c>
      <c r="K21" s="13">
        <v>629</v>
      </c>
      <c r="L21" s="13">
        <v>-5948</v>
      </c>
      <c r="M21" s="13">
        <v>0</v>
      </c>
      <c r="N21" s="13">
        <v>0</v>
      </c>
      <c r="O21" s="13">
        <v>0</v>
      </c>
      <c r="P21" s="13">
        <v>41847</v>
      </c>
      <c r="Q21" s="13">
        <v>0</v>
      </c>
      <c r="R21" s="13">
        <v>-10094</v>
      </c>
      <c r="S21" s="16">
        <v>94</v>
      </c>
      <c r="T21" s="13">
        <v>74</v>
      </c>
      <c r="U21" s="13">
        <v>59479</v>
      </c>
      <c r="V21" s="13">
        <v>0</v>
      </c>
      <c r="W21" s="13">
        <v>-514</v>
      </c>
      <c r="X21" s="13">
        <v>26476</v>
      </c>
      <c r="Y21" s="13">
        <v>-13300</v>
      </c>
      <c r="Z21" s="13">
        <v>-1380</v>
      </c>
      <c r="AA21" s="13">
        <v>5497</v>
      </c>
      <c r="AB21" s="13">
        <v>-698</v>
      </c>
      <c r="AC21" s="13">
        <v>-113</v>
      </c>
      <c r="AD21" s="13">
        <v>0</v>
      </c>
      <c r="AE21" s="26">
        <v>0</v>
      </c>
    </row>
    <row r="22" spans="1:31" x14ac:dyDescent="0.3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x14ac:dyDescent="0.3">
      <c r="A23" s="4" t="s">
        <v>20</v>
      </c>
      <c r="B23" s="5" t="s">
        <v>124</v>
      </c>
      <c r="C23" s="16">
        <v>-3744</v>
      </c>
      <c r="D23" s="16">
        <v>108671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-9</v>
      </c>
      <c r="N23" s="16">
        <v>8172</v>
      </c>
      <c r="O23" s="16">
        <v>-1425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149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x14ac:dyDescent="0.3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x14ac:dyDescent="0.3">
      <c r="A25" s="4" t="s">
        <v>21</v>
      </c>
      <c r="B25" s="5" t="s">
        <v>62</v>
      </c>
      <c r="C25" s="16">
        <v>0</v>
      </c>
      <c r="D25" s="16">
        <v>1363</v>
      </c>
      <c r="E25" s="16">
        <v>0</v>
      </c>
      <c r="F25" s="16">
        <v>691</v>
      </c>
      <c r="G25" s="16">
        <v>0</v>
      </c>
      <c r="H25" s="16">
        <v>3446</v>
      </c>
      <c r="I25" s="16">
        <v>453</v>
      </c>
      <c r="J25" s="16">
        <v>0</v>
      </c>
      <c r="K25" s="16">
        <v>0</v>
      </c>
      <c r="L25" s="16">
        <v>-4676</v>
      </c>
      <c r="M25" s="16">
        <v>0</v>
      </c>
      <c r="N25" s="16">
        <v>1108</v>
      </c>
      <c r="O25" s="16">
        <v>0</v>
      </c>
      <c r="P25" s="16">
        <v>0</v>
      </c>
      <c r="Q25" s="16">
        <v>0</v>
      </c>
      <c r="R25" s="16">
        <v>-46910</v>
      </c>
      <c r="S25" s="16">
        <v>0</v>
      </c>
      <c r="T25" s="16">
        <v>163</v>
      </c>
      <c r="U25" s="16">
        <v>1398</v>
      </c>
      <c r="V25" s="16">
        <v>0</v>
      </c>
      <c r="W25" s="16">
        <v>0</v>
      </c>
      <c r="X25" s="16">
        <v>0</v>
      </c>
      <c r="Y25" s="16">
        <v>-15</v>
      </c>
      <c r="Z25" s="16">
        <v>0</v>
      </c>
      <c r="AA25" s="16">
        <v>-17</v>
      </c>
      <c r="AB25" s="16">
        <v>0</v>
      </c>
      <c r="AC25" s="16">
        <v>0</v>
      </c>
      <c r="AD25" s="16">
        <v>0</v>
      </c>
      <c r="AE25" s="29">
        <v>0</v>
      </c>
    </row>
    <row r="26" spans="1:31" x14ac:dyDescent="0.3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x14ac:dyDescent="0.3">
      <c r="A27" s="4" t="s">
        <v>22</v>
      </c>
      <c r="B27" s="5" t="s">
        <v>64</v>
      </c>
      <c r="C27" s="13">
        <v>3047</v>
      </c>
      <c r="D27" s="13">
        <v>24512</v>
      </c>
      <c r="E27" s="13">
        <v>15</v>
      </c>
      <c r="F27" s="13">
        <v>1296</v>
      </c>
      <c r="G27" s="13">
        <v>0</v>
      </c>
      <c r="H27" s="13">
        <v>588</v>
      </c>
      <c r="I27" s="13">
        <v>-7753</v>
      </c>
      <c r="J27" s="13">
        <v>331</v>
      </c>
      <c r="K27" s="13">
        <v>-17</v>
      </c>
      <c r="L27" s="13">
        <v>1613</v>
      </c>
      <c r="M27" s="13">
        <v>224</v>
      </c>
      <c r="N27" s="13">
        <v>-3895</v>
      </c>
      <c r="O27" s="13">
        <v>0</v>
      </c>
      <c r="P27" s="13">
        <v>-9113</v>
      </c>
      <c r="Q27" s="13">
        <v>43</v>
      </c>
      <c r="R27" s="13">
        <v>42759</v>
      </c>
      <c r="S27" s="16">
        <v>-346</v>
      </c>
      <c r="T27" s="13">
        <v>55</v>
      </c>
      <c r="U27" s="13">
        <v>-25287</v>
      </c>
      <c r="V27" s="13">
        <v>2</v>
      </c>
      <c r="W27" s="13">
        <v>0</v>
      </c>
      <c r="X27" s="13">
        <v>0</v>
      </c>
      <c r="Y27" s="13">
        <v>9927</v>
      </c>
      <c r="Z27" s="13">
        <v>7246</v>
      </c>
      <c r="AA27" s="13">
        <v>2318</v>
      </c>
      <c r="AB27" s="13">
        <v>-10</v>
      </c>
      <c r="AC27" s="13">
        <v>0</v>
      </c>
      <c r="AD27" s="13">
        <v>0</v>
      </c>
      <c r="AE27" s="26">
        <v>0</v>
      </c>
    </row>
    <row r="28" spans="1:31" x14ac:dyDescent="0.3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s="86" customFormat="1" x14ac:dyDescent="0.3">
      <c r="A29" s="4" t="s">
        <v>135</v>
      </c>
      <c r="B29" s="5" t="s">
        <v>235</v>
      </c>
      <c r="C29" s="16">
        <v>0</v>
      </c>
      <c r="D29" s="16">
        <v>0</v>
      </c>
      <c r="E29" s="16">
        <v>-1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29">
        <v>0</v>
      </c>
    </row>
    <row r="30" spans="1:31" s="86" customFormat="1" x14ac:dyDescent="0.3">
      <c r="A30" s="4"/>
      <c r="B30" s="6" t="s">
        <v>236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x14ac:dyDescent="0.3">
      <c r="A31" s="4" t="s">
        <v>23</v>
      </c>
      <c r="B31" s="34" t="s">
        <v>125</v>
      </c>
      <c r="C31" s="16">
        <v>0</v>
      </c>
      <c r="D31" s="16">
        <v>-791</v>
      </c>
      <c r="E31" s="16">
        <v>0</v>
      </c>
      <c r="F31" s="16">
        <v>1</v>
      </c>
      <c r="G31" s="16">
        <v>0</v>
      </c>
      <c r="H31" s="16">
        <v>0</v>
      </c>
      <c r="I31" s="16">
        <v>137</v>
      </c>
      <c r="J31" s="16">
        <v>-447</v>
      </c>
      <c r="K31" s="16">
        <v>10</v>
      </c>
      <c r="L31" s="16">
        <v>629</v>
      </c>
      <c r="M31" s="16">
        <v>0</v>
      </c>
      <c r="N31" s="16">
        <v>14146</v>
      </c>
      <c r="O31" s="16">
        <v>588</v>
      </c>
      <c r="P31" s="16">
        <v>-25451</v>
      </c>
      <c r="Q31" s="16">
        <v>203</v>
      </c>
      <c r="R31" s="16">
        <v>19943</v>
      </c>
      <c r="S31" s="16">
        <v>4</v>
      </c>
      <c r="T31" s="16">
        <v>103</v>
      </c>
      <c r="U31" s="16">
        <v>605868</v>
      </c>
      <c r="V31" s="16">
        <v>-1</v>
      </c>
      <c r="W31" s="16">
        <v>281</v>
      </c>
      <c r="X31" s="16">
        <v>0</v>
      </c>
      <c r="Y31" s="16">
        <v>-5750</v>
      </c>
      <c r="Z31" s="16">
        <v>-69</v>
      </c>
      <c r="AA31" s="16">
        <v>0</v>
      </c>
      <c r="AB31" s="16">
        <v>0</v>
      </c>
      <c r="AC31" s="16">
        <v>0</v>
      </c>
      <c r="AD31" s="16">
        <v>0</v>
      </c>
      <c r="AE31" s="29">
        <v>0</v>
      </c>
    </row>
    <row r="32" spans="1:31" x14ac:dyDescent="0.3">
      <c r="A32" s="4"/>
      <c r="B32" s="6" t="s">
        <v>91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x14ac:dyDescent="0.3">
      <c r="A33" s="4" t="s">
        <v>24</v>
      </c>
      <c r="B33" s="5" t="s">
        <v>67</v>
      </c>
      <c r="C33" s="16">
        <v>6656</v>
      </c>
      <c r="D33" s="16">
        <v>53193</v>
      </c>
      <c r="E33" s="16">
        <v>55</v>
      </c>
      <c r="F33" s="16">
        <v>156</v>
      </c>
      <c r="G33" s="16">
        <v>2</v>
      </c>
      <c r="H33" s="16">
        <v>1048</v>
      </c>
      <c r="I33" s="16">
        <v>651</v>
      </c>
      <c r="J33" s="16">
        <v>968</v>
      </c>
      <c r="K33" s="16">
        <v>138</v>
      </c>
      <c r="L33" s="16">
        <v>4559</v>
      </c>
      <c r="M33" s="16">
        <v>433</v>
      </c>
      <c r="N33" s="16">
        <v>35403</v>
      </c>
      <c r="O33" s="16">
        <v>1860</v>
      </c>
      <c r="P33" s="16">
        <v>152964</v>
      </c>
      <c r="Q33" s="16">
        <v>1570</v>
      </c>
      <c r="R33" s="16">
        <v>122515</v>
      </c>
      <c r="S33" s="16">
        <v>190</v>
      </c>
      <c r="T33" s="16">
        <v>663</v>
      </c>
      <c r="U33" s="16">
        <v>11467</v>
      </c>
      <c r="V33" s="16">
        <v>45</v>
      </c>
      <c r="W33" s="16">
        <v>11517</v>
      </c>
      <c r="X33" s="16">
        <v>13589</v>
      </c>
      <c r="Y33" s="16">
        <v>29265</v>
      </c>
      <c r="Z33" s="16">
        <v>3030</v>
      </c>
      <c r="AA33" s="16">
        <v>1369</v>
      </c>
      <c r="AB33" s="16">
        <v>3281</v>
      </c>
      <c r="AC33" s="16">
        <v>119955</v>
      </c>
      <c r="AD33" s="16">
        <v>71643</v>
      </c>
      <c r="AE33" s="29">
        <v>31531</v>
      </c>
    </row>
    <row r="34" spans="1:31" x14ac:dyDescent="0.3">
      <c r="A34" s="4"/>
      <c r="B34" s="6" t="s">
        <v>68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1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29"/>
    </row>
    <row r="35" spans="1:31" x14ac:dyDescent="0.3">
      <c r="A35" s="4" t="s">
        <v>25</v>
      </c>
      <c r="B35" s="5" t="s">
        <v>69</v>
      </c>
      <c r="C35" s="13">
        <v>5491</v>
      </c>
      <c r="D35" s="13">
        <v>89866</v>
      </c>
      <c r="E35" s="13">
        <v>637</v>
      </c>
      <c r="F35" s="13">
        <v>6144</v>
      </c>
      <c r="G35" s="13">
        <v>147</v>
      </c>
      <c r="H35" s="13">
        <v>868</v>
      </c>
      <c r="I35" s="13">
        <v>930</v>
      </c>
      <c r="J35" s="13">
        <v>520</v>
      </c>
      <c r="K35" s="13">
        <v>546</v>
      </c>
      <c r="L35" s="13">
        <v>8186</v>
      </c>
      <c r="M35" s="13">
        <v>494</v>
      </c>
      <c r="N35" s="13">
        <v>50010</v>
      </c>
      <c r="O35" s="13">
        <v>1686</v>
      </c>
      <c r="P35" s="13">
        <v>74514</v>
      </c>
      <c r="Q35" s="13">
        <v>1237</v>
      </c>
      <c r="R35" s="13">
        <v>164004</v>
      </c>
      <c r="S35" s="16">
        <v>248</v>
      </c>
      <c r="T35" s="13">
        <v>1429</v>
      </c>
      <c r="U35" s="13">
        <v>29088</v>
      </c>
      <c r="V35" s="13">
        <v>40</v>
      </c>
      <c r="W35" s="13">
        <v>5286</v>
      </c>
      <c r="X35" s="13">
        <v>3961</v>
      </c>
      <c r="Y35" s="13">
        <v>69182</v>
      </c>
      <c r="Z35" s="13">
        <v>5254</v>
      </c>
      <c r="AA35" s="13">
        <v>3702</v>
      </c>
      <c r="AB35" s="13">
        <v>11590</v>
      </c>
      <c r="AC35" s="13">
        <v>12332</v>
      </c>
      <c r="AD35" s="13">
        <v>0</v>
      </c>
      <c r="AE35" s="26">
        <v>5119</v>
      </c>
    </row>
    <row r="36" spans="1:31" x14ac:dyDescent="0.3">
      <c r="A36" s="4"/>
      <c r="B36" s="6" t="s">
        <v>70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26"/>
    </row>
    <row r="37" spans="1:31" x14ac:dyDescent="0.3">
      <c r="A37" s="7" t="s">
        <v>26</v>
      </c>
      <c r="B37" s="36" t="s">
        <v>72</v>
      </c>
      <c r="C37" s="17">
        <v>189968</v>
      </c>
      <c r="D37" s="17">
        <v>1364364</v>
      </c>
      <c r="E37" s="17">
        <v>23585</v>
      </c>
      <c r="F37" s="17">
        <v>28919</v>
      </c>
      <c r="G37" s="17">
        <v>10354</v>
      </c>
      <c r="H37" s="17">
        <v>50720</v>
      </c>
      <c r="I37" s="17">
        <v>45250</v>
      </c>
      <c r="J37" s="17">
        <v>31722</v>
      </c>
      <c r="K37" s="17">
        <v>11252</v>
      </c>
      <c r="L37" s="17">
        <v>67264</v>
      </c>
      <c r="M37" s="17">
        <v>11689</v>
      </c>
      <c r="N37" s="17">
        <v>366276</v>
      </c>
      <c r="O37" s="17">
        <v>3237</v>
      </c>
      <c r="P37" s="17">
        <v>1299629</v>
      </c>
      <c r="Q37" s="17">
        <v>28223</v>
      </c>
      <c r="R37" s="17">
        <v>510313</v>
      </c>
      <c r="S37" s="17">
        <v>18637</v>
      </c>
      <c r="T37" s="17">
        <v>12013</v>
      </c>
      <c r="U37" s="17">
        <v>1420257</v>
      </c>
      <c r="V37" s="17">
        <v>11122</v>
      </c>
      <c r="W37" s="17">
        <v>97793</v>
      </c>
      <c r="X37" s="17">
        <v>66030</v>
      </c>
      <c r="Y37" s="17">
        <v>1197816</v>
      </c>
      <c r="Z37" s="17">
        <v>75457</v>
      </c>
      <c r="AA37" s="17">
        <v>86953</v>
      </c>
      <c r="AB37" s="17">
        <v>98310</v>
      </c>
      <c r="AC37" s="17">
        <v>117865</v>
      </c>
      <c r="AD37" s="17">
        <v>71639</v>
      </c>
      <c r="AE37" s="30">
        <v>201454</v>
      </c>
    </row>
    <row r="38" spans="1:31" x14ac:dyDescent="0.3">
      <c r="A38" s="4"/>
      <c r="B38" s="37" t="s">
        <v>73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5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30"/>
    </row>
    <row r="39" spans="1:31" x14ac:dyDescent="0.3">
      <c r="A39" s="4" t="s">
        <v>66</v>
      </c>
      <c r="B39" s="5" t="s">
        <v>237</v>
      </c>
      <c r="C39" s="13">
        <v>72244</v>
      </c>
      <c r="D39" s="13">
        <v>376878</v>
      </c>
      <c r="E39" s="13">
        <v>6482</v>
      </c>
      <c r="F39" s="13">
        <v>5</v>
      </c>
      <c r="G39" s="13">
        <v>12698</v>
      </c>
      <c r="H39" s="13">
        <v>18423</v>
      </c>
      <c r="I39" s="13">
        <v>6885</v>
      </c>
      <c r="J39" s="13">
        <v>10072</v>
      </c>
      <c r="K39" s="13">
        <v>4292</v>
      </c>
      <c r="L39" s="13">
        <v>25870</v>
      </c>
      <c r="M39" s="13">
        <v>4144</v>
      </c>
      <c r="N39" s="13">
        <v>146908</v>
      </c>
      <c r="O39" s="13">
        <v>0</v>
      </c>
      <c r="P39" s="13">
        <v>459133</v>
      </c>
      <c r="Q39" s="13">
        <v>11307</v>
      </c>
      <c r="R39" s="13">
        <v>244104</v>
      </c>
      <c r="S39" s="13">
        <v>4549</v>
      </c>
      <c r="T39" s="13">
        <v>3502</v>
      </c>
      <c r="U39" s="13">
        <v>252399</v>
      </c>
      <c r="V39" s="13">
        <v>5293</v>
      </c>
      <c r="W39" s="13">
        <v>21135</v>
      </c>
      <c r="X39" s="13">
        <v>10861</v>
      </c>
      <c r="Y39" s="13">
        <v>351716</v>
      </c>
      <c r="Z39" s="13">
        <v>32900</v>
      </c>
      <c r="AA39" s="13">
        <v>24247</v>
      </c>
      <c r="AB39" s="13">
        <v>50943</v>
      </c>
      <c r="AC39" s="13">
        <v>90962</v>
      </c>
      <c r="AD39" s="13">
        <v>50857</v>
      </c>
      <c r="AE39" s="26">
        <v>7876</v>
      </c>
    </row>
    <row r="40" spans="1:31" x14ac:dyDescent="0.3">
      <c r="A40" s="4"/>
      <c r="B40" s="6" t="s">
        <v>238</v>
      </c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25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30"/>
    </row>
    <row r="41" spans="1:31" x14ac:dyDescent="0.3">
      <c r="A41" s="4" t="s">
        <v>27</v>
      </c>
      <c r="B41" s="5" t="s">
        <v>239</v>
      </c>
      <c r="C41" s="13">
        <v>44737</v>
      </c>
      <c r="D41" s="13">
        <v>229887</v>
      </c>
      <c r="E41" s="13">
        <v>9888</v>
      </c>
      <c r="F41" s="13">
        <v>1569</v>
      </c>
      <c r="G41" s="13">
        <v>20986</v>
      </c>
      <c r="H41" s="13">
        <v>7732</v>
      </c>
      <c r="I41" s="13">
        <v>4388</v>
      </c>
      <c r="J41" s="13">
        <v>7629</v>
      </c>
      <c r="K41" s="13">
        <v>4411</v>
      </c>
      <c r="L41" s="13">
        <v>20471</v>
      </c>
      <c r="M41" s="13">
        <v>2807</v>
      </c>
      <c r="N41" s="13">
        <v>67941</v>
      </c>
      <c r="O41" s="13">
        <v>1167</v>
      </c>
      <c r="P41" s="13">
        <v>251811</v>
      </c>
      <c r="Q41" s="13">
        <v>5651</v>
      </c>
      <c r="R41" s="13">
        <v>196154</v>
      </c>
      <c r="S41" s="13">
        <v>8169</v>
      </c>
      <c r="T41" s="13">
        <v>2088</v>
      </c>
      <c r="U41" s="13">
        <v>168653</v>
      </c>
      <c r="V41" s="13">
        <v>2940</v>
      </c>
      <c r="W41" s="13">
        <v>16618</v>
      </c>
      <c r="X41" s="13">
        <v>13623</v>
      </c>
      <c r="Y41" s="13">
        <v>209598</v>
      </c>
      <c r="Z41" s="13">
        <v>21846</v>
      </c>
      <c r="AA41" s="13">
        <v>34038</v>
      </c>
      <c r="AB41" s="13">
        <v>31320</v>
      </c>
      <c r="AC41" s="13">
        <v>12852</v>
      </c>
      <c r="AD41" s="13">
        <v>15051</v>
      </c>
      <c r="AE41" s="26">
        <v>40347</v>
      </c>
    </row>
    <row r="42" spans="1:31" x14ac:dyDescent="0.3">
      <c r="A42" s="4"/>
      <c r="B42" s="6" t="s">
        <v>240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x14ac:dyDescent="0.3">
      <c r="A43" s="4" t="s">
        <v>28</v>
      </c>
      <c r="B43" s="5" t="s">
        <v>76</v>
      </c>
      <c r="C43" s="13">
        <v>2984</v>
      </c>
      <c r="D43" s="13">
        <v>32441</v>
      </c>
      <c r="E43" s="13">
        <v>445</v>
      </c>
      <c r="F43" s="13">
        <v>0</v>
      </c>
      <c r="G43" s="13">
        <v>3387</v>
      </c>
      <c r="H43" s="13">
        <v>1821</v>
      </c>
      <c r="I43" s="13">
        <v>806</v>
      </c>
      <c r="J43" s="13">
        <v>945</v>
      </c>
      <c r="K43" s="13">
        <v>819</v>
      </c>
      <c r="L43" s="13">
        <v>665</v>
      </c>
      <c r="M43" s="13">
        <v>750</v>
      </c>
      <c r="N43" s="13">
        <v>21911</v>
      </c>
      <c r="O43" s="13">
        <v>0</v>
      </c>
      <c r="P43" s="13">
        <v>37059</v>
      </c>
      <c r="Q43" s="13">
        <v>1000</v>
      </c>
      <c r="R43" s="13">
        <v>21314</v>
      </c>
      <c r="S43" s="13">
        <v>216</v>
      </c>
      <c r="T43" s="13">
        <v>376</v>
      </c>
      <c r="U43" s="13">
        <v>23464</v>
      </c>
      <c r="V43" s="13">
        <v>125</v>
      </c>
      <c r="W43" s="13">
        <v>1087</v>
      </c>
      <c r="X43" s="13">
        <v>1748</v>
      </c>
      <c r="Y43" s="13">
        <v>40895</v>
      </c>
      <c r="Z43" s="13">
        <v>4959</v>
      </c>
      <c r="AA43" s="13">
        <v>1997</v>
      </c>
      <c r="AB43" s="13">
        <v>705</v>
      </c>
      <c r="AC43" s="13">
        <v>4805</v>
      </c>
      <c r="AD43" s="13">
        <v>2382</v>
      </c>
      <c r="AE43" s="26">
        <v>17602</v>
      </c>
    </row>
    <row r="44" spans="1:31" x14ac:dyDescent="0.3">
      <c r="A44" s="7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x14ac:dyDescent="0.3">
      <c r="A45" s="4" t="s">
        <v>29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x14ac:dyDescent="0.3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x14ac:dyDescent="0.3">
      <c r="A47" s="4" t="s">
        <v>30</v>
      </c>
      <c r="B47" s="5" t="s">
        <v>83</v>
      </c>
      <c r="C47" s="13">
        <v>514</v>
      </c>
      <c r="D47" s="13">
        <v>60545</v>
      </c>
      <c r="E47" s="13">
        <v>9</v>
      </c>
      <c r="F47" s="13">
        <v>2719</v>
      </c>
      <c r="G47" s="13">
        <v>-20</v>
      </c>
      <c r="H47" s="13">
        <v>-1403</v>
      </c>
      <c r="I47" s="13">
        <v>12</v>
      </c>
      <c r="J47" s="13">
        <v>25</v>
      </c>
      <c r="K47" s="13">
        <v>3</v>
      </c>
      <c r="L47" s="13">
        <v>231</v>
      </c>
      <c r="M47" s="13">
        <v>0</v>
      </c>
      <c r="N47" s="13">
        <v>3604</v>
      </c>
      <c r="O47" s="13">
        <v>-24</v>
      </c>
      <c r="P47" s="13">
        <v>-141468</v>
      </c>
      <c r="Q47" s="13">
        <v>-2952</v>
      </c>
      <c r="R47" s="13">
        <v>239973</v>
      </c>
      <c r="S47" s="13">
        <v>61</v>
      </c>
      <c r="T47" s="13">
        <v>-89</v>
      </c>
      <c r="U47" s="13">
        <v>4486</v>
      </c>
      <c r="V47" s="13">
        <v>0</v>
      </c>
      <c r="W47" s="13">
        <v>2686</v>
      </c>
      <c r="X47" s="13">
        <v>1912</v>
      </c>
      <c r="Y47" s="13">
        <v>246732</v>
      </c>
      <c r="Z47" s="13">
        <v>19823</v>
      </c>
      <c r="AA47" s="13">
        <v>799</v>
      </c>
      <c r="AB47" s="13">
        <v>-4439</v>
      </c>
      <c r="AC47" s="13">
        <v>1820</v>
      </c>
      <c r="AD47" s="13">
        <v>0</v>
      </c>
      <c r="AE47" s="26">
        <v>5381</v>
      </c>
    </row>
    <row r="48" spans="1:31" x14ac:dyDescent="0.3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x14ac:dyDescent="0.3">
      <c r="A49" s="4" t="s">
        <v>31</v>
      </c>
      <c r="B49" s="5" t="s">
        <v>85</v>
      </c>
      <c r="C49" s="13">
        <v>22594</v>
      </c>
      <c r="D49" s="13">
        <v>386367</v>
      </c>
      <c r="E49" s="13">
        <v>445</v>
      </c>
      <c r="F49" s="13">
        <v>-39</v>
      </c>
      <c r="G49" s="13">
        <v>186</v>
      </c>
      <c r="H49" s="13">
        <v>-931</v>
      </c>
      <c r="I49" s="13">
        <v>1095</v>
      </c>
      <c r="J49" s="13">
        <v>-157</v>
      </c>
      <c r="K49" s="13">
        <v>230</v>
      </c>
      <c r="L49" s="13">
        <v>-385</v>
      </c>
      <c r="M49" s="13">
        <v>294</v>
      </c>
      <c r="N49" s="13">
        <v>97538</v>
      </c>
      <c r="O49" s="13">
        <v>231</v>
      </c>
      <c r="P49" s="13">
        <v>173563</v>
      </c>
      <c r="Q49" s="13">
        <v>-4624</v>
      </c>
      <c r="R49" s="13">
        <v>298792</v>
      </c>
      <c r="S49" s="13">
        <v>803</v>
      </c>
      <c r="T49" s="13">
        <v>558</v>
      </c>
      <c r="U49" s="13">
        <v>-48967</v>
      </c>
      <c r="V49" s="13">
        <v>0</v>
      </c>
      <c r="W49" s="13">
        <v>5818</v>
      </c>
      <c r="X49" s="13">
        <v>1686</v>
      </c>
      <c r="Y49" s="13">
        <v>-5182</v>
      </c>
      <c r="Z49" s="13">
        <v>4136</v>
      </c>
      <c r="AA49" s="13">
        <v>-27313</v>
      </c>
      <c r="AB49" s="13">
        <v>-26751</v>
      </c>
      <c r="AC49" s="13">
        <v>-1926</v>
      </c>
      <c r="AD49" s="13">
        <v>0</v>
      </c>
      <c r="AE49" s="26">
        <v>38468</v>
      </c>
    </row>
    <row r="50" spans="1:31" x14ac:dyDescent="0.3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x14ac:dyDescent="0.3">
      <c r="A51" s="4" t="s">
        <v>71</v>
      </c>
      <c r="B51" s="5" t="s">
        <v>87</v>
      </c>
      <c r="C51" s="13">
        <v>0</v>
      </c>
      <c r="D51" s="13">
        <v>177105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99</v>
      </c>
      <c r="L51" s="13">
        <v>0</v>
      </c>
      <c r="M51" s="13">
        <v>0</v>
      </c>
      <c r="N51" s="13">
        <v>-30498</v>
      </c>
      <c r="O51" s="13">
        <v>0</v>
      </c>
      <c r="P51" s="13">
        <v>3946</v>
      </c>
      <c r="Q51" s="13">
        <v>0</v>
      </c>
      <c r="R51" s="13">
        <v>47605</v>
      </c>
      <c r="S51" s="13">
        <v>0</v>
      </c>
      <c r="T51" s="13">
        <v>0</v>
      </c>
      <c r="U51" s="13">
        <v>5742</v>
      </c>
      <c r="V51" s="13">
        <v>0</v>
      </c>
      <c r="W51" s="13">
        <v>0</v>
      </c>
      <c r="X51" s="13">
        <v>0</v>
      </c>
      <c r="Y51" s="13">
        <v>1918</v>
      </c>
      <c r="Z51" s="13">
        <v>-7683</v>
      </c>
      <c r="AA51" s="13">
        <v>8760</v>
      </c>
      <c r="AB51" s="13">
        <v>0</v>
      </c>
      <c r="AC51" s="13">
        <v>0</v>
      </c>
      <c r="AD51" s="13">
        <v>0</v>
      </c>
      <c r="AE51" s="26">
        <v>0</v>
      </c>
    </row>
    <row r="52" spans="1:31" x14ac:dyDescent="0.3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x14ac:dyDescent="0.3">
      <c r="A53" s="4" t="s">
        <v>80</v>
      </c>
      <c r="B53" s="5" t="s">
        <v>89</v>
      </c>
      <c r="C53" s="13">
        <v>638</v>
      </c>
      <c r="D53" s="13">
        <v>37486</v>
      </c>
      <c r="E53" s="13">
        <v>0</v>
      </c>
      <c r="F53" s="13">
        <v>333</v>
      </c>
      <c r="G53" s="13">
        <v>145</v>
      </c>
      <c r="H53" s="13">
        <v>5</v>
      </c>
      <c r="I53" s="13">
        <v>-218</v>
      </c>
      <c r="J53" s="13">
        <v>-733</v>
      </c>
      <c r="K53" s="13">
        <v>0</v>
      </c>
      <c r="L53" s="13">
        <v>281</v>
      </c>
      <c r="M53" s="13">
        <v>123</v>
      </c>
      <c r="N53" s="13">
        <v>12800</v>
      </c>
      <c r="O53" s="13">
        <v>377</v>
      </c>
      <c r="P53" s="13">
        <v>-597</v>
      </c>
      <c r="Q53" s="13">
        <v>439</v>
      </c>
      <c r="R53" s="13">
        <v>236460</v>
      </c>
      <c r="S53" s="13">
        <v>0</v>
      </c>
      <c r="T53" s="13">
        <v>351</v>
      </c>
      <c r="U53" s="13">
        <v>1672</v>
      </c>
      <c r="V53" s="13">
        <v>0</v>
      </c>
      <c r="W53" s="13">
        <v>0</v>
      </c>
      <c r="X53" s="13">
        <v>699</v>
      </c>
      <c r="Y53" s="13">
        <v>27747</v>
      </c>
      <c r="Z53" s="13">
        <v>-218</v>
      </c>
      <c r="AA53" s="13">
        <v>3838</v>
      </c>
      <c r="AB53" s="13">
        <v>0</v>
      </c>
      <c r="AC53" s="13">
        <v>0</v>
      </c>
      <c r="AD53" s="13">
        <v>0</v>
      </c>
      <c r="AE53" s="26">
        <v>0</v>
      </c>
    </row>
    <row r="54" spans="1:31" x14ac:dyDescent="0.3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x14ac:dyDescent="0.3">
      <c r="A55" s="4" t="s">
        <v>81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x14ac:dyDescent="0.3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x14ac:dyDescent="0.3">
      <c r="A57" s="4" t="s">
        <v>82</v>
      </c>
      <c r="B57" s="5" t="s">
        <v>126</v>
      </c>
      <c r="C57" s="13">
        <v>0</v>
      </c>
      <c r="D57" s="13">
        <v>0</v>
      </c>
      <c r="E57" s="13">
        <v>0</v>
      </c>
      <c r="F57" s="13">
        <v>0</v>
      </c>
      <c r="G57" s="13">
        <v>3733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66729</v>
      </c>
      <c r="Q57" s="13">
        <v>1457</v>
      </c>
      <c r="R57" s="13">
        <v>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449</v>
      </c>
      <c r="Y57" s="13">
        <v>0</v>
      </c>
      <c r="Z57" s="13">
        <v>0</v>
      </c>
      <c r="AA57" s="13">
        <v>0</v>
      </c>
      <c r="AB57" s="13">
        <v>0</v>
      </c>
      <c r="AC57" s="13">
        <v>2002</v>
      </c>
      <c r="AD57" s="13">
        <v>0</v>
      </c>
      <c r="AE57" s="26">
        <v>0</v>
      </c>
    </row>
    <row r="58" spans="1:31" x14ac:dyDescent="0.3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x14ac:dyDescent="0.3">
      <c r="A59" s="4" t="s">
        <v>97</v>
      </c>
      <c r="B59" s="5" t="s">
        <v>95</v>
      </c>
      <c r="C59" s="13">
        <v>0</v>
      </c>
      <c r="D59" s="13">
        <v>31721</v>
      </c>
      <c r="E59" s="13">
        <v>0</v>
      </c>
      <c r="F59" s="13">
        <v>4938</v>
      </c>
      <c r="G59" s="13">
        <v>0</v>
      </c>
      <c r="H59" s="13">
        <v>0</v>
      </c>
      <c r="I59" s="13">
        <v>0</v>
      </c>
      <c r="J59" s="13">
        <v>0</v>
      </c>
      <c r="K59" s="13">
        <v>0</v>
      </c>
      <c r="L59" s="13">
        <v>0</v>
      </c>
      <c r="M59" s="13">
        <v>-193</v>
      </c>
      <c r="N59" s="13">
        <v>0</v>
      </c>
      <c r="O59" s="13">
        <v>0</v>
      </c>
      <c r="P59" s="13">
        <v>23462</v>
      </c>
      <c r="Q59" s="13">
        <v>12832</v>
      </c>
      <c r="R59" s="13">
        <v>1812</v>
      </c>
      <c r="S59" s="13">
        <v>0</v>
      </c>
      <c r="T59" s="13">
        <v>0</v>
      </c>
      <c r="U59" s="13">
        <v>-5222</v>
      </c>
      <c r="V59" s="13">
        <v>90</v>
      </c>
      <c r="W59" s="13">
        <v>0</v>
      </c>
      <c r="X59" s="13">
        <v>0</v>
      </c>
      <c r="Y59" s="13">
        <v>21107</v>
      </c>
      <c r="Z59" s="13">
        <v>0</v>
      </c>
      <c r="AA59" s="13">
        <v>2375</v>
      </c>
      <c r="AB59" s="13">
        <v>-86</v>
      </c>
      <c r="AC59" s="13">
        <v>183</v>
      </c>
      <c r="AD59" s="13">
        <v>0</v>
      </c>
      <c r="AE59" s="26">
        <v>0</v>
      </c>
    </row>
    <row r="60" spans="1:31" x14ac:dyDescent="0.3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x14ac:dyDescent="0.3">
      <c r="A61" s="7" t="s">
        <v>100</v>
      </c>
      <c r="B61" s="36" t="s">
        <v>98</v>
      </c>
      <c r="C61" s="17">
        <v>46257</v>
      </c>
      <c r="D61" s="17">
        <v>95376</v>
      </c>
      <c r="E61" s="17">
        <v>6316</v>
      </c>
      <c r="F61" s="17">
        <v>29270</v>
      </c>
      <c r="G61" s="17">
        <v>-23295</v>
      </c>
      <c r="H61" s="17">
        <v>25073</v>
      </c>
      <c r="I61" s="17">
        <v>32282</v>
      </c>
      <c r="J61" s="17">
        <v>13941</v>
      </c>
      <c r="K61" s="17">
        <v>1398</v>
      </c>
      <c r="L61" s="17">
        <v>20131</v>
      </c>
      <c r="M61" s="17">
        <v>3378</v>
      </c>
      <c r="N61" s="17">
        <v>46072</v>
      </c>
      <c r="O61" s="17">
        <v>1486</v>
      </c>
      <c r="P61" s="17">
        <v>606373</v>
      </c>
      <c r="Q61" s="17">
        <v>31691</v>
      </c>
      <c r="R61" s="17">
        <v>-772277</v>
      </c>
      <c r="S61" s="17">
        <v>4839</v>
      </c>
      <c r="T61" s="17">
        <v>5227</v>
      </c>
      <c r="U61" s="17">
        <v>1007586</v>
      </c>
      <c r="V61" s="17">
        <v>2854</v>
      </c>
      <c r="W61" s="17">
        <v>50449</v>
      </c>
      <c r="X61" s="17">
        <v>35950</v>
      </c>
      <c r="Y61" s="17">
        <v>345499</v>
      </c>
      <c r="Z61" s="17">
        <v>-306</v>
      </c>
      <c r="AA61" s="17">
        <v>42962</v>
      </c>
      <c r="AB61" s="17">
        <v>46446</v>
      </c>
      <c r="AC61" s="17">
        <v>11537</v>
      </c>
      <c r="AD61" s="17">
        <v>3349</v>
      </c>
      <c r="AE61" s="30">
        <v>91780</v>
      </c>
    </row>
    <row r="62" spans="1:31" x14ac:dyDescent="0.3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x14ac:dyDescent="0.3">
      <c r="A63" s="4" t="s">
        <v>105</v>
      </c>
      <c r="B63" s="5" t="s">
        <v>101</v>
      </c>
      <c r="C63" s="13">
        <v>3800</v>
      </c>
      <c r="D63" s="13">
        <v>36109</v>
      </c>
      <c r="E63" s="13">
        <v>411</v>
      </c>
      <c r="F63" s="13">
        <v>4760</v>
      </c>
      <c r="G63" s="13">
        <v>-5808</v>
      </c>
      <c r="H63" s="13">
        <v>5014</v>
      </c>
      <c r="I63" s="13">
        <v>4084</v>
      </c>
      <c r="J63" s="13">
        <v>195</v>
      </c>
      <c r="K63" s="13">
        <v>251</v>
      </c>
      <c r="L63" s="13">
        <v>6133</v>
      </c>
      <c r="M63" s="13">
        <v>539</v>
      </c>
      <c r="N63" s="13">
        <v>44053</v>
      </c>
      <c r="O63" s="13">
        <v>2491</v>
      </c>
      <c r="P63" s="13">
        <v>268575</v>
      </c>
      <c r="Q63" s="13">
        <v>7782</v>
      </c>
      <c r="R63" s="13">
        <v>660596</v>
      </c>
      <c r="S63" s="13">
        <v>1275</v>
      </c>
      <c r="T63" s="13">
        <v>1463</v>
      </c>
      <c r="U63" s="13">
        <v>170933</v>
      </c>
      <c r="V63" s="13">
        <v>771</v>
      </c>
      <c r="W63" s="13">
        <v>14192</v>
      </c>
      <c r="X63" s="13">
        <v>11898</v>
      </c>
      <c r="Y63" s="13">
        <v>-130036</v>
      </c>
      <c r="Z63" s="13">
        <v>4260</v>
      </c>
      <c r="AA63" s="13">
        <v>23232</v>
      </c>
      <c r="AB63" s="13">
        <v>13479</v>
      </c>
      <c r="AC63" s="13">
        <v>2421</v>
      </c>
      <c r="AD63" s="13">
        <v>586</v>
      </c>
      <c r="AE63" s="26">
        <v>28622</v>
      </c>
    </row>
    <row r="64" spans="1:31" x14ac:dyDescent="0.3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86" customFormat="1" x14ac:dyDescent="0.3">
      <c r="A65" s="7" t="s">
        <v>106</v>
      </c>
      <c r="B65" s="8" t="s">
        <v>103</v>
      </c>
      <c r="C65" s="17">
        <v>42457</v>
      </c>
      <c r="D65" s="17">
        <v>59267</v>
      </c>
      <c r="E65" s="17">
        <v>5905</v>
      </c>
      <c r="F65" s="17">
        <v>24510</v>
      </c>
      <c r="G65" s="17">
        <v>-17487</v>
      </c>
      <c r="H65" s="17">
        <v>20059</v>
      </c>
      <c r="I65" s="17">
        <v>28198</v>
      </c>
      <c r="J65" s="17">
        <v>13746</v>
      </c>
      <c r="K65" s="17">
        <v>1147</v>
      </c>
      <c r="L65" s="17">
        <v>13998</v>
      </c>
      <c r="M65" s="17">
        <v>2839</v>
      </c>
      <c r="N65" s="17">
        <v>2019</v>
      </c>
      <c r="O65" s="17">
        <v>-1005</v>
      </c>
      <c r="P65" s="17">
        <v>337798</v>
      </c>
      <c r="Q65" s="17">
        <v>23909</v>
      </c>
      <c r="R65" s="17">
        <v>-1432873</v>
      </c>
      <c r="S65" s="17">
        <v>3564</v>
      </c>
      <c r="T65" s="17">
        <v>3764</v>
      </c>
      <c r="U65" s="17">
        <v>836653</v>
      </c>
      <c r="V65" s="17">
        <v>2083</v>
      </c>
      <c r="W65" s="17">
        <v>36257</v>
      </c>
      <c r="X65" s="17">
        <v>24052</v>
      </c>
      <c r="Y65" s="17">
        <v>475535</v>
      </c>
      <c r="Z65" s="17">
        <v>-4566</v>
      </c>
      <c r="AA65" s="17">
        <v>19730</v>
      </c>
      <c r="AB65" s="17">
        <v>32967</v>
      </c>
      <c r="AC65" s="17">
        <v>9116</v>
      </c>
      <c r="AD65" s="17">
        <v>2763</v>
      </c>
      <c r="AE65" s="30">
        <v>63158</v>
      </c>
    </row>
    <row r="66" spans="1:31" s="86" customFormat="1" x14ac:dyDescent="0.3">
      <c r="A66" s="4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x14ac:dyDescent="0.3">
      <c r="A67" s="4" t="s">
        <v>109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77658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1280</v>
      </c>
    </row>
    <row r="68" spans="1:31" x14ac:dyDescent="0.3">
      <c r="A68" s="7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x14ac:dyDescent="0.3">
      <c r="A69" s="7" t="s">
        <v>110</v>
      </c>
      <c r="B69" s="8" t="s">
        <v>112</v>
      </c>
      <c r="C69" s="16">
        <v>42457</v>
      </c>
      <c r="D69" s="16">
        <v>59267</v>
      </c>
      <c r="E69" s="16">
        <v>5905</v>
      </c>
      <c r="F69" s="16">
        <v>24510</v>
      </c>
      <c r="G69" s="16">
        <v>-17487</v>
      </c>
      <c r="H69" s="16">
        <v>20059</v>
      </c>
      <c r="I69" s="16">
        <v>28198</v>
      </c>
      <c r="J69" s="16">
        <v>13746</v>
      </c>
      <c r="K69" s="16">
        <v>1147</v>
      </c>
      <c r="L69" s="16">
        <v>13998</v>
      </c>
      <c r="M69" s="16">
        <v>2839</v>
      </c>
      <c r="N69" s="16">
        <v>2019</v>
      </c>
      <c r="O69" s="16">
        <v>-1005</v>
      </c>
      <c r="P69" s="16">
        <v>337798</v>
      </c>
      <c r="Q69" s="16">
        <v>23909</v>
      </c>
      <c r="R69" s="16">
        <v>-1432873</v>
      </c>
      <c r="S69" s="16">
        <v>3564</v>
      </c>
      <c r="T69" s="16">
        <v>3764</v>
      </c>
      <c r="U69" s="16">
        <v>914311</v>
      </c>
      <c r="V69" s="16">
        <v>2083</v>
      </c>
      <c r="W69" s="16">
        <v>36257</v>
      </c>
      <c r="X69" s="16">
        <v>24052</v>
      </c>
      <c r="Y69" s="16">
        <v>475535</v>
      </c>
      <c r="Z69" s="16">
        <v>-4566</v>
      </c>
      <c r="AA69" s="16">
        <v>19730</v>
      </c>
      <c r="AB69" s="16">
        <v>32967</v>
      </c>
      <c r="AC69" s="16">
        <v>9116</v>
      </c>
      <c r="AD69" s="16">
        <v>2763</v>
      </c>
      <c r="AE69" s="29">
        <v>64438</v>
      </c>
    </row>
    <row r="70" spans="1:31" x14ac:dyDescent="0.3">
      <c r="A70" s="4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x14ac:dyDescent="0.3">
      <c r="A71" s="4" t="s">
        <v>111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x14ac:dyDescent="0.3"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x14ac:dyDescent="0.3">
      <c r="A73" s="4" t="s">
        <v>241</v>
      </c>
      <c r="B73" s="5" t="s">
        <v>116</v>
      </c>
      <c r="C73" s="16">
        <v>42457</v>
      </c>
      <c r="D73" s="16">
        <v>59267</v>
      </c>
      <c r="E73" s="16">
        <v>5905</v>
      </c>
      <c r="F73" s="16">
        <v>24510</v>
      </c>
      <c r="G73" s="16">
        <v>-17487</v>
      </c>
      <c r="H73" s="16">
        <v>20059</v>
      </c>
      <c r="I73" s="16">
        <v>28198</v>
      </c>
      <c r="J73" s="16">
        <v>13746</v>
      </c>
      <c r="K73" s="16">
        <v>1147</v>
      </c>
      <c r="L73" s="16">
        <v>13998</v>
      </c>
      <c r="M73" s="16">
        <v>2839</v>
      </c>
      <c r="N73" s="16">
        <v>2019</v>
      </c>
      <c r="O73" s="16">
        <v>-1005</v>
      </c>
      <c r="P73" s="16">
        <v>337798</v>
      </c>
      <c r="Q73" s="16">
        <v>23909</v>
      </c>
      <c r="R73" s="16">
        <v>-1432873</v>
      </c>
      <c r="S73" s="16">
        <v>3564</v>
      </c>
      <c r="T73" s="16">
        <v>3764</v>
      </c>
      <c r="U73" s="16">
        <v>914311</v>
      </c>
      <c r="V73" s="16">
        <v>2083</v>
      </c>
      <c r="W73" s="16">
        <v>36257</v>
      </c>
      <c r="X73" s="16">
        <v>24052</v>
      </c>
      <c r="Y73" s="16">
        <v>475535</v>
      </c>
      <c r="Z73" s="16">
        <v>-4566</v>
      </c>
      <c r="AA73" s="16">
        <v>19730</v>
      </c>
      <c r="AB73" s="16">
        <v>32967</v>
      </c>
      <c r="AC73" s="16">
        <v>9116</v>
      </c>
      <c r="AD73" s="16">
        <v>2763</v>
      </c>
      <c r="AE73" s="29">
        <v>64438</v>
      </c>
    </row>
    <row r="74" spans="1:31" x14ac:dyDescent="0.3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88" customFormat="1" hidden="1" x14ac:dyDescent="0.3">
      <c r="A75" s="1"/>
      <c r="B75" s="8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88" customFormat="1" hidden="1" x14ac:dyDescent="0.3">
      <c r="A76" s="10" t="s">
        <v>32</v>
      </c>
      <c r="B76" s="87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idden="1" x14ac:dyDescent="0.3">
      <c r="A77" s="11" t="s">
        <v>35</v>
      </c>
      <c r="B77" s="8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idden="1" x14ac:dyDescent="0.3">
      <c r="A78" s="1"/>
      <c r="B78" s="8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idden="1" x14ac:dyDescent="0.3">
      <c r="A79" s="32" t="s">
        <v>209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idden="1" x14ac:dyDescent="0.3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idden="1" x14ac:dyDescent="0.3">
      <c r="A81" s="32" t="s">
        <v>210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idden="1" x14ac:dyDescent="0.3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3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x14ac:dyDescent="0.3">
      <c r="A84" s="10" t="s">
        <v>32</v>
      </c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3">
      <c r="A85" s="11" t="s">
        <v>35</v>
      </c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3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3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3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3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3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3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3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3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3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3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3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3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3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3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3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3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3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3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3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3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3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3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3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3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3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3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3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3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3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3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3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3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3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3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3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3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3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3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3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3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3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3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3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3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3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3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3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3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3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3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3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3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3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3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3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3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3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3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3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3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3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3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3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3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3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3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3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3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3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3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3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52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E178"/>
  <sheetViews>
    <sheetView showGridLines="0" zoomScaleNormal="100" workbookViewId="0">
      <selection activeCell="H84" sqref="H84"/>
    </sheetView>
  </sheetViews>
  <sheetFormatPr defaultRowHeight="14.4" x14ac:dyDescent="0.3"/>
  <cols>
    <col min="2" max="2" width="117.109375" style="81" customWidth="1"/>
    <col min="3" max="12" width="11.33203125" style="12" customWidth="1"/>
    <col min="13" max="13" width="13.33203125" style="12" customWidth="1"/>
    <col min="14" max="22" width="11.33203125" style="12" customWidth="1"/>
    <col min="23" max="23" width="11.33203125" style="21" customWidth="1"/>
    <col min="24" max="27" width="11.33203125" style="12" customWidth="1"/>
    <col min="28" max="28" width="10.88671875" style="12" customWidth="1"/>
    <col min="29" max="31" width="11.33203125" style="12" customWidth="1"/>
    <col min="32" max="32" width="9.109375" customWidth="1"/>
  </cols>
  <sheetData>
    <row r="1" spans="1:31" x14ac:dyDescent="0.3">
      <c r="A1" s="56" t="s">
        <v>33</v>
      </c>
    </row>
    <row r="2" spans="1:31" x14ac:dyDescent="0.3">
      <c r="A2" s="58" t="s">
        <v>258</v>
      </c>
      <c r="B2" s="82"/>
    </row>
    <row r="3" spans="1:31" x14ac:dyDescent="0.3">
      <c r="A3" s="58" t="s">
        <v>259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62" customFormat="1" ht="30" customHeight="1" x14ac:dyDescent="0.3">
      <c r="A4" s="84"/>
      <c r="B4" s="3"/>
      <c r="C4" s="104" t="s">
        <v>143</v>
      </c>
      <c r="D4" s="104" t="s">
        <v>3</v>
      </c>
      <c r="E4" s="104" t="s">
        <v>4</v>
      </c>
      <c r="F4" s="104" t="s">
        <v>146</v>
      </c>
      <c r="G4" s="104" t="s">
        <v>118</v>
      </c>
      <c r="H4" s="104" t="s">
        <v>1</v>
      </c>
      <c r="I4" s="104" t="s">
        <v>6</v>
      </c>
      <c r="J4" s="104" t="s">
        <v>7</v>
      </c>
      <c r="K4" s="104" t="s">
        <v>40</v>
      </c>
      <c r="L4" s="104" t="s">
        <v>119</v>
      </c>
      <c r="M4" s="104" t="s">
        <v>140</v>
      </c>
      <c r="N4" s="104" t="s">
        <v>8</v>
      </c>
      <c r="O4" s="104" t="s">
        <v>120</v>
      </c>
      <c r="P4" s="104" t="s">
        <v>2</v>
      </c>
      <c r="Q4" s="104" t="s">
        <v>9</v>
      </c>
      <c r="R4" s="104" t="s">
        <v>38</v>
      </c>
      <c r="S4" s="104" t="s">
        <v>5</v>
      </c>
      <c r="T4" s="104" t="s">
        <v>39</v>
      </c>
      <c r="U4" s="104" t="s">
        <v>0</v>
      </c>
      <c r="V4" s="104" t="s">
        <v>121</v>
      </c>
      <c r="W4" s="104" t="s">
        <v>145</v>
      </c>
      <c r="X4" s="104" t="s">
        <v>122</v>
      </c>
      <c r="Y4" s="104" t="s">
        <v>156</v>
      </c>
      <c r="Z4" s="104" t="s">
        <v>10</v>
      </c>
      <c r="AA4" s="104" t="s">
        <v>41</v>
      </c>
      <c r="AB4" s="104" t="s">
        <v>42</v>
      </c>
      <c r="AC4" s="104" t="s">
        <v>11</v>
      </c>
      <c r="AD4" s="104" t="s">
        <v>160</v>
      </c>
      <c r="AE4" s="105" t="s">
        <v>123</v>
      </c>
    </row>
    <row r="5" spans="1:31" s="85" customFormat="1" x14ac:dyDescent="0.3">
      <c r="A5" s="4" t="s">
        <v>12</v>
      </c>
      <c r="B5" s="42" t="s">
        <v>43</v>
      </c>
      <c r="C5" s="13">
        <v>78783329.079999998</v>
      </c>
      <c r="D5" s="13">
        <v>487403256.56</v>
      </c>
      <c r="E5" s="13">
        <v>2762009.15</v>
      </c>
      <c r="F5" s="13">
        <v>15425958.329999998</v>
      </c>
      <c r="G5" s="13">
        <v>3694097.13</v>
      </c>
      <c r="H5" s="13">
        <f>21382.89857*1000</f>
        <v>21382898.57</v>
      </c>
      <c r="I5" s="13">
        <v>18223201.23</v>
      </c>
      <c r="J5" s="13">
        <v>12830918</v>
      </c>
      <c r="K5" s="13">
        <v>3283323.4599999995</v>
      </c>
      <c r="L5" s="13">
        <v>83478352.570000008</v>
      </c>
      <c r="M5" s="13">
        <v>4389161</v>
      </c>
      <c r="N5" s="13">
        <v>189535256.16</v>
      </c>
      <c r="O5" s="13">
        <v>1499066.93</v>
      </c>
      <c r="P5" s="13">
        <v>761993716</v>
      </c>
      <c r="Q5" s="13">
        <v>59643170.800000004</v>
      </c>
      <c r="R5" s="13">
        <v>383956000</v>
      </c>
      <c r="S5" s="13">
        <v>3927000</v>
      </c>
      <c r="T5" s="13">
        <v>5511000</v>
      </c>
      <c r="U5" s="13">
        <v>27944539</v>
      </c>
      <c r="V5" s="13">
        <v>250734878</v>
      </c>
      <c r="W5" s="13">
        <v>32</v>
      </c>
      <c r="X5" s="13">
        <v>86665896.100000009</v>
      </c>
      <c r="Y5" s="13">
        <v>44384362.5</v>
      </c>
      <c r="Z5" s="13">
        <v>624351220</v>
      </c>
      <c r="AA5" s="13">
        <v>18004131.369999997</v>
      </c>
      <c r="AB5" s="13">
        <v>38885420.870000012</v>
      </c>
      <c r="AC5" s="13">
        <v>4522734.41</v>
      </c>
      <c r="AD5" s="13">
        <v>0</v>
      </c>
      <c r="AE5" s="26">
        <v>83890509.299999997</v>
      </c>
    </row>
    <row r="6" spans="1:31" s="85" customFormat="1" x14ac:dyDescent="0.3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85" customFormat="1" x14ac:dyDescent="0.3">
      <c r="A7" s="4" t="s">
        <v>47</v>
      </c>
      <c r="B7" s="5" t="s">
        <v>45</v>
      </c>
      <c r="C7" s="14">
        <v>13815201.739999998</v>
      </c>
      <c r="D7" s="14">
        <v>113589697.25999999</v>
      </c>
      <c r="E7" s="14">
        <v>1732664.81</v>
      </c>
      <c r="F7" s="14">
        <v>4145097.5100000002</v>
      </c>
      <c r="G7" s="14">
        <v>379169.87</v>
      </c>
      <c r="H7" s="14">
        <f>11363.59159*1000</f>
        <v>11363591.59</v>
      </c>
      <c r="I7" s="14">
        <v>8170238.6799999997</v>
      </c>
      <c r="J7" s="14">
        <v>3183649</v>
      </c>
      <c r="K7" s="14">
        <v>429590.58999999997</v>
      </c>
      <c r="L7" s="14">
        <v>58005867.450000003</v>
      </c>
      <c r="M7" s="14">
        <v>989468.31</v>
      </c>
      <c r="N7" s="14">
        <v>62647810.140000001</v>
      </c>
      <c r="O7" s="14">
        <v>124841.95</v>
      </c>
      <c r="P7" s="14">
        <v>354975274</v>
      </c>
      <c r="Q7" s="14">
        <v>51277770.299999997</v>
      </c>
      <c r="R7" s="14">
        <v>185103000</v>
      </c>
      <c r="S7" s="14">
        <v>636000</v>
      </c>
      <c r="T7" s="14">
        <v>2084000</v>
      </c>
      <c r="U7" s="14">
        <v>8481172</v>
      </c>
      <c r="V7" s="14">
        <v>40117846</v>
      </c>
      <c r="W7" s="14">
        <v>12538</v>
      </c>
      <c r="X7" s="14">
        <v>47024491.149999999</v>
      </c>
      <c r="Y7" s="14">
        <v>24766784.329999998</v>
      </c>
      <c r="Z7" s="14">
        <v>192690529</v>
      </c>
      <c r="AA7" s="14">
        <v>19974797.640000001</v>
      </c>
      <c r="AB7" s="14">
        <v>3402472.0399999996</v>
      </c>
      <c r="AC7" s="14">
        <v>748977.70000000007</v>
      </c>
      <c r="AD7" s="14">
        <v>996.69</v>
      </c>
      <c r="AE7" s="27">
        <v>8066135.9100000001</v>
      </c>
    </row>
    <row r="8" spans="1:31" s="85" customFormat="1" x14ac:dyDescent="0.3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85" customFormat="1" x14ac:dyDescent="0.3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85" customFormat="1" x14ac:dyDescent="0.3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86" customFormat="1" x14ac:dyDescent="0.3">
      <c r="A11" s="4" t="s">
        <v>14</v>
      </c>
      <c r="B11" s="34" t="s">
        <v>50</v>
      </c>
      <c r="C11" s="16">
        <v>41270.51</v>
      </c>
      <c r="D11" s="16">
        <v>211819632.25</v>
      </c>
      <c r="E11" s="16">
        <v>30220</v>
      </c>
      <c r="F11" s="16">
        <v>0</v>
      </c>
      <c r="G11" s="16">
        <v>0</v>
      </c>
      <c r="H11" s="16">
        <v>0</v>
      </c>
      <c r="I11" s="16">
        <v>6624637.3600000003</v>
      </c>
      <c r="J11" s="16">
        <v>70917</v>
      </c>
      <c r="K11" s="16">
        <v>141041.5</v>
      </c>
      <c r="L11" s="16">
        <v>54095.07</v>
      </c>
      <c r="M11" s="16">
        <v>60541.58</v>
      </c>
      <c r="N11" s="16">
        <v>8293052.0300000003</v>
      </c>
      <c r="O11" s="16">
        <v>0</v>
      </c>
      <c r="P11" s="16">
        <v>68328</v>
      </c>
      <c r="Q11" s="16">
        <v>854505.74</v>
      </c>
      <c r="R11" s="16">
        <v>14450000</v>
      </c>
      <c r="S11" s="16">
        <v>34000</v>
      </c>
      <c r="T11" s="16">
        <v>488000</v>
      </c>
      <c r="U11" s="16">
        <v>777422</v>
      </c>
      <c r="V11" s="16">
        <v>70972501</v>
      </c>
      <c r="W11" s="16">
        <v>0</v>
      </c>
      <c r="X11" s="16">
        <v>547.77</v>
      </c>
      <c r="Y11" s="16">
        <v>0</v>
      </c>
      <c r="Z11" s="16">
        <v>12031302</v>
      </c>
      <c r="AA11" s="16">
        <v>0</v>
      </c>
      <c r="AB11" s="16">
        <v>0</v>
      </c>
      <c r="AC11" s="16">
        <v>0</v>
      </c>
      <c r="AD11" s="16">
        <v>0</v>
      </c>
      <c r="AE11" s="29">
        <v>69907.899999999994</v>
      </c>
    </row>
    <row r="12" spans="1:31" s="86" customFormat="1" x14ac:dyDescent="0.3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x14ac:dyDescent="0.3">
      <c r="A13" s="4" t="s">
        <v>15</v>
      </c>
      <c r="B13" s="5" t="s">
        <v>52</v>
      </c>
      <c r="C13" s="16">
        <v>21538941.5</v>
      </c>
      <c r="D13" s="16">
        <v>276042343.62</v>
      </c>
      <c r="E13" s="16">
        <v>10261275.43</v>
      </c>
      <c r="F13" s="16">
        <v>2030728.89</v>
      </c>
      <c r="G13" s="16">
        <v>2151993.79</v>
      </c>
      <c r="H13" s="16">
        <f>5199.33501*1000</f>
        <v>5199335.01</v>
      </c>
      <c r="I13" s="16">
        <v>429995.14</v>
      </c>
      <c r="J13" s="16">
        <v>3415177</v>
      </c>
      <c r="K13" s="16">
        <v>2954602.86</v>
      </c>
      <c r="L13" s="16">
        <v>14930162.689999999</v>
      </c>
      <c r="M13" s="16">
        <v>1240576.3799999999</v>
      </c>
      <c r="N13" s="16">
        <v>70855704.11999999</v>
      </c>
      <c r="O13" s="16">
        <v>418003.85</v>
      </c>
      <c r="P13" s="16">
        <v>237229606</v>
      </c>
      <c r="Q13" s="16">
        <v>9839152.6400000006</v>
      </c>
      <c r="R13" s="16">
        <v>165493000</v>
      </c>
      <c r="S13" s="16">
        <v>7265000</v>
      </c>
      <c r="T13" s="16">
        <v>2811000</v>
      </c>
      <c r="U13" s="16">
        <v>16648527</v>
      </c>
      <c r="V13" s="16">
        <v>150925936</v>
      </c>
      <c r="W13" s="16">
        <v>3328385</v>
      </c>
      <c r="X13" s="16">
        <v>6998877.4800000004</v>
      </c>
      <c r="Y13" s="16">
        <v>12462567.310000001</v>
      </c>
      <c r="Z13" s="16">
        <v>226269012</v>
      </c>
      <c r="AA13" s="16">
        <v>34228703.450000003</v>
      </c>
      <c r="AB13" s="16">
        <v>21458029.990000002</v>
      </c>
      <c r="AC13" s="16">
        <v>2651082.33</v>
      </c>
      <c r="AD13" s="16">
        <v>0</v>
      </c>
      <c r="AE13" s="29">
        <v>18625211.609999999</v>
      </c>
    </row>
    <row r="14" spans="1:31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x14ac:dyDescent="0.3">
      <c r="A15" s="4" t="s">
        <v>16</v>
      </c>
      <c r="B15" s="5" t="s">
        <v>53</v>
      </c>
      <c r="C15" s="16">
        <v>5325776.01</v>
      </c>
      <c r="D15" s="16">
        <v>54167511.920000002</v>
      </c>
      <c r="E15" s="16">
        <v>521902.25</v>
      </c>
      <c r="F15" s="16">
        <v>499214.74</v>
      </c>
      <c r="G15" s="16">
        <v>1032287.7400000001</v>
      </c>
      <c r="H15" s="16">
        <f>904.67805*1000</f>
        <v>904678.04999999993</v>
      </c>
      <c r="I15" s="16">
        <v>381976.34</v>
      </c>
      <c r="J15" s="16">
        <v>300498</v>
      </c>
      <c r="K15" s="16">
        <v>1035856.27</v>
      </c>
      <c r="L15" s="16">
        <v>5047079.88</v>
      </c>
      <c r="M15" s="16">
        <v>374814.05</v>
      </c>
      <c r="N15" s="16">
        <v>12484961.780000001</v>
      </c>
      <c r="O15" s="16">
        <v>12223.47</v>
      </c>
      <c r="P15" s="16">
        <v>39966307</v>
      </c>
      <c r="Q15" s="16">
        <v>377851.19</v>
      </c>
      <c r="R15" s="16">
        <v>24982000</v>
      </c>
      <c r="S15" s="16">
        <v>2383000</v>
      </c>
      <c r="T15" s="16">
        <v>351000</v>
      </c>
      <c r="U15" s="16">
        <v>2994155</v>
      </c>
      <c r="V15" s="16">
        <v>23683937</v>
      </c>
      <c r="W15" s="16">
        <v>428042</v>
      </c>
      <c r="X15" s="16">
        <v>324360.89</v>
      </c>
      <c r="Y15" s="16">
        <v>2038282.98</v>
      </c>
      <c r="Z15" s="16">
        <v>39303173</v>
      </c>
      <c r="AA15" s="16">
        <v>4233890.34</v>
      </c>
      <c r="AB15" s="16">
        <v>1681635.33</v>
      </c>
      <c r="AC15" s="16">
        <v>648746.23</v>
      </c>
      <c r="AD15" s="16">
        <v>0</v>
      </c>
      <c r="AE15" s="29">
        <v>10273962.6</v>
      </c>
    </row>
    <row r="16" spans="1:31" x14ac:dyDescent="0.3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x14ac:dyDescent="0.3">
      <c r="A17" s="4" t="s">
        <v>17</v>
      </c>
      <c r="B17" s="5" t="s">
        <v>55</v>
      </c>
      <c r="C17" s="16">
        <v>21101314.93</v>
      </c>
      <c r="D17" s="16">
        <v>-5240880.6799999988</v>
      </c>
      <c r="E17" s="16">
        <v>-504.91</v>
      </c>
      <c r="F17" s="16">
        <v>2587669.1799999997</v>
      </c>
      <c r="G17" s="16">
        <v>2515.06</v>
      </c>
      <c r="H17" s="16">
        <f>14889.87708*1000</f>
        <v>14889877.08</v>
      </c>
      <c r="I17" s="16">
        <v>8697584.4199999999</v>
      </c>
      <c r="J17" s="16">
        <v>2096552</v>
      </c>
      <c r="K17" s="16">
        <v>-40566.800000000003</v>
      </c>
      <c r="L17" s="16">
        <v>14339454.08</v>
      </c>
      <c r="M17" s="16">
        <v>2796720.86</v>
      </c>
      <c r="N17" s="16">
        <v>4128970.14</v>
      </c>
      <c r="O17" s="16">
        <v>0</v>
      </c>
      <c r="P17" s="16">
        <v>24551385</v>
      </c>
      <c r="Q17" s="16">
        <v>-349444.7</v>
      </c>
      <c r="R17" s="16">
        <v>28038000</v>
      </c>
      <c r="S17" s="16">
        <v>1645000</v>
      </c>
      <c r="T17" s="16">
        <v>0</v>
      </c>
      <c r="U17" s="16">
        <v>71670</v>
      </c>
      <c r="V17" s="16">
        <v>-89388</v>
      </c>
      <c r="W17" s="16">
        <v>0</v>
      </c>
      <c r="X17" s="16">
        <v>0</v>
      </c>
      <c r="Y17" s="16">
        <v>0</v>
      </c>
      <c r="Z17" s="16">
        <v>37660193</v>
      </c>
      <c r="AA17" s="16">
        <v>3412449.73</v>
      </c>
      <c r="AB17" s="16">
        <v>-362803.6799999997</v>
      </c>
      <c r="AC17" s="16">
        <v>0</v>
      </c>
      <c r="AD17" s="16">
        <v>0</v>
      </c>
      <c r="AE17" s="29">
        <v>0</v>
      </c>
    </row>
    <row r="18" spans="1:31" x14ac:dyDescent="0.3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x14ac:dyDescent="0.3">
      <c r="A19" s="4" t="s">
        <v>18</v>
      </c>
      <c r="B19" s="5" t="s">
        <v>57</v>
      </c>
      <c r="C19" s="16">
        <v>-61946.720000000001</v>
      </c>
      <c r="D19" s="16">
        <v>-23611655.710000001</v>
      </c>
      <c r="E19" s="16">
        <v>0</v>
      </c>
      <c r="F19" s="16">
        <v>304985</v>
      </c>
      <c r="G19" s="16">
        <v>0</v>
      </c>
      <c r="H19" s="16">
        <f>474.12158*1000</f>
        <v>474121.58</v>
      </c>
      <c r="I19" s="16">
        <v>-705017.63999999897</v>
      </c>
      <c r="J19" s="16">
        <v>-1829639</v>
      </c>
      <c r="K19" s="16">
        <v>409840.31999999983</v>
      </c>
      <c r="L19" s="16">
        <v>-682355.17</v>
      </c>
      <c r="M19" s="16">
        <v>-14237</v>
      </c>
      <c r="N19" s="16">
        <v>278736.94</v>
      </c>
      <c r="O19" s="16">
        <v>0</v>
      </c>
      <c r="P19" s="16">
        <v>-22015296</v>
      </c>
      <c r="Q19" s="16">
        <v>15608951.300000001</v>
      </c>
      <c r="R19" s="16">
        <v>-9879000</v>
      </c>
      <c r="S19" s="16">
        <v>-72000</v>
      </c>
      <c r="T19" s="16">
        <v>-22000</v>
      </c>
      <c r="U19" s="16">
        <v>-460772</v>
      </c>
      <c r="V19" s="16">
        <v>26188719</v>
      </c>
      <c r="W19" s="16">
        <v>0</v>
      </c>
      <c r="X19" s="16">
        <v>0</v>
      </c>
      <c r="Y19" s="16">
        <v>0</v>
      </c>
      <c r="Z19" s="16">
        <v>-3114652</v>
      </c>
      <c r="AA19" s="16">
        <v>-2649640.1900000037</v>
      </c>
      <c r="AB19" s="16">
        <v>3348.6099999999988</v>
      </c>
      <c r="AC19" s="16">
        <v>-4443.3900000000003</v>
      </c>
      <c r="AD19" s="16">
        <v>0</v>
      </c>
      <c r="AE19" s="29">
        <v>0</v>
      </c>
    </row>
    <row r="20" spans="1:31" x14ac:dyDescent="0.3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x14ac:dyDescent="0.3">
      <c r="A21" s="4" t="s">
        <v>19</v>
      </c>
      <c r="B21" s="5" t="s">
        <v>59</v>
      </c>
      <c r="C21" s="13">
        <v>0</v>
      </c>
      <c r="D21" s="13">
        <v>-7048887.0800000001</v>
      </c>
      <c r="E21" s="13">
        <v>0</v>
      </c>
      <c r="F21" s="13">
        <v>3362.65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-4689437.4800000004</v>
      </c>
      <c r="M21" s="13">
        <v>0</v>
      </c>
      <c r="N21" s="13">
        <v>0</v>
      </c>
      <c r="O21" s="13">
        <v>0</v>
      </c>
      <c r="P21" s="13">
        <v>26448465</v>
      </c>
      <c r="Q21" s="13">
        <v>0</v>
      </c>
      <c r="R21" s="13">
        <v>46225000</v>
      </c>
      <c r="S21" s="16">
        <v>114000</v>
      </c>
      <c r="T21" s="13">
        <v>89000</v>
      </c>
      <c r="U21" s="13">
        <v>0</v>
      </c>
      <c r="V21" s="13">
        <v>59988568</v>
      </c>
      <c r="W21" s="13">
        <v>0</v>
      </c>
      <c r="X21" s="13">
        <v>-1364838.73</v>
      </c>
      <c r="Y21" s="13">
        <v>0</v>
      </c>
      <c r="Z21" s="13">
        <v>6437447</v>
      </c>
      <c r="AA21" s="13">
        <v>-17344.900000000001</v>
      </c>
      <c r="AB21" s="13">
        <v>1217698</v>
      </c>
      <c r="AC21" s="13">
        <v>0</v>
      </c>
      <c r="AD21" s="13">
        <v>0</v>
      </c>
      <c r="AE21" s="26">
        <v>0</v>
      </c>
    </row>
    <row r="22" spans="1:31" x14ac:dyDescent="0.3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x14ac:dyDescent="0.3">
      <c r="A23" s="4" t="s">
        <v>20</v>
      </c>
      <c r="B23" s="5" t="s">
        <v>124</v>
      </c>
      <c r="C23" s="16">
        <v>-2786943.98</v>
      </c>
      <c r="D23" s="16">
        <v>30746199.129999999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-8907</v>
      </c>
      <c r="N23" s="16">
        <v>-964332.42</v>
      </c>
      <c r="O23" s="16">
        <v>-680334.95</v>
      </c>
      <c r="P23" s="16">
        <v>40357</v>
      </c>
      <c r="Q23" s="16">
        <v>-0.04</v>
      </c>
      <c r="R23" s="16">
        <v>0</v>
      </c>
      <c r="S23" s="16">
        <v>0</v>
      </c>
      <c r="T23" s="16">
        <v>0</v>
      </c>
      <c r="U23" s="16">
        <v>4512076</v>
      </c>
      <c r="V23" s="16">
        <v>0</v>
      </c>
      <c r="W23" s="16">
        <v>0</v>
      </c>
      <c r="X23" s="16">
        <v>0</v>
      </c>
      <c r="Y23" s="16">
        <v>347847.42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x14ac:dyDescent="0.3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x14ac:dyDescent="0.3">
      <c r="A25" s="4" t="s">
        <v>21</v>
      </c>
      <c r="B25" s="5" t="s">
        <v>62</v>
      </c>
      <c r="C25" s="16">
        <v>0</v>
      </c>
      <c r="D25" s="16">
        <v>-353387.25</v>
      </c>
      <c r="E25" s="16">
        <v>0</v>
      </c>
      <c r="F25" s="16">
        <v>1182169.53</v>
      </c>
      <c r="G25" s="16">
        <v>0</v>
      </c>
      <c r="H25" s="16">
        <f>2618.10057*1000</f>
        <v>2618100.5699999998</v>
      </c>
      <c r="I25" s="16">
        <v>2335268.29</v>
      </c>
      <c r="J25" s="16">
        <v>0</v>
      </c>
      <c r="K25" s="16">
        <v>0</v>
      </c>
      <c r="L25" s="16">
        <v>-2346939.5099999998</v>
      </c>
      <c r="M25" s="16">
        <v>0</v>
      </c>
      <c r="N25" s="16">
        <v>599732.93999999994</v>
      </c>
      <c r="O25" s="16">
        <v>0</v>
      </c>
      <c r="P25" s="16">
        <v>0</v>
      </c>
      <c r="Q25" s="16">
        <v>0</v>
      </c>
      <c r="R25" s="16">
        <v>-45328000</v>
      </c>
      <c r="S25" s="16">
        <v>0</v>
      </c>
      <c r="T25" s="16">
        <v>90000</v>
      </c>
      <c r="U25" s="16">
        <v>454768</v>
      </c>
      <c r="V25" s="16">
        <v>424986</v>
      </c>
      <c r="W25" s="16">
        <v>0</v>
      </c>
      <c r="X25" s="16">
        <v>0</v>
      </c>
      <c r="Y25" s="16">
        <v>0</v>
      </c>
      <c r="Z25" s="16">
        <v>-13913</v>
      </c>
      <c r="AA25" s="16">
        <v>0</v>
      </c>
      <c r="AB25" s="16">
        <v>-3238.0799999998417</v>
      </c>
      <c r="AC25" s="16">
        <v>0</v>
      </c>
      <c r="AD25" s="16">
        <v>0</v>
      </c>
      <c r="AE25" s="29">
        <v>0</v>
      </c>
    </row>
    <row r="26" spans="1:31" x14ac:dyDescent="0.3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x14ac:dyDescent="0.3">
      <c r="A27" s="4" t="s">
        <v>22</v>
      </c>
      <c r="B27" s="5" t="s">
        <v>64</v>
      </c>
      <c r="C27" s="13">
        <v>1607043.95</v>
      </c>
      <c r="D27" s="13">
        <v>12254791.65</v>
      </c>
      <c r="E27" s="13">
        <v>9259.48</v>
      </c>
      <c r="F27" s="13">
        <v>1435537.43</v>
      </c>
      <c r="G27" s="13">
        <v>0</v>
      </c>
      <c r="H27" s="13">
        <f>413.1355*1000</f>
        <v>413135.5</v>
      </c>
      <c r="I27" s="13">
        <v>-3775125.4</v>
      </c>
      <c r="J27" s="13">
        <v>187913</v>
      </c>
      <c r="K27" s="13">
        <v>45830.46</v>
      </c>
      <c r="L27" s="13">
        <v>684822.21</v>
      </c>
      <c r="M27" s="13">
        <v>111275.83</v>
      </c>
      <c r="N27" s="13">
        <v>773630.97</v>
      </c>
      <c r="O27" s="13">
        <v>9.94</v>
      </c>
      <c r="P27" s="13">
        <v>-4792215</v>
      </c>
      <c r="Q27" s="13">
        <v>28727.24</v>
      </c>
      <c r="R27" s="13">
        <v>22333000</v>
      </c>
      <c r="S27" s="16">
        <v>92000</v>
      </c>
      <c r="T27" s="13">
        <v>35000</v>
      </c>
      <c r="U27" s="13">
        <v>1161578</v>
      </c>
      <c r="V27" s="13">
        <v>-16575106</v>
      </c>
      <c r="W27" s="13">
        <v>1429</v>
      </c>
      <c r="X27" s="13">
        <v>0</v>
      </c>
      <c r="Y27" s="13">
        <v>0</v>
      </c>
      <c r="Z27" s="13">
        <v>4764084</v>
      </c>
      <c r="AA27" s="13">
        <v>13382130.239999998</v>
      </c>
      <c r="AB27" s="13">
        <v>-6221.4700000000012</v>
      </c>
      <c r="AC27" s="13">
        <v>0</v>
      </c>
      <c r="AD27" s="13">
        <v>0</v>
      </c>
      <c r="AE27" s="26">
        <v>-0.99</v>
      </c>
    </row>
    <row r="28" spans="1:31" x14ac:dyDescent="0.3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s="86" customFormat="1" x14ac:dyDescent="0.3">
      <c r="A29" s="4" t="s">
        <v>135</v>
      </c>
      <c r="B29" s="5" t="s">
        <v>235</v>
      </c>
      <c r="C29" s="16">
        <v>0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410985.96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29">
        <v>0</v>
      </c>
    </row>
    <row r="30" spans="1:31" s="86" customFormat="1" x14ac:dyDescent="0.3">
      <c r="A30" s="4"/>
      <c r="B30" s="6" t="s">
        <v>236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x14ac:dyDescent="0.3">
      <c r="A31" s="4" t="s">
        <v>23</v>
      </c>
      <c r="B31" s="34" t="s">
        <v>125</v>
      </c>
      <c r="C31" s="16">
        <v>0</v>
      </c>
      <c r="D31" s="16">
        <v>-545432.96</v>
      </c>
      <c r="E31" s="16">
        <v>-886.72</v>
      </c>
      <c r="F31" s="16">
        <v>0</v>
      </c>
      <c r="G31" s="16">
        <v>0</v>
      </c>
      <c r="H31" s="16">
        <v>0</v>
      </c>
      <c r="I31" s="16">
        <v>94493.73</v>
      </c>
      <c r="J31" s="16">
        <v>-171995</v>
      </c>
      <c r="K31" s="16">
        <v>48183.33</v>
      </c>
      <c r="L31" s="16">
        <v>60979.13</v>
      </c>
      <c r="M31" s="16">
        <v>0</v>
      </c>
      <c r="N31" s="16">
        <v>5160119.1500000004</v>
      </c>
      <c r="O31" s="16">
        <v>433276.93</v>
      </c>
      <c r="P31" s="16">
        <v>-15562621</v>
      </c>
      <c r="Q31" s="16">
        <v>0</v>
      </c>
      <c r="R31" s="16">
        <v>5830000</v>
      </c>
      <c r="S31" s="16">
        <v>0</v>
      </c>
      <c r="T31" s="16">
        <v>-8000</v>
      </c>
      <c r="U31" s="16">
        <v>0</v>
      </c>
      <c r="V31" s="16">
        <v>358979</v>
      </c>
      <c r="W31" s="16">
        <v>0</v>
      </c>
      <c r="X31" s="16">
        <v>139068.07</v>
      </c>
      <c r="Y31" s="16">
        <v>0</v>
      </c>
      <c r="Z31" s="16">
        <v>-6259717</v>
      </c>
      <c r="AA31" s="16">
        <v>-33000.800000000003</v>
      </c>
      <c r="AB31" s="16">
        <v>0</v>
      </c>
      <c r="AC31" s="16">
        <v>0</v>
      </c>
      <c r="AD31" s="16">
        <v>0</v>
      </c>
      <c r="AE31" s="29">
        <v>0</v>
      </c>
    </row>
    <row r="32" spans="1:31" x14ac:dyDescent="0.3">
      <c r="A32" s="4"/>
      <c r="B32" s="6" t="s">
        <v>91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x14ac:dyDescent="0.3">
      <c r="A33" s="4" t="s">
        <v>24</v>
      </c>
      <c r="B33" s="5" t="s">
        <v>67</v>
      </c>
      <c r="C33" s="16">
        <v>3756665.77</v>
      </c>
      <c r="D33" s="16">
        <v>26844781.260000002</v>
      </c>
      <c r="E33" s="16">
        <v>28092.19</v>
      </c>
      <c r="F33" s="16">
        <v>93341.03</v>
      </c>
      <c r="G33" s="16">
        <v>2113.92</v>
      </c>
      <c r="H33" s="16">
        <f>488.15066*1000</f>
        <v>488150.66000000003</v>
      </c>
      <c r="I33" s="16">
        <v>143014.54999999999</v>
      </c>
      <c r="J33" s="16">
        <v>601672</v>
      </c>
      <c r="K33" s="16">
        <v>59135.37</v>
      </c>
      <c r="L33" s="16">
        <v>1868128.99</v>
      </c>
      <c r="M33" s="16">
        <v>323445</v>
      </c>
      <c r="N33" s="16">
        <v>20986714.559999999</v>
      </c>
      <c r="O33" s="16">
        <v>185889.85</v>
      </c>
      <c r="P33" s="16">
        <v>72896009</v>
      </c>
      <c r="Q33" s="16">
        <v>886674.82</v>
      </c>
      <c r="R33" s="16">
        <v>72299000</v>
      </c>
      <c r="S33" s="16">
        <v>107000</v>
      </c>
      <c r="T33" s="16">
        <v>187000</v>
      </c>
      <c r="U33" s="16">
        <v>6944372</v>
      </c>
      <c r="V33" s="16">
        <v>5089259</v>
      </c>
      <c r="W33" s="16">
        <v>23282</v>
      </c>
      <c r="X33" s="16">
        <v>5442270.2999999998</v>
      </c>
      <c r="Y33" s="16">
        <v>4356600.46</v>
      </c>
      <c r="Z33" s="16">
        <v>15324226</v>
      </c>
      <c r="AA33" s="16">
        <v>1061264.69</v>
      </c>
      <c r="AB33" s="16">
        <v>611646.79999999993</v>
      </c>
      <c r="AC33" s="16">
        <v>42971890.950000003</v>
      </c>
      <c r="AD33" s="16">
        <v>34283845.710000001</v>
      </c>
      <c r="AE33" s="29">
        <v>2246447.6</v>
      </c>
    </row>
    <row r="34" spans="1:31" x14ac:dyDescent="0.3">
      <c r="A34" s="4"/>
      <c r="B34" s="6" t="s">
        <v>68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21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29"/>
    </row>
    <row r="35" spans="1:31" x14ac:dyDescent="0.3">
      <c r="A35" s="4" t="s">
        <v>25</v>
      </c>
      <c r="B35" s="5" t="s">
        <v>69</v>
      </c>
      <c r="C35" s="13">
        <v>2872870.23</v>
      </c>
      <c r="D35" s="13">
        <v>73468996.989999995</v>
      </c>
      <c r="E35" s="13">
        <v>385007.39</v>
      </c>
      <c r="F35" s="13">
        <v>5207996.58</v>
      </c>
      <c r="G35" s="13">
        <v>99355.97</v>
      </c>
      <c r="H35" s="13">
        <f>822.45556*1000</f>
        <v>822455.55999999994</v>
      </c>
      <c r="I35" s="13">
        <v>436291.1</v>
      </c>
      <c r="J35" s="13">
        <v>401293</v>
      </c>
      <c r="K35" s="13">
        <v>225077.37000000002</v>
      </c>
      <c r="L35" s="13">
        <v>3496264.86</v>
      </c>
      <c r="M35" s="13">
        <v>269309</v>
      </c>
      <c r="N35" s="13">
        <v>31324906.050000001</v>
      </c>
      <c r="O35" s="13">
        <v>450697.4</v>
      </c>
      <c r="P35" s="13">
        <v>49322420</v>
      </c>
      <c r="Q35" s="13">
        <v>973411.99</v>
      </c>
      <c r="R35" s="13">
        <v>137739000</v>
      </c>
      <c r="S35" s="16">
        <v>207000</v>
      </c>
      <c r="T35" s="13">
        <v>595000</v>
      </c>
      <c r="U35" s="13">
        <v>2978786</v>
      </c>
      <c r="V35" s="13">
        <v>25589622</v>
      </c>
      <c r="W35" s="13">
        <v>14666</v>
      </c>
      <c r="X35" s="13">
        <v>4340749.4800000004</v>
      </c>
      <c r="Y35" s="13">
        <v>2889994.66</v>
      </c>
      <c r="Z35" s="13">
        <v>46573369</v>
      </c>
      <c r="AA35" s="13">
        <v>3968251.16</v>
      </c>
      <c r="AB35" s="13">
        <v>3447533.3400000003</v>
      </c>
      <c r="AC35" s="13">
        <v>7172198.3899999997</v>
      </c>
      <c r="AD35" s="13">
        <v>0</v>
      </c>
      <c r="AE35" s="26">
        <v>3137387.39</v>
      </c>
    </row>
    <row r="36" spans="1:31" x14ac:dyDescent="0.3">
      <c r="A36" s="4"/>
      <c r="B36" s="6" t="s">
        <v>70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26"/>
    </row>
    <row r="37" spans="1:31" x14ac:dyDescent="0.3">
      <c r="A37" s="7" t="s">
        <v>26</v>
      </c>
      <c r="B37" s="36" t="s">
        <v>72</v>
      </c>
      <c r="C37" s="17">
        <v>101965827.05999997</v>
      </c>
      <c r="D37" s="17">
        <v>767084554.61999989</v>
      </c>
      <c r="E37" s="17">
        <v>10449890.169999998</v>
      </c>
      <c r="F37" s="17">
        <v>13211443.209999999</v>
      </c>
      <c r="G37" s="17">
        <v>4339906.3199999994</v>
      </c>
      <c r="H37" s="17">
        <f>32374.89377*1000</f>
        <v>32374893.77</v>
      </c>
      <c r="I37" s="17">
        <v>23490531.520000003</v>
      </c>
      <c r="J37" s="17">
        <v>13316075</v>
      </c>
      <c r="K37" s="17">
        <v>5210866.2699999986</v>
      </c>
      <c r="L37" s="17">
        <v>41148050.390000001</v>
      </c>
      <c r="M37" s="17">
        <v>7264985.290000001</v>
      </c>
      <c r="N37" s="17">
        <v>193189906.61999995</v>
      </c>
      <c r="O37" s="17">
        <v>1268149.73</v>
      </c>
      <c r="P37" s="17">
        <v>636593733</v>
      </c>
      <c r="Q37" s="17">
        <v>33882704.320000008</v>
      </c>
      <c r="R37" s="17">
        <v>335593000</v>
      </c>
      <c r="S37" s="17">
        <v>9886000</v>
      </c>
      <c r="T37" s="17">
        <v>6151000</v>
      </c>
      <c r="U37" s="17">
        <v>43600067</v>
      </c>
      <c r="V37" s="17">
        <v>458627927</v>
      </c>
      <c r="W37" s="17">
        <v>2897882</v>
      </c>
      <c r="X37" s="17">
        <v>46192219.470000014</v>
      </c>
      <c r="Y37" s="17">
        <v>31856315.720000003</v>
      </c>
      <c r="Z37" s="17">
        <v>638882131</v>
      </c>
      <c r="AA37" s="17">
        <v>39211754.450000003</v>
      </c>
      <c r="AB37" s="17">
        <v>53272240.330000013</v>
      </c>
      <c r="AC37" s="17">
        <v>41571341.980000004</v>
      </c>
      <c r="AD37" s="17">
        <v>34282849.020000003</v>
      </c>
      <c r="AE37" s="30">
        <v>83354589.520000011</v>
      </c>
    </row>
    <row r="38" spans="1:31" x14ac:dyDescent="0.3">
      <c r="A38" s="4"/>
      <c r="B38" s="37" t="s">
        <v>73</v>
      </c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25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30"/>
    </row>
    <row r="39" spans="1:31" x14ac:dyDescent="0.3">
      <c r="A39" s="4" t="s">
        <v>66</v>
      </c>
      <c r="B39" s="5" t="s">
        <v>74</v>
      </c>
      <c r="C39" s="13">
        <v>53941618.239999995</v>
      </c>
      <c r="D39" s="13">
        <v>299247974.25999999</v>
      </c>
      <c r="E39" s="13">
        <v>8087616.3300000001</v>
      </c>
      <c r="F39" s="13">
        <v>865224.2</v>
      </c>
      <c r="G39" s="13">
        <v>15783694.68</v>
      </c>
      <c r="H39" s="13">
        <f>11408.62767*1000</f>
        <v>11408627.67</v>
      </c>
      <c r="I39" s="13">
        <v>5465737.0200000005</v>
      </c>
      <c r="J39" s="13">
        <v>8203749</v>
      </c>
      <c r="K39" s="13">
        <v>4215563.1500000004</v>
      </c>
      <c r="L39" s="13">
        <v>22581647.809999999</v>
      </c>
      <c r="M39" s="13">
        <v>3270237</v>
      </c>
      <c r="N39" s="13">
        <v>112086511.28</v>
      </c>
      <c r="O39" s="13">
        <v>551443.43999999994</v>
      </c>
      <c r="P39" s="13">
        <v>371673314</v>
      </c>
      <c r="Q39" s="13">
        <v>8731945.8499999996</v>
      </c>
      <c r="R39" s="13">
        <v>221551000</v>
      </c>
      <c r="S39" s="13">
        <v>5797000</v>
      </c>
      <c r="T39" s="13">
        <v>2742000</v>
      </c>
      <c r="U39" s="13">
        <v>28014323</v>
      </c>
      <c r="V39" s="13">
        <v>203496905</v>
      </c>
      <c r="W39" s="13">
        <v>4722806</v>
      </c>
      <c r="X39" s="13">
        <v>18618417.5</v>
      </c>
      <c r="Y39" s="13">
        <v>12515062.74</v>
      </c>
      <c r="Z39" s="13">
        <v>279355527</v>
      </c>
      <c r="AA39" s="13">
        <v>27410060.250000004</v>
      </c>
      <c r="AB39" s="13">
        <v>41691701.820000008</v>
      </c>
      <c r="AC39" s="13">
        <v>46751291.009999998</v>
      </c>
      <c r="AD39" s="13">
        <v>30486930.439999998</v>
      </c>
      <c r="AE39" s="26">
        <v>28367752.760000002</v>
      </c>
    </row>
    <row r="40" spans="1:31" x14ac:dyDescent="0.3">
      <c r="A40" s="4"/>
      <c r="B40" s="6" t="s">
        <v>75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1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26"/>
    </row>
    <row r="41" spans="1:31" x14ac:dyDescent="0.3">
      <c r="A41" s="4" t="s">
        <v>27</v>
      </c>
      <c r="B41" s="5" t="s">
        <v>76</v>
      </c>
      <c r="C41" s="13">
        <v>1422326.74</v>
      </c>
      <c r="D41" s="13">
        <v>15895058.949999999</v>
      </c>
      <c r="E41" s="13">
        <v>206490.46</v>
      </c>
      <c r="F41" s="13">
        <v>0</v>
      </c>
      <c r="G41" s="13">
        <v>1438483.52</v>
      </c>
      <c r="H41" s="13">
        <f>908.42689*1000</f>
        <v>908426.89</v>
      </c>
      <c r="I41" s="13">
        <v>325709.28999999998</v>
      </c>
      <c r="J41" s="13">
        <v>452829</v>
      </c>
      <c r="K41" s="13">
        <v>418101.57999999996</v>
      </c>
      <c r="L41" s="13">
        <v>344537.25</v>
      </c>
      <c r="M41" s="13">
        <v>440878.51</v>
      </c>
      <c r="N41" s="13">
        <v>10855684.600000001</v>
      </c>
      <c r="O41" s="13">
        <v>187.68</v>
      </c>
      <c r="P41" s="13">
        <v>19211559</v>
      </c>
      <c r="Q41" s="13">
        <v>483314.10000000003</v>
      </c>
      <c r="R41" s="13">
        <v>10745000</v>
      </c>
      <c r="S41" s="13">
        <v>148000</v>
      </c>
      <c r="T41" s="13">
        <v>197000</v>
      </c>
      <c r="U41" s="13">
        <v>1016798</v>
      </c>
      <c r="V41" s="13">
        <v>10241460</v>
      </c>
      <c r="W41" s="13">
        <v>63329</v>
      </c>
      <c r="X41" s="13">
        <v>534714.89999999991</v>
      </c>
      <c r="Y41" s="13">
        <v>754931.39999999991</v>
      </c>
      <c r="Z41" s="13">
        <v>20343224</v>
      </c>
      <c r="AA41" s="13">
        <v>2755152.8200000003</v>
      </c>
      <c r="AB41" s="13">
        <v>220486.42</v>
      </c>
      <c r="AC41" s="13">
        <v>2136197.4899999998</v>
      </c>
      <c r="AD41" s="13">
        <v>1158147.95</v>
      </c>
      <c r="AE41" s="26">
        <v>8731274.6500000004</v>
      </c>
    </row>
    <row r="42" spans="1:31" x14ac:dyDescent="0.3">
      <c r="A42" s="4"/>
      <c r="B42" s="6" t="s">
        <v>77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21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x14ac:dyDescent="0.3">
      <c r="A43" s="4" t="s">
        <v>28</v>
      </c>
      <c r="B43" s="5" t="s">
        <v>78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v>0</v>
      </c>
      <c r="S43" s="13">
        <v>0</v>
      </c>
      <c r="T43" s="13">
        <v>0</v>
      </c>
      <c r="U43" s="13">
        <v>0</v>
      </c>
      <c r="V43" s="13">
        <v>0</v>
      </c>
      <c r="W43" s="13">
        <v>0</v>
      </c>
      <c r="X43" s="13">
        <v>0</v>
      </c>
      <c r="Y43" s="13">
        <v>0</v>
      </c>
      <c r="Z43" s="13">
        <v>0</v>
      </c>
      <c r="AA43" s="13">
        <v>0</v>
      </c>
      <c r="AB43" s="13">
        <v>0</v>
      </c>
      <c r="AC43" s="13">
        <v>0</v>
      </c>
      <c r="AD43" s="13">
        <v>0</v>
      </c>
      <c r="AE43" s="26">
        <v>0</v>
      </c>
    </row>
    <row r="44" spans="1:31" x14ac:dyDescent="0.3">
      <c r="A44" s="7"/>
      <c r="B44" s="6" t="s">
        <v>79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x14ac:dyDescent="0.3">
      <c r="A45" s="4" t="s">
        <v>29</v>
      </c>
      <c r="B45" s="5" t="s">
        <v>83</v>
      </c>
      <c r="C45" s="13">
        <v>345775.89</v>
      </c>
      <c r="D45" s="13">
        <v>17434635.030000001</v>
      </c>
      <c r="E45" s="13">
        <v>198.08</v>
      </c>
      <c r="F45" s="13">
        <v>-289086.11</v>
      </c>
      <c r="G45" s="13">
        <v>-43590</v>
      </c>
      <c r="H45" s="13">
        <v>0</v>
      </c>
      <c r="I45" s="13">
        <v>0</v>
      </c>
      <c r="J45" s="13">
        <v>0</v>
      </c>
      <c r="K45" s="13">
        <v>3749.4300000000003</v>
      </c>
      <c r="L45" s="13">
        <v>1223823.5</v>
      </c>
      <c r="M45" s="13">
        <v>0</v>
      </c>
      <c r="N45" s="13">
        <v>1727664.6400000001</v>
      </c>
      <c r="O45" s="13">
        <v>-19610.79</v>
      </c>
      <c r="P45" s="13">
        <v>-75156131</v>
      </c>
      <c r="Q45" s="13">
        <v>-1986607.57</v>
      </c>
      <c r="R45" s="13">
        <v>-24974000</v>
      </c>
      <c r="S45" s="13">
        <v>229000</v>
      </c>
      <c r="T45" s="13">
        <v>3000</v>
      </c>
      <c r="U45" s="13">
        <v>-2256597</v>
      </c>
      <c r="V45" s="13">
        <v>2450369</v>
      </c>
      <c r="W45" s="13">
        <v>0</v>
      </c>
      <c r="X45" s="13">
        <v>898530.09</v>
      </c>
      <c r="Y45" s="13">
        <v>1373792.6</v>
      </c>
      <c r="Z45" s="13">
        <v>306345839</v>
      </c>
      <c r="AA45" s="13">
        <v>11901659.549999999</v>
      </c>
      <c r="AB45" s="13">
        <v>-2315442.0000000051</v>
      </c>
      <c r="AC45" s="13">
        <v>1329277.82</v>
      </c>
      <c r="AD45" s="13">
        <v>0</v>
      </c>
      <c r="AE45" s="26">
        <v>-390697.1</v>
      </c>
    </row>
    <row r="46" spans="1:31" x14ac:dyDescent="0.3">
      <c r="A46" s="7"/>
      <c r="B46" s="6" t="s">
        <v>84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x14ac:dyDescent="0.3">
      <c r="A47" s="4" t="s">
        <v>30</v>
      </c>
      <c r="B47" s="5" t="s">
        <v>85</v>
      </c>
      <c r="C47" s="13">
        <v>14571991.029999999</v>
      </c>
      <c r="D47" s="13">
        <v>185109637.77000001</v>
      </c>
      <c r="E47" s="13">
        <v>126371.87999999999</v>
      </c>
      <c r="F47" s="13">
        <v>806097.99</v>
      </c>
      <c r="G47" s="13">
        <v>-141687.48000000001</v>
      </c>
      <c r="H47" s="13">
        <f>-304.54828*1000</f>
        <v>-304548.27999999997</v>
      </c>
      <c r="I47" s="13">
        <v>442024.68000000005</v>
      </c>
      <c r="J47" s="13">
        <v>593363</v>
      </c>
      <c r="K47" s="13">
        <v>-32532.39000000017</v>
      </c>
      <c r="L47" s="13">
        <v>-920222.5</v>
      </c>
      <c r="M47" s="13">
        <v>230796</v>
      </c>
      <c r="N47" s="13">
        <v>52123406.530000001</v>
      </c>
      <c r="O47" s="13">
        <v>-1091977.02</v>
      </c>
      <c r="P47" s="13">
        <v>128085460</v>
      </c>
      <c r="Q47" s="13">
        <v>-3363225.42</v>
      </c>
      <c r="R47" s="13">
        <v>211843000</v>
      </c>
      <c r="S47" s="13">
        <v>699000</v>
      </c>
      <c r="T47" s="13">
        <v>347000</v>
      </c>
      <c r="U47" s="13">
        <v>-21710014</v>
      </c>
      <c r="V47" s="13">
        <v>-13590471</v>
      </c>
      <c r="W47" s="13">
        <v>0</v>
      </c>
      <c r="X47" s="13">
        <v>2721825.48</v>
      </c>
      <c r="Y47" s="13">
        <v>1414747.69</v>
      </c>
      <c r="Z47" s="13">
        <v>616229</v>
      </c>
      <c r="AA47" s="13">
        <v>4641224.4400000004</v>
      </c>
      <c r="AB47" s="13">
        <v>-10843924.880000042</v>
      </c>
      <c r="AC47" s="13">
        <v>-1880700.46</v>
      </c>
      <c r="AD47" s="13">
        <v>0</v>
      </c>
      <c r="AE47" s="26">
        <v>14125805.550000001</v>
      </c>
    </row>
    <row r="48" spans="1:31" x14ac:dyDescent="0.3">
      <c r="A48" s="7"/>
      <c r="B48" s="6" t="s">
        <v>86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x14ac:dyDescent="0.3">
      <c r="A49" s="4" t="s">
        <v>31</v>
      </c>
      <c r="B49" s="5" t="s">
        <v>87</v>
      </c>
      <c r="C49" s="13">
        <v>0</v>
      </c>
      <c r="D49" s="13">
        <v>169389139.46000001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-389620.97</v>
      </c>
      <c r="O49" s="13">
        <v>0</v>
      </c>
      <c r="P49" s="13">
        <v>720383</v>
      </c>
      <c r="Q49" s="13">
        <v>0</v>
      </c>
      <c r="R49" s="13">
        <v>22981000</v>
      </c>
      <c r="S49" s="13">
        <v>0</v>
      </c>
      <c r="T49" s="13">
        <v>0</v>
      </c>
      <c r="U49" s="13">
        <v>0</v>
      </c>
      <c r="V49" s="13">
        <v>0</v>
      </c>
      <c r="W49" s="13">
        <v>0</v>
      </c>
      <c r="X49" s="13">
        <v>0</v>
      </c>
      <c r="Y49" s="13">
        <v>0</v>
      </c>
      <c r="Z49" s="13">
        <v>0</v>
      </c>
      <c r="AA49" s="13">
        <v>0</v>
      </c>
      <c r="AB49" s="13">
        <v>0</v>
      </c>
      <c r="AC49" s="13">
        <v>0</v>
      </c>
      <c r="AD49" s="13">
        <v>0</v>
      </c>
      <c r="AE49" s="26">
        <v>0</v>
      </c>
    </row>
    <row r="50" spans="1:31" x14ac:dyDescent="0.3">
      <c r="A50" s="7"/>
      <c r="B50" s="6" t="s">
        <v>88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x14ac:dyDescent="0.3">
      <c r="A51" s="4" t="s">
        <v>71</v>
      </c>
      <c r="B51" s="5" t="s">
        <v>89</v>
      </c>
      <c r="C51" s="13">
        <v>23912.600000000002</v>
      </c>
      <c r="D51" s="13">
        <v>23331504.309999999</v>
      </c>
      <c r="E51" s="13">
        <v>0</v>
      </c>
      <c r="F51" s="13">
        <v>-335082.59000000003</v>
      </c>
      <c r="G51" s="13">
        <v>0</v>
      </c>
      <c r="H51" s="13">
        <f>-2.13401*1000</f>
        <v>-2134.0099999999998</v>
      </c>
      <c r="I51" s="13">
        <v>-108986.76</v>
      </c>
      <c r="J51" s="13">
        <v>322608</v>
      </c>
      <c r="K51" s="13">
        <v>0</v>
      </c>
      <c r="L51" s="13">
        <v>-96443.049999999988</v>
      </c>
      <c r="M51" s="13">
        <v>101251</v>
      </c>
      <c r="N51" s="13">
        <v>8306197.8699999992</v>
      </c>
      <c r="O51" s="13">
        <v>296939.17000000004</v>
      </c>
      <c r="P51" s="13">
        <v>989170</v>
      </c>
      <c r="Q51" s="13">
        <v>6397408.7599999998</v>
      </c>
      <c r="R51" s="13">
        <v>85541000</v>
      </c>
      <c r="S51" s="13">
        <v>0</v>
      </c>
      <c r="T51" s="13">
        <v>330000</v>
      </c>
      <c r="U51" s="13">
        <v>3832703</v>
      </c>
      <c r="V51" s="13">
        <v>1015139</v>
      </c>
      <c r="W51" s="13">
        <v>1900</v>
      </c>
      <c r="X51" s="13">
        <v>0</v>
      </c>
      <c r="Y51" s="13">
        <v>495769.77</v>
      </c>
      <c r="Z51" s="13">
        <v>21202649</v>
      </c>
      <c r="AA51" s="13">
        <v>-363702.63</v>
      </c>
      <c r="AB51" s="13">
        <v>0</v>
      </c>
      <c r="AC51" s="13">
        <v>0</v>
      </c>
      <c r="AD51" s="13">
        <v>0</v>
      </c>
      <c r="AE51" s="26">
        <v>0</v>
      </c>
    </row>
    <row r="52" spans="1:31" x14ac:dyDescent="0.3">
      <c r="A52" s="7"/>
      <c r="B52" s="6" t="s">
        <v>90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x14ac:dyDescent="0.3">
      <c r="A53" s="4" t="s">
        <v>80</v>
      </c>
      <c r="B53" s="5" t="s">
        <v>92</v>
      </c>
      <c r="C53" s="13">
        <v>0</v>
      </c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v>0</v>
      </c>
      <c r="S53" s="13">
        <v>0</v>
      </c>
      <c r="T53" s="13">
        <v>0</v>
      </c>
      <c r="U53" s="13">
        <v>0</v>
      </c>
      <c r="V53" s="13">
        <v>0</v>
      </c>
      <c r="W53" s="13">
        <v>0</v>
      </c>
      <c r="X53" s="13">
        <v>0</v>
      </c>
      <c r="Y53" s="13">
        <v>0</v>
      </c>
      <c r="Z53" s="13">
        <v>0</v>
      </c>
      <c r="AA53" s="13">
        <v>0</v>
      </c>
      <c r="AB53" s="13">
        <v>0</v>
      </c>
      <c r="AC53" s="13">
        <v>0</v>
      </c>
      <c r="AD53" s="13">
        <v>0</v>
      </c>
      <c r="AE53" s="26">
        <v>0</v>
      </c>
    </row>
    <row r="54" spans="1:31" x14ac:dyDescent="0.3">
      <c r="A54" s="7"/>
      <c r="B54" s="6" t="s">
        <v>93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x14ac:dyDescent="0.3">
      <c r="A55" s="4" t="s">
        <v>81</v>
      </c>
      <c r="B55" s="5" t="s">
        <v>126</v>
      </c>
      <c r="C55" s="13">
        <v>0</v>
      </c>
      <c r="D55" s="13">
        <v>0</v>
      </c>
      <c r="E55" s="13">
        <v>0</v>
      </c>
      <c r="F55" s="13">
        <v>0</v>
      </c>
      <c r="G55" s="13">
        <v>1910410.25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65001759</v>
      </c>
      <c r="Q55" s="13">
        <v>5356860.66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403215.27</v>
      </c>
      <c r="Z55" s="13">
        <v>0</v>
      </c>
      <c r="AA55" s="13">
        <v>0</v>
      </c>
      <c r="AB55" s="13">
        <v>0</v>
      </c>
      <c r="AC55" s="13">
        <v>2000327.04</v>
      </c>
      <c r="AD55" s="13">
        <v>0</v>
      </c>
      <c r="AE55" s="26">
        <v>0</v>
      </c>
    </row>
    <row r="56" spans="1:31" x14ac:dyDescent="0.3">
      <c r="A56" s="7"/>
      <c r="B56" s="6" t="s">
        <v>94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x14ac:dyDescent="0.3">
      <c r="A57" s="4" t="s">
        <v>82</v>
      </c>
      <c r="B57" s="5" t="s">
        <v>95</v>
      </c>
      <c r="C57" s="13">
        <v>0</v>
      </c>
      <c r="D57" s="13">
        <v>7808312.54</v>
      </c>
      <c r="E57" s="13">
        <v>0</v>
      </c>
      <c r="F57" s="13">
        <v>572861.88</v>
      </c>
      <c r="G57" s="13">
        <v>0</v>
      </c>
      <c r="H57" s="13">
        <v>0</v>
      </c>
      <c r="I57" s="13">
        <v>0</v>
      </c>
      <c r="J57" s="13">
        <v>867002</v>
      </c>
      <c r="K57" s="13">
        <v>0</v>
      </c>
      <c r="L57" s="13">
        <v>-296568.08</v>
      </c>
      <c r="M57" s="13">
        <v>-132355</v>
      </c>
      <c r="N57" s="13">
        <v>0</v>
      </c>
      <c r="O57" s="13">
        <v>0</v>
      </c>
      <c r="P57" s="13">
        <v>1353854</v>
      </c>
      <c r="Q57" s="13">
        <v>12847755.49</v>
      </c>
      <c r="R57" s="13">
        <v>195000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3727421</v>
      </c>
      <c r="AA57" s="13">
        <v>0</v>
      </c>
      <c r="AB57" s="13">
        <v>-121495.60999999999</v>
      </c>
      <c r="AC57" s="13">
        <v>0</v>
      </c>
      <c r="AD57" s="13">
        <v>0</v>
      </c>
      <c r="AE57" s="26">
        <v>0</v>
      </c>
    </row>
    <row r="58" spans="1:31" x14ac:dyDescent="0.3">
      <c r="A58" s="7"/>
      <c r="B58" s="6" t="s">
        <v>96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x14ac:dyDescent="0.3">
      <c r="A59" s="7" t="s">
        <v>97</v>
      </c>
      <c r="B59" s="36" t="s">
        <v>98</v>
      </c>
      <c r="C59" s="17">
        <v>31660202.559999973</v>
      </c>
      <c r="D59" s="17">
        <v>64484917.379999854</v>
      </c>
      <c r="E59" s="17">
        <v>2029213.4199999981</v>
      </c>
      <c r="F59" s="17">
        <v>12737151.6</v>
      </c>
      <c r="G59" s="17">
        <v>-10786584.149999999</v>
      </c>
      <c r="H59" s="17">
        <f>20364.5215*1000</f>
        <v>20364521.5</v>
      </c>
      <c r="I59" s="17">
        <v>17366047.290000007</v>
      </c>
      <c r="J59" s="17">
        <v>4610528</v>
      </c>
      <c r="K59" s="17">
        <v>605984.49999999837</v>
      </c>
      <c r="L59" s="17">
        <v>17718139.300000004</v>
      </c>
      <c r="M59" s="17">
        <v>3089467.7800000012</v>
      </c>
      <c r="N59" s="17">
        <v>8480062.6699999478</v>
      </c>
      <c r="O59" s="17">
        <v>1531167.25</v>
      </c>
      <c r="P59" s="17">
        <v>257425591</v>
      </c>
      <c r="Q59" s="17">
        <v>41824484.750000007</v>
      </c>
      <c r="R59" s="17">
        <v>-191899000</v>
      </c>
      <c r="S59" s="17">
        <v>3013000</v>
      </c>
      <c r="T59" s="17">
        <v>2532000</v>
      </c>
      <c r="U59" s="17">
        <v>34702854</v>
      </c>
      <c r="V59" s="17">
        <v>255014525</v>
      </c>
      <c r="W59" s="17">
        <v>-1890153</v>
      </c>
      <c r="X59" s="17">
        <v>23418731.500000015</v>
      </c>
      <c r="Y59" s="17">
        <v>15705226.790000005</v>
      </c>
      <c r="Z59" s="17">
        <v>14746084</v>
      </c>
      <c r="AA59" s="17">
        <v>-7132639.9800000004</v>
      </c>
      <c r="AB59" s="17">
        <v>24397923.360000052</v>
      </c>
      <c r="AC59" s="17">
        <v>-4764396.8399999943</v>
      </c>
      <c r="AD59" s="17">
        <v>2637770.6300000055</v>
      </c>
      <c r="AE59" s="30">
        <v>32520453.660000008</v>
      </c>
    </row>
    <row r="60" spans="1:31" x14ac:dyDescent="0.3">
      <c r="A60" s="7"/>
      <c r="B60" s="37" t="s">
        <v>99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x14ac:dyDescent="0.3">
      <c r="A61" s="4" t="s">
        <v>100</v>
      </c>
      <c r="B61" s="5" t="s">
        <v>101</v>
      </c>
      <c r="C61" s="13">
        <v>10128050.98</v>
      </c>
      <c r="D61" s="13">
        <v>16378924.49</v>
      </c>
      <c r="E61" s="13">
        <v>30168.66</v>
      </c>
      <c r="F61" s="13">
        <v>2292699.2999999998</v>
      </c>
      <c r="G61" s="13">
        <v>-2823963.48</v>
      </c>
      <c r="H61" s="13">
        <f>6216.78456*1000</f>
        <v>6216784.5600000005</v>
      </c>
      <c r="I61" s="13">
        <v>2526153.5699999998</v>
      </c>
      <c r="J61" s="13">
        <v>1573050</v>
      </c>
      <c r="K61" s="13">
        <v>146716.96</v>
      </c>
      <c r="L61" s="13">
        <v>5337285.17</v>
      </c>
      <c r="M61" s="13">
        <v>599256</v>
      </c>
      <c r="N61" s="13">
        <v>969717.43</v>
      </c>
      <c r="O61" s="13">
        <v>632679.80000000005</v>
      </c>
      <c r="P61" s="13">
        <v>127792547</v>
      </c>
      <c r="Q61" s="13">
        <v>10995150.51</v>
      </c>
      <c r="R61" s="13">
        <v>53243000</v>
      </c>
      <c r="S61" s="13">
        <v>837000</v>
      </c>
      <c r="T61" s="13">
        <v>823000</v>
      </c>
      <c r="U61" s="13">
        <v>15782566</v>
      </c>
      <c r="V61" s="13">
        <v>43949213</v>
      </c>
      <c r="W61" s="13">
        <v>-277537</v>
      </c>
      <c r="X61" s="13">
        <v>6754364.5199999996</v>
      </c>
      <c r="Y61" s="13">
        <v>5317382.82</v>
      </c>
      <c r="Z61" s="13">
        <v>-222537410</v>
      </c>
      <c r="AA61" s="13">
        <v>1650509.11</v>
      </c>
      <c r="AB61" s="13">
        <v>6458158.04</v>
      </c>
      <c r="AC61" s="13">
        <v>3143453.55</v>
      </c>
      <c r="AD61" s="13">
        <v>474090.69</v>
      </c>
      <c r="AE61" s="26">
        <v>6597996.6200000001</v>
      </c>
    </row>
    <row r="62" spans="1:31" x14ac:dyDescent="0.3">
      <c r="A62" s="7"/>
      <c r="B62" s="6" t="s">
        <v>102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s="86" customFormat="1" x14ac:dyDescent="0.3">
      <c r="A63" s="7" t="s">
        <v>105</v>
      </c>
      <c r="B63" s="8" t="s">
        <v>103</v>
      </c>
      <c r="C63" s="17">
        <v>21532151.579999972</v>
      </c>
      <c r="D63" s="17">
        <v>48105992.889999852</v>
      </c>
      <c r="E63" s="17">
        <v>1999044.7599999981</v>
      </c>
      <c r="F63" s="17">
        <v>10444452.300000001</v>
      </c>
      <c r="G63" s="17">
        <v>-7962620.6699999981</v>
      </c>
      <c r="H63" s="17">
        <f>14147.73694*1000</f>
        <v>14147736.940000001</v>
      </c>
      <c r="I63" s="17">
        <v>14839893.720000006</v>
      </c>
      <c r="J63" s="17">
        <v>3037478</v>
      </c>
      <c r="K63" s="17">
        <v>459267.53999999841</v>
      </c>
      <c r="L63" s="17">
        <v>12380854.130000005</v>
      </c>
      <c r="M63" s="17">
        <v>2490211.7800000012</v>
      </c>
      <c r="N63" s="17">
        <v>7510345.2399999481</v>
      </c>
      <c r="O63" s="17">
        <v>898487.45</v>
      </c>
      <c r="P63" s="17">
        <v>129633044</v>
      </c>
      <c r="Q63" s="17">
        <v>30829334.24000001</v>
      </c>
      <c r="R63" s="17">
        <v>-245142000</v>
      </c>
      <c r="S63" s="17">
        <v>2176000</v>
      </c>
      <c r="T63" s="17">
        <v>1709000</v>
      </c>
      <c r="U63" s="17">
        <v>18920288</v>
      </c>
      <c r="V63" s="17">
        <v>211065312</v>
      </c>
      <c r="W63" s="17">
        <v>-1612616</v>
      </c>
      <c r="X63" s="17">
        <v>16664366.980000015</v>
      </c>
      <c r="Y63" s="17">
        <v>10387843.970000004</v>
      </c>
      <c r="Z63" s="17">
        <v>237283494</v>
      </c>
      <c r="AA63" s="17">
        <v>-8783149.0899999999</v>
      </c>
      <c r="AB63" s="17">
        <v>17939765.320000052</v>
      </c>
      <c r="AC63" s="17">
        <v>-7907850.3899999941</v>
      </c>
      <c r="AD63" s="17">
        <v>2163679.9400000055</v>
      </c>
      <c r="AE63" s="30">
        <v>25922457.040000007</v>
      </c>
    </row>
    <row r="64" spans="1:31" s="86" customFormat="1" x14ac:dyDescent="0.3">
      <c r="A64" s="7"/>
      <c r="B64" s="9" t="s">
        <v>104</v>
      </c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30"/>
    </row>
    <row r="65" spans="1:31" x14ac:dyDescent="0.3">
      <c r="A65" s="4" t="s">
        <v>106</v>
      </c>
      <c r="B65" s="5" t="s">
        <v>107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-21000</v>
      </c>
      <c r="S65" s="16">
        <v>0</v>
      </c>
      <c r="T65" s="16">
        <v>0</v>
      </c>
      <c r="U65" s="16">
        <v>-21135</v>
      </c>
      <c r="V65" s="16">
        <v>77658373</v>
      </c>
      <c r="W65" s="16">
        <v>0</v>
      </c>
      <c r="X65" s="16">
        <v>0</v>
      </c>
      <c r="Y65" s="16">
        <v>0</v>
      </c>
      <c r="Z65" s="16">
        <v>0</v>
      </c>
      <c r="AA65" s="16">
        <v>1417167.49</v>
      </c>
      <c r="AB65" s="16">
        <v>0</v>
      </c>
      <c r="AC65" s="16">
        <v>0</v>
      </c>
      <c r="AD65" s="16">
        <v>0</v>
      </c>
      <c r="AE65" s="29">
        <v>-109129.89</v>
      </c>
    </row>
    <row r="66" spans="1:31" x14ac:dyDescent="0.3">
      <c r="A66" s="4"/>
      <c r="B66" s="6" t="s">
        <v>108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29"/>
    </row>
    <row r="67" spans="1:31" x14ac:dyDescent="0.3">
      <c r="A67" s="7" t="s">
        <v>109</v>
      </c>
      <c r="B67" s="8" t="s">
        <v>112</v>
      </c>
      <c r="C67" s="16">
        <v>21532151.579999972</v>
      </c>
      <c r="D67" s="16">
        <v>48105992.889999852</v>
      </c>
      <c r="E67" s="16">
        <v>1999044.7599999981</v>
      </c>
      <c r="F67" s="16">
        <v>10444452.300000001</v>
      </c>
      <c r="G67" s="16">
        <v>-7962620.6699999981</v>
      </c>
      <c r="H67" s="16">
        <f>14147.73694*1000</f>
        <v>14147736.940000001</v>
      </c>
      <c r="I67" s="16">
        <v>14839893.720000006</v>
      </c>
      <c r="J67" s="16">
        <v>3037478</v>
      </c>
      <c r="K67" s="16">
        <v>459267.53999999841</v>
      </c>
      <c r="L67" s="16">
        <v>12380854.130000005</v>
      </c>
      <c r="M67" s="16">
        <v>2490211.7800000012</v>
      </c>
      <c r="N67" s="16">
        <v>7510345.2399999481</v>
      </c>
      <c r="O67" s="16">
        <v>898487.45</v>
      </c>
      <c r="P67" s="16">
        <v>129633044</v>
      </c>
      <c r="Q67" s="16">
        <v>30829334.24000001</v>
      </c>
      <c r="R67" s="16">
        <v>-245163000</v>
      </c>
      <c r="S67" s="16">
        <v>2176000</v>
      </c>
      <c r="T67" s="16">
        <v>1709000</v>
      </c>
      <c r="U67" s="16">
        <v>18899153</v>
      </c>
      <c r="V67" s="16">
        <v>288723685</v>
      </c>
      <c r="W67" s="16">
        <v>-1612616</v>
      </c>
      <c r="X67" s="16">
        <v>16664366.980000015</v>
      </c>
      <c r="Y67" s="16">
        <v>10387843.970000004</v>
      </c>
      <c r="Z67" s="16">
        <v>237283494</v>
      </c>
      <c r="AA67" s="16">
        <v>-7365981.5999999996</v>
      </c>
      <c r="AB67" s="16">
        <v>17939765.320000052</v>
      </c>
      <c r="AC67" s="16">
        <v>-7907850.3899999941</v>
      </c>
      <c r="AD67" s="16">
        <v>2163679.9400000055</v>
      </c>
      <c r="AE67" s="29">
        <v>25813327.150000006</v>
      </c>
    </row>
    <row r="68" spans="1:31" x14ac:dyDescent="0.3">
      <c r="A68" s="7"/>
      <c r="B68" s="9" t="s">
        <v>113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x14ac:dyDescent="0.3">
      <c r="A69" s="4" t="s">
        <v>110</v>
      </c>
      <c r="B69" s="5" t="s">
        <v>114</v>
      </c>
      <c r="C69" s="16">
        <v>0</v>
      </c>
      <c r="D69" s="16">
        <v>0</v>
      </c>
      <c r="E69" s="16">
        <v>0</v>
      </c>
      <c r="F69" s="16">
        <v>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16">
        <v>0</v>
      </c>
      <c r="AE69" s="29">
        <v>0</v>
      </c>
    </row>
    <row r="70" spans="1:31" x14ac:dyDescent="0.3">
      <c r="A70" s="4"/>
      <c r="B70" s="6" t="s">
        <v>115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x14ac:dyDescent="0.3">
      <c r="A71" s="4" t="s">
        <v>111</v>
      </c>
      <c r="B71" s="5" t="s">
        <v>116</v>
      </c>
      <c r="C71" s="16">
        <v>21532151.579999972</v>
      </c>
      <c r="D71" s="16">
        <v>48105992.889999852</v>
      </c>
      <c r="E71" s="16">
        <v>1999044.7599999981</v>
      </c>
      <c r="F71" s="16">
        <v>10444452.300000001</v>
      </c>
      <c r="G71" s="16">
        <v>-7962620.6699999981</v>
      </c>
      <c r="H71" s="16">
        <f>14147.73694*1000</f>
        <v>14147736.940000001</v>
      </c>
      <c r="I71" s="16">
        <v>14839893.720000006</v>
      </c>
      <c r="J71" s="16">
        <v>3037478</v>
      </c>
      <c r="K71" s="16">
        <v>459267.53999999841</v>
      </c>
      <c r="L71" s="16">
        <v>12380854.130000005</v>
      </c>
      <c r="M71" s="16">
        <v>2490211.7800000012</v>
      </c>
      <c r="N71" s="16">
        <v>7510345.2399999481</v>
      </c>
      <c r="O71" s="16">
        <v>898487.45</v>
      </c>
      <c r="P71" s="16">
        <v>129633044</v>
      </c>
      <c r="Q71" s="16">
        <v>30829334.24000001</v>
      </c>
      <c r="R71" s="16">
        <v>-245163000</v>
      </c>
      <c r="S71" s="16">
        <v>2176000</v>
      </c>
      <c r="T71" s="16">
        <v>1709000</v>
      </c>
      <c r="U71" s="16">
        <v>18899153</v>
      </c>
      <c r="V71" s="16">
        <v>288723685</v>
      </c>
      <c r="W71" s="16">
        <v>-1612616</v>
      </c>
      <c r="X71" s="16">
        <v>16664366.980000015</v>
      </c>
      <c r="Y71" s="16">
        <v>10387843.970000004</v>
      </c>
      <c r="Z71" s="16">
        <v>237283494</v>
      </c>
      <c r="AA71" s="16">
        <v>-7365981.5999999996</v>
      </c>
      <c r="AB71" s="16">
        <v>17939765.320000052</v>
      </c>
      <c r="AC71" s="16">
        <v>-7907850.3899999941</v>
      </c>
      <c r="AD71" s="16">
        <v>2163679.9400000055</v>
      </c>
      <c r="AE71" s="29">
        <v>25813327.150000006</v>
      </c>
    </row>
    <row r="72" spans="1:31" x14ac:dyDescent="0.3">
      <c r="A72" s="38"/>
      <c r="B72" s="39" t="s">
        <v>117</v>
      </c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1"/>
    </row>
    <row r="73" spans="1:31" s="88" customFormat="1" hidden="1" x14ac:dyDescent="0.3">
      <c r="A73" s="1"/>
      <c r="B73" s="87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</row>
    <row r="74" spans="1:31" s="88" customFormat="1" hidden="1" x14ac:dyDescent="0.3">
      <c r="A74" s="10" t="s">
        <v>32</v>
      </c>
      <c r="B74" s="87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</row>
    <row r="75" spans="1:31" hidden="1" x14ac:dyDescent="0.3">
      <c r="A75" s="11" t="s">
        <v>35</v>
      </c>
      <c r="B75" s="87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</row>
    <row r="76" spans="1:31" hidden="1" x14ac:dyDescent="0.3">
      <c r="A76" s="1"/>
      <c r="B76" s="88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idden="1" x14ac:dyDescent="0.3">
      <c r="A77" s="32" t="s">
        <v>209</v>
      </c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idden="1" x14ac:dyDescent="0.3">
      <c r="A78" s="33" t="s">
        <v>36</v>
      </c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idden="1" x14ac:dyDescent="0.3">
      <c r="A79" s="32" t="s">
        <v>210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idden="1" x14ac:dyDescent="0.3">
      <c r="A80" s="33" t="s">
        <v>37</v>
      </c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x14ac:dyDescent="0.3">
      <c r="A81" s="1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x14ac:dyDescent="0.3">
      <c r="A82" s="3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3"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x14ac:dyDescent="0.3"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3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3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3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3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3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3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3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3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3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3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3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3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3"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X97" s="21"/>
      <c r="Y97" s="21"/>
      <c r="Z97" s="21"/>
      <c r="AA97" s="21"/>
      <c r="AB97" s="21"/>
      <c r="AC97" s="21"/>
      <c r="AD97" s="21"/>
      <c r="AE97" s="21"/>
    </row>
    <row r="98" spans="3:31" x14ac:dyDescent="0.3"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X98" s="21"/>
      <c r="Y98" s="21"/>
      <c r="Z98" s="21"/>
      <c r="AA98" s="21"/>
      <c r="AB98" s="21"/>
      <c r="AC98" s="21"/>
      <c r="AD98" s="21"/>
      <c r="AE98" s="21"/>
    </row>
    <row r="99" spans="3:31" x14ac:dyDescent="0.3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</row>
    <row r="102" spans="3:31" x14ac:dyDescent="0.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3"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X103" s="21"/>
      <c r="Y103" s="21"/>
      <c r="Z103" s="21"/>
      <c r="AA103" s="21"/>
      <c r="AB103" s="21"/>
      <c r="AC103" s="21"/>
      <c r="AD103" s="21"/>
      <c r="AE103" s="21"/>
    </row>
    <row r="104" spans="3:31" x14ac:dyDescent="0.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</row>
    <row r="106" spans="3:31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</row>
    <row r="107" spans="3:31" x14ac:dyDescent="0.3"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X107" s="21"/>
      <c r="Y107" s="21"/>
      <c r="Z107" s="21"/>
      <c r="AA107" s="21"/>
      <c r="AB107" s="21"/>
      <c r="AC107" s="21"/>
      <c r="AD107" s="21"/>
      <c r="AE107" s="21"/>
    </row>
    <row r="108" spans="3:31" x14ac:dyDescent="0.3"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X108" s="21"/>
      <c r="Y108" s="21"/>
      <c r="Z108" s="21"/>
      <c r="AA108" s="21"/>
      <c r="AB108" s="21"/>
      <c r="AC108" s="21"/>
      <c r="AD108" s="21"/>
      <c r="AE108" s="21"/>
    </row>
    <row r="109" spans="3:31" x14ac:dyDescent="0.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</row>
    <row r="111" spans="3:31" x14ac:dyDescent="0.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3"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X112" s="21"/>
      <c r="Y112" s="21"/>
      <c r="Z112" s="21"/>
      <c r="AA112" s="21"/>
      <c r="AB112" s="21"/>
      <c r="AC112" s="21"/>
      <c r="AD112" s="21"/>
      <c r="AE112" s="21"/>
    </row>
    <row r="113" spans="3:31" x14ac:dyDescent="0.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3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3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</row>
    <row r="117" spans="3:31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</row>
    <row r="118" spans="3:31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3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3"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</row>
    <row r="131" spans="3:31" x14ac:dyDescent="0.3"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3:31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</row>
    <row r="133" spans="3:31" x14ac:dyDescent="0.3"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</row>
    <row r="134" spans="3:31" x14ac:dyDescent="0.3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3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3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3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3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3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3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3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3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3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3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3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3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3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3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3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X152" s="21"/>
      <c r="Y152" s="21"/>
      <c r="Z152" s="21"/>
      <c r="AA152" s="21"/>
      <c r="AB152" s="21"/>
      <c r="AC152" s="21"/>
      <c r="AD152" s="21"/>
      <c r="AE152" s="21"/>
    </row>
    <row r="153" spans="3:31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X153" s="21"/>
      <c r="Y153" s="21"/>
      <c r="Z153" s="21"/>
      <c r="AA153" s="21"/>
      <c r="AB153" s="21"/>
      <c r="AC153" s="21"/>
      <c r="AD153" s="21"/>
      <c r="AE153" s="21"/>
    </row>
    <row r="154" spans="3:31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3"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</row>
    <row r="156" spans="3:31" x14ac:dyDescent="0.3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3"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X157" s="21"/>
      <c r="Y157" s="21"/>
      <c r="Z157" s="21"/>
      <c r="AA157" s="21"/>
      <c r="AB157" s="21"/>
      <c r="AC157" s="21"/>
      <c r="AD157" s="21"/>
      <c r="AE157" s="21"/>
    </row>
    <row r="158" spans="3:31" x14ac:dyDescent="0.3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3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3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3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3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3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3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3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3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3"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</row>
    <row r="169" spans="3:31" x14ac:dyDescent="0.3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3"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X170" s="21"/>
      <c r="Y170" s="21"/>
      <c r="Z170" s="21"/>
      <c r="AA170" s="21"/>
      <c r="AB170" s="21"/>
      <c r="AC170" s="21"/>
      <c r="AD170" s="21"/>
      <c r="AE170" s="21"/>
    </row>
    <row r="171" spans="3:31" x14ac:dyDescent="0.3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3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3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3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3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3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3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3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</sheetData>
  <pageMargins left="0.70866141732283472" right="1.8110236220472442" top="0.74803149606299213" bottom="0.74803149606299213" header="0.31496062992125984" footer="0.31496062992125984"/>
  <pageSetup paperSize="9" scale="52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B154"/>
  <sheetViews>
    <sheetView showGridLines="0" topLeftCell="C1" zoomScale="80" zoomScaleNormal="80" workbookViewId="0">
      <selection activeCell="G40" sqref="G40"/>
    </sheetView>
  </sheetViews>
  <sheetFormatPr defaultRowHeight="14.4" x14ac:dyDescent="0.3"/>
  <cols>
    <col min="2" max="2" width="68" style="81" bestFit="1" customWidth="1"/>
    <col min="3" max="6" width="12.33203125" style="12" bestFit="1" customWidth="1"/>
    <col min="7" max="7" width="12" style="12" bestFit="1" customWidth="1"/>
    <col min="8" max="11" width="12.33203125" style="12" bestFit="1" customWidth="1"/>
    <col min="12" max="12" width="13.44140625" style="12" bestFit="1" customWidth="1"/>
    <col min="13" max="13" width="13.5546875" style="12" bestFit="1" customWidth="1"/>
    <col min="14" max="14" width="13" style="12" bestFit="1" customWidth="1"/>
    <col min="15" max="24" width="12.33203125" style="12" bestFit="1" customWidth="1"/>
    <col min="25" max="25" width="13.88671875" style="12" bestFit="1" customWidth="1"/>
    <col min="26" max="28" width="12.33203125" style="12" bestFit="1" customWidth="1"/>
  </cols>
  <sheetData>
    <row r="1" spans="1:28" x14ac:dyDescent="0.3">
      <c r="A1" s="56" t="s">
        <v>33</v>
      </c>
    </row>
    <row r="2" spans="1:28" x14ac:dyDescent="0.3">
      <c r="A2" s="58" t="s">
        <v>230</v>
      </c>
      <c r="B2" s="82"/>
    </row>
    <row r="3" spans="1:28" x14ac:dyDescent="0.3">
      <c r="A3" s="58" t="s">
        <v>142</v>
      </c>
      <c r="B3" s="8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28" s="62" customFormat="1" ht="38.25" customHeight="1" x14ac:dyDescent="0.3">
      <c r="A4" s="84"/>
      <c r="B4" s="3"/>
      <c r="C4" s="47" t="s">
        <v>143</v>
      </c>
      <c r="D4" s="47" t="s">
        <v>218</v>
      </c>
      <c r="E4" s="47" t="s">
        <v>3</v>
      </c>
      <c r="F4" s="47" t="s">
        <v>4</v>
      </c>
      <c r="G4" s="47" t="s">
        <v>146</v>
      </c>
      <c r="H4" s="47" t="s">
        <v>1</v>
      </c>
      <c r="I4" s="46" t="s">
        <v>6</v>
      </c>
      <c r="J4" s="47" t="s">
        <v>7</v>
      </c>
      <c r="K4" s="47" t="s">
        <v>8</v>
      </c>
      <c r="L4" s="47" t="s">
        <v>120</v>
      </c>
      <c r="M4" s="47" t="s">
        <v>2</v>
      </c>
      <c r="N4" s="47" t="s">
        <v>9</v>
      </c>
      <c r="O4" s="47" t="s">
        <v>38</v>
      </c>
      <c r="P4" s="47" t="s">
        <v>39</v>
      </c>
      <c r="Q4" s="46" t="s">
        <v>5</v>
      </c>
      <c r="R4" s="47" t="s">
        <v>227</v>
      </c>
      <c r="S4" s="47" t="s">
        <v>0</v>
      </c>
      <c r="T4" s="47" t="s">
        <v>231</v>
      </c>
      <c r="U4" s="47" t="s">
        <v>122</v>
      </c>
      <c r="V4" s="61" t="s">
        <v>156</v>
      </c>
      <c r="W4" s="47" t="s">
        <v>10</v>
      </c>
      <c r="X4" s="47" t="s">
        <v>228</v>
      </c>
      <c r="Y4" s="47" t="s">
        <v>42</v>
      </c>
      <c r="Z4" s="47" t="s">
        <v>11</v>
      </c>
      <c r="AA4" s="47" t="s">
        <v>160</v>
      </c>
      <c r="AB4" s="61" t="s">
        <v>157</v>
      </c>
    </row>
    <row r="5" spans="1:28" s="85" customFormat="1" x14ac:dyDescent="0.3">
      <c r="A5" s="95" t="s">
        <v>12</v>
      </c>
      <c r="B5" s="96" t="s">
        <v>163</v>
      </c>
      <c r="C5" s="97">
        <v>168420</v>
      </c>
      <c r="D5" s="97">
        <v>5960</v>
      </c>
      <c r="E5" s="97">
        <v>1013310</v>
      </c>
      <c r="F5" s="97">
        <v>4043</v>
      </c>
      <c r="G5" s="97">
        <v>30921</v>
      </c>
      <c r="H5" s="97">
        <v>43723</v>
      </c>
      <c r="I5" s="97">
        <v>35184</v>
      </c>
      <c r="J5" s="97">
        <v>21321</v>
      </c>
      <c r="K5" s="97">
        <v>404080</v>
      </c>
      <c r="L5" s="97">
        <v>3411</v>
      </c>
      <c r="M5" s="97">
        <v>1725180</v>
      </c>
      <c r="N5" s="97">
        <v>137759</v>
      </c>
      <c r="O5" s="97">
        <v>792947</v>
      </c>
      <c r="P5" s="97">
        <v>11681</v>
      </c>
      <c r="Q5" s="97">
        <v>7887</v>
      </c>
      <c r="R5" s="97">
        <v>407803</v>
      </c>
      <c r="S5" s="97">
        <v>57615</v>
      </c>
      <c r="T5" s="97"/>
      <c r="U5" s="97">
        <v>165361</v>
      </c>
      <c r="V5" s="97">
        <v>90110</v>
      </c>
      <c r="W5" s="97">
        <v>1063654</v>
      </c>
      <c r="X5" s="97">
        <v>19667</v>
      </c>
      <c r="Y5" s="97">
        <v>107259</v>
      </c>
      <c r="Z5" s="97">
        <v>7507</v>
      </c>
      <c r="AA5" s="97">
        <v>0</v>
      </c>
      <c r="AB5" s="98">
        <v>26969</v>
      </c>
    </row>
    <row r="6" spans="1:28" s="85" customFormat="1" x14ac:dyDescent="0.3">
      <c r="A6" s="4"/>
      <c r="B6" s="6" t="s">
        <v>164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3"/>
    </row>
    <row r="7" spans="1:28" s="85" customFormat="1" x14ac:dyDescent="0.3">
      <c r="A7" s="4">
        <v>2</v>
      </c>
      <c r="B7" s="5" t="s">
        <v>165</v>
      </c>
      <c r="C7" s="13">
        <v>39496</v>
      </c>
      <c r="D7" s="13">
        <v>893</v>
      </c>
      <c r="E7" s="13">
        <v>219101</v>
      </c>
      <c r="F7" s="13">
        <v>4102</v>
      </c>
      <c r="G7" s="13">
        <v>15431</v>
      </c>
      <c r="H7" s="13">
        <v>29463</v>
      </c>
      <c r="I7" s="13">
        <v>15771</v>
      </c>
      <c r="J7" s="13">
        <v>4893</v>
      </c>
      <c r="K7" s="13">
        <v>154006</v>
      </c>
      <c r="L7" s="13">
        <v>488</v>
      </c>
      <c r="M7" s="13">
        <v>890360</v>
      </c>
      <c r="N7" s="13">
        <v>120234</v>
      </c>
      <c r="O7" s="13">
        <v>511788</v>
      </c>
      <c r="P7" s="13">
        <v>5539</v>
      </c>
      <c r="Q7" s="13">
        <v>1032</v>
      </c>
      <c r="R7" s="13">
        <v>118124</v>
      </c>
      <c r="S7" s="13">
        <v>20305</v>
      </c>
      <c r="T7" s="13"/>
      <c r="U7" s="13">
        <v>92374</v>
      </c>
      <c r="V7" s="13">
        <v>51490</v>
      </c>
      <c r="W7" s="13">
        <v>368732</v>
      </c>
      <c r="X7" s="13">
        <v>18010</v>
      </c>
      <c r="Y7" s="13">
        <v>6531</v>
      </c>
      <c r="Z7" s="13">
        <v>2156</v>
      </c>
      <c r="AA7" s="13">
        <v>2</v>
      </c>
      <c r="AB7" s="26">
        <v>7226</v>
      </c>
    </row>
    <row r="8" spans="1:28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27"/>
    </row>
    <row r="9" spans="1:28" s="86" customFormat="1" x14ac:dyDescent="0.3">
      <c r="A9" s="7" t="s">
        <v>13</v>
      </c>
      <c r="B9" s="8" t="s">
        <v>167</v>
      </c>
      <c r="C9" s="15">
        <v>128924</v>
      </c>
      <c r="D9" s="15">
        <v>5067</v>
      </c>
      <c r="E9" s="15">
        <v>794209</v>
      </c>
      <c r="F9" s="15">
        <v>-59</v>
      </c>
      <c r="G9" s="15">
        <v>15490</v>
      </c>
      <c r="H9" s="15">
        <v>14260</v>
      </c>
      <c r="I9" s="15">
        <v>19413</v>
      </c>
      <c r="J9" s="15">
        <v>16428</v>
      </c>
      <c r="K9" s="15">
        <v>250074</v>
      </c>
      <c r="L9" s="15">
        <v>2923</v>
      </c>
      <c r="M9" s="15">
        <v>834820</v>
      </c>
      <c r="N9" s="15">
        <v>17525</v>
      </c>
      <c r="O9" s="15">
        <v>281159</v>
      </c>
      <c r="P9" s="15">
        <v>6142</v>
      </c>
      <c r="Q9" s="15">
        <v>6855</v>
      </c>
      <c r="R9" s="15">
        <v>289679</v>
      </c>
      <c r="S9" s="15">
        <v>37310</v>
      </c>
      <c r="T9" s="15">
        <v>470746</v>
      </c>
      <c r="U9" s="15">
        <v>72987</v>
      </c>
      <c r="V9" s="15">
        <v>38620</v>
      </c>
      <c r="W9" s="15">
        <v>694922</v>
      </c>
      <c r="X9" s="15">
        <v>1657</v>
      </c>
      <c r="Y9" s="15">
        <v>100728</v>
      </c>
      <c r="Z9" s="15">
        <v>5351</v>
      </c>
      <c r="AA9" s="15">
        <v>-2</v>
      </c>
      <c r="AB9" s="28">
        <v>19743</v>
      </c>
    </row>
    <row r="10" spans="1:28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28"/>
    </row>
    <row r="11" spans="1:28" x14ac:dyDescent="0.3">
      <c r="A11" s="4" t="s">
        <v>14</v>
      </c>
      <c r="B11" s="5" t="s">
        <v>169</v>
      </c>
      <c r="C11" s="16">
        <v>26</v>
      </c>
      <c r="D11" s="16">
        <v>127</v>
      </c>
      <c r="E11" s="16">
        <v>73197</v>
      </c>
      <c r="F11" s="16">
        <v>225</v>
      </c>
      <c r="G11" s="16">
        <v>0</v>
      </c>
      <c r="H11" s="16">
        <v>0</v>
      </c>
      <c r="I11" s="16">
        <v>7323</v>
      </c>
      <c r="J11" s="16">
        <v>0</v>
      </c>
      <c r="K11" s="16">
        <v>14084</v>
      </c>
      <c r="L11" s="16">
        <v>0</v>
      </c>
      <c r="M11" s="16">
        <v>59889</v>
      </c>
      <c r="N11" s="16">
        <v>8435</v>
      </c>
      <c r="O11" s="16">
        <v>23550</v>
      </c>
      <c r="P11" s="16">
        <v>729</v>
      </c>
      <c r="Q11" s="16">
        <v>80</v>
      </c>
      <c r="R11" s="16">
        <v>2154</v>
      </c>
      <c r="S11" s="16">
        <v>1571</v>
      </c>
      <c r="T11" s="16"/>
      <c r="U11" s="16">
        <v>1</v>
      </c>
      <c r="V11" s="16">
        <v>0</v>
      </c>
      <c r="W11" s="16">
        <v>211215</v>
      </c>
      <c r="X11" s="16">
        <v>0</v>
      </c>
      <c r="Y11" s="16">
        <v>0</v>
      </c>
      <c r="Z11" s="16">
        <v>1341</v>
      </c>
      <c r="AA11" s="16">
        <v>0</v>
      </c>
      <c r="AB11" s="29">
        <v>798</v>
      </c>
    </row>
    <row r="12" spans="1:28" x14ac:dyDescent="0.3">
      <c r="A12" s="4"/>
      <c r="B12" s="6" t="s">
        <v>170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91"/>
    </row>
    <row r="13" spans="1:28" x14ac:dyDescent="0.3">
      <c r="A13" s="4" t="s">
        <v>15</v>
      </c>
      <c r="B13" s="5" t="s">
        <v>171</v>
      </c>
      <c r="C13" s="16">
        <v>45220</v>
      </c>
      <c r="D13" s="16">
        <v>6478</v>
      </c>
      <c r="E13" s="16">
        <v>521725</v>
      </c>
      <c r="F13" s="16">
        <v>19135</v>
      </c>
      <c r="G13" s="16">
        <v>3905</v>
      </c>
      <c r="H13" s="16">
        <v>11980</v>
      </c>
      <c r="I13" s="16">
        <v>4111</v>
      </c>
      <c r="J13" s="16">
        <v>5555</v>
      </c>
      <c r="K13" s="16">
        <v>147184</v>
      </c>
      <c r="L13" s="16">
        <v>743</v>
      </c>
      <c r="M13" s="16">
        <v>460424</v>
      </c>
      <c r="N13" s="16">
        <v>23655</v>
      </c>
      <c r="O13" s="16">
        <v>349293</v>
      </c>
      <c r="P13" s="16">
        <v>6069</v>
      </c>
      <c r="Q13" s="16">
        <v>14723</v>
      </c>
      <c r="R13" s="16">
        <v>159760</v>
      </c>
      <c r="S13" s="16">
        <v>30974</v>
      </c>
      <c r="T13" s="16"/>
      <c r="U13" s="16">
        <v>13540</v>
      </c>
      <c r="V13" s="16">
        <v>24966</v>
      </c>
      <c r="W13" s="16">
        <v>391557</v>
      </c>
      <c r="X13" s="16">
        <v>65950</v>
      </c>
      <c r="Y13" s="16">
        <v>30830</v>
      </c>
      <c r="Z13" s="16">
        <v>4189</v>
      </c>
      <c r="AA13" s="16">
        <v>0</v>
      </c>
      <c r="AB13" s="29">
        <v>44400</v>
      </c>
    </row>
    <row r="14" spans="1:28" x14ac:dyDescent="0.3">
      <c r="A14" s="4"/>
      <c r="B14" s="6" t="s">
        <v>34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91"/>
    </row>
    <row r="15" spans="1:28" x14ac:dyDescent="0.3">
      <c r="A15" s="4" t="s">
        <v>16</v>
      </c>
      <c r="B15" s="5" t="s">
        <v>172</v>
      </c>
      <c r="C15" s="16">
        <v>-13041</v>
      </c>
      <c r="D15" s="16">
        <v>-2275</v>
      </c>
      <c r="E15" s="16">
        <v>-88469</v>
      </c>
      <c r="F15" s="16">
        <v>-801</v>
      </c>
      <c r="G15" s="16">
        <v>-1688</v>
      </c>
      <c r="H15" s="16">
        <v>-1740</v>
      </c>
      <c r="I15" s="16">
        <v>-1203</v>
      </c>
      <c r="J15" s="16">
        <v>-444</v>
      </c>
      <c r="K15" s="16">
        <v>-23373</v>
      </c>
      <c r="L15" s="16">
        <v>-27</v>
      </c>
      <c r="M15" s="16">
        <v>-88411</v>
      </c>
      <c r="N15" s="16">
        <v>-831</v>
      </c>
      <c r="O15" s="16">
        <v>-63352</v>
      </c>
      <c r="P15" s="16">
        <v>-659</v>
      </c>
      <c r="Q15" s="16">
        <v>-5123</v>
      </c>
      <c r="R15" s="16">
        <v>-11638</v>
      </c>
      <c r="S15" s="16">
        <v>-6433</v>
      </c>
      <c r="T15" s="16"/>
      <c r="U15" s="16">
        <v>-606</v>
      </c>
      <c r="V15" s="16">
        <v>-4363</v>
      </c>
      <c r="W15" s="16">
        <v>-65423</v>
      </c>
      <c r="X15" s="16">
        <v>-13277</v>
      </c>
      <c r="Y15" s="16">
        <v>-4163</v>
      </c>
      <c r="Z15" s="16">
        <v>-1617</v>
      </c>
      <c r="AA15" s="16">
        <v>-23</v>
      </c>
      <c r="AB15" s="29">
        <v>-10805</v>
      </c>
    </row>
    <row r="16" spans="1:28" x14ac:dyDescent="0.3">
      <c r="A16" s="4"/>
      <c r="B16" s="6" t="s">
        <v>173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91"/>
    </row>
    <row r="17" spans="1:28" x14ac:dyDescent="0.3">
      <c r="A17" s="4" t="s">
        <v>17</v>
      </c>
      <c r="B17" s="5" t="s">
        <v>174</v>
      </c>
      <c r="C17" s="16">
        <v>290</v>
      </c>
      <c r="D17" s="16">
        <v>1106</v>
      </c>
      <c r="E17" s="16">
        <v>-31012</v>
      </c>
      <c r="F17" s="16">
        <v>0</v>
      </c>
      <c r="G17" s="16">
        <v>-18108</v>
      </c>
      <c r="H17" s="16">
        <v>14125</v>
      </c>
      <c r="I17" s="16">
        <v>2493</v>
      </c>
      <c r="J17" s="16">
        <v>1153</v>
      </c>
      <c r="K17" s="16">
        <v>-13831</v>
      </c>
      <c r="L17" s="16">
        <v>0</v>
      </c>
      <c r="M17" s="16">
        <v>151793</v>
      </c>
      <c r="N17" s="16">
        <v>42764</v>
      </c>
      <c r="O17" s="16">
        <v>-61550</v>
      </c>
      <c r="P17" s="16">
        <v>11</v>
      </c>
      <c r="Q17" s="16">
        <v>-88</v>
      </c>
      <c r="R17" s="16">
        <v>193</v>
      </c>
      <c r="S17" s="16">
        <v>-132</v>
      </c>
      <c r="T17" s="16"/>
      <c r="U17" s="16">
        <v>0</v>
      </c>
      <c r="V17" s="16">
        <v>-49</v>
      </c>
      <c r="W17" s="16">
        <v>-12849</v>
      </c>
      <c r="X17" s="16">
        <v>199</v>
      </c>
      <c r="Y17" s="16">
        <v>-2</v>
      </c>
      <c r="Z17" s="16">
        <v>0</v>
      </c>
      <c r="AA17" s="16">
        <v>0</v>
      </c>
      <c r="AB17" s="29">
        <v>8521</v>
      </c>
    </row>
    <row r="18" spans="1:28" x14ac:dyDescent="0.3">
      <c r="A18" s="4"/>
      <c r="B18" s="6" t="s">
        <v>175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91"/>
    </row>
    <row r="19" spans="1:28" x14ac:dyDescent="0.3">
      <c r="A19" s="4" t="s">
        <v>18</v>
      </c>
      <c r="B19" s="5" t="s">
        <v>176</v>
      </c>
      <c r="C19" s="16">
        <v>1842</v>
      </c>
      <c r="D19" s="16">
        <v>463</v>
      </c>
      <c r="E19" s="16">
        <v>130021</v>
      </c>
      <c r="F19" s="16">
        <v>0</v>
      </c>
      <c r="G19" s="16">
        <v>43986</v>
      </c>
      <c r="H19" s="16">
        <v>40067</v>
      </c>
      <c r="I19" s="16">
        <v>17752</v>
      </c>
      <c r="J19" s="16">
        <v>3642</v>
      </c>
      <c r="K19" s="16">
        <v>90418</v>
      </c>
      <c r="L19" s="16">
        <v>433</v>
      </c>
      <c r="M19" s="16">
        <v>41388</v>
      </c>
      <c r="N19" s="16">
        <v>675</v>
      </c>
      <c r="O19" s="16">
        <v>56225</v>
      </c>
      <c r="P19" s="16">
        <v>4</v>
      </c>
      <c r="Q19" s="16">
        <v>6</v>
      </c>
      <c r="R19" s="16">
        <v>79189</v>
      </c>
      <c r="S19" s="16">
        <v>-305</v>
      </c>
      <c r="T19" s="16"/>
      <c r="U19" s="16">
        <v>0</v>
      </c>
      <c r="V19" s="16">
        <v>0</v>
      </c>
      <c r="W19" s="16">
        <v>83709</v>
      </c>
      <c r="X19" s="16">
        <v>2577</v>
      </c>
      <c r="Y19" s="16">
        <v>0</v>
      </c>
      <c r="Z19" s="16">
        <v>0</v>
      </c>
      <c r="AA19" s="16">
        <v>0</v>
      </c>
      <c r="AB19" s="29">
        <v>0</v>
      </c>
    </row>
    <row r="20" spans="1:28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26"/>
    </row>
    <row r="21" spans="1:28" x14ac:dyDescent="0.3">
      <c r="A21" s="4" t="s">
        <v>19</v>
      </c>
      <c r="B21" s="5" t="s">
        <v>178</v>
      </c>
      <c r="C21" s="16">
        <v>2944</v>
      </c>
      <c r="D21" s="16">
        <v>-223</v>
      </c>
      <c r="E21" s="16">
        <v>51280</v>
      </c>
      <c r="F21" s="16">
        <v>30</v>
      </c>
      <c r="G21" s="16">
        <v>13941</v>
      </c>
      <c r="H21" s="16">
        <v>-3439</v>
      </c>
      <c r="I21" s="16">
        <v>-3552</v>
      </c>
      <c r="J21" s="16">
        <v>-473</v>
      </c>
      <c r="K21" s="16">
        <v>1639</v>
      </c>
      <c r="L21" s="16">
        <v>0</v>
      </c>
      <c r="M21" s="16">
        <v>25452</v>
      </c>
      <c r="N21" s="16">
        <v>157</v>
      </c>
      <c r="O21" s="16">
        <v>30449</v>
      </c>
      <c r="P21" s="16">
        <v>-232</v>
      </c>
      <c r="Q21" s="16">
        <v>344</v>
      </c>
      <c r="R21" s="16">
        <v>1333</v>
      </c>
      <c r="S21" s="16">
        <v>1730</v>
      </c>
      <c r="T21" s="16"/>
      <c r="U21" s="16">
        <v>0</v>
      </c>
      <c r="V21" s="16">
        <v>0</v>
      </c>
      <c r="W21" s="16">
        <v>8296</v>
      </c>
      <c r="X21" s="16">
        <v>-220</v>
      </c>
      <c r="Y21" s="16">
        <v>2501</v>
      </c>
      <c r="Z21" s="16">
        <v>-15</v>
      </c>
      <c r="AA21" s="16">
        <v>0</v>
      </c>
      <c r="AB21" s="29">
        <v>-3435</v>
      </c>
    </row>
    <row r="22" spans="1:28" x14ac:dyDescent="0.3">
      <c r="A22" s="4"/>
      <c r="B22" s="6" t="s">
        <v>179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91"/>
    </row>
    <row r="23" spans="1:28" x14ac:dyDescent="0.3">
      <c r="A23" s="4" t="s">
        <v>20</v>
      </c>
      <c r="B23" s="5" t="s">
        <v>180</v>
      </c>
      <c r="C23" s="13">
        <v>102</v>
      </c>
      <c r="D23" s="13">
        <v>38</v>
      </c>
      <c r="E23" s="13">
        <v>21419</v>
      </c>
      <c r="F23" s="13">
        <v>-141</v>
      </c>
      <c r="G23" s="13">
        <v>1055</v>
      </c>
      <c r="H23" s="13">
        <v>25165</v>
      </c>
      <c r="I23" s="13">
        <v>74</v>
      </c>
      <c r="J23" s="13">
        <v>-28</v>
      </c>
      <c r="K23" s="13">
        <v>39380</v>
      </c>
      <c r="L23" s="13">
        <v>2016</v>
      </c>
      <c r="M23" s="13">
        <v>0</v>
      </c>
      <c r="N23" s="13">
        <v>1399</v>
      </c>
      <c r="O23" s="13">
        <v>53274</v>
      </c>
      <c r="P23" s="13">
        <v>7</v>
      </c>
      <c r="Q23" s="13">
        <v>0</v>
      </c>
      <c r="R23" s="13">
        <v>2134</v>
      </c>
      <c r="S23" s="13">
        <v>-88</v>
      </c>
      <c r="T23" s="13"/>
      <c r="U23" s="13">
        <v>259</v>
      </c>
      <c r="V23" s="13">
        <v>0</v>
      </c>
      <c r="W23" s="13">
        <v>112784</v>
      </c>
      <c r="X23" s="13">
        <v>-55</v>
      </c>
      <c r="Y23" s="13">
        <v>-1034</v>
      </c>
      <c r="Z23" s="13">
        <v>0</v>
      </c>
      <c r="AA23" s="13">
        <v>0</v>
      </c>
      <c r="AB23" s="26">
        <v>0</v>
      </c>
    </row>
    <row r="24" spans="1:28" x14ac:dyDescent="0.3">
      <c r="A24" s="4"/>
      <c r="B24" s="6" t="s">
        <v>181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26"/>
    </row>
    <row r="25" spans="1:28" x14ac:dyDescent="0.3">
      <c r="A25" s="4" t="s">
        <v>21</v>
      </c>
      <c r="B25" s="5" t="s">
        <v>182</v>
      </c>
      <c r="C25" s="13">
        <v>3461</v>
      </c>
      <c r="D25" s="13">
        <v>-445</v>
      </c>
      <c r="E25" s="13">
        <v>-33602</v>
      </c>
      <c r="F25" s="13">
        <v>-418</v>
      </c>
      <c r="G25" s="13">
        <v>-2517</v>
      </c>
      <c r="H25" s="13">
        <v>-1107</v>
      </c>
      <c r="I25" s="13">
        <v>-47</v>
      </c>
      <c r="J25" s="13">
        <v>77</v>
      </c>
      <c r="K25" s="13">
        <v>-16944</v>
      </c>
      <c r="L25" s="13">
        <v>-490</v>
      </c>
      <c r="M25" s="13">
        <v>-65260</v>
      </c>
      <c r="N25" s="13">
        <v>806</v>
      </c>
      <c r="O25" s="13">
        <v>933109</v>
      </c>
      <c r="P25" s="13">
        <v>-320</v>
      </c>
      <c r="Q25" s="13">
        <v>52</v>
      </c>
      <c r="R25" s="13">
        <v>9851</v>
      </c>
      <c r="S25" s="13">
        <v>8614</v>
      </c>
      <c r="T25" s="13"/>
      <c r="U25" s="13">
        <v>9103</v>
      </c>
      <c r="V25" s="13">
        <v>6534</v>
      </c>
      <c r="W25" s="13">
        <v>-25702</v>
      </c>
      <c r="X25" s="13">
        <v>-8738</v>
      </c>
      <c r="Y25" s="13">
        <v>-1319</v>
      </c>
      <c r="Z25" s="13">
        <v>73748</v>
      </c>
      <c r="AA25" s="13">
        <v>62372</v>
      </c>
      <c r="AB25" s="26">
        <v>-2316</v>
      </c>
    </row>
    <row r="26" spans="1:28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26"/>
    </row>
    <row r="27" spans="1:28" s="86" customFormat="1" x14ac:dyDescent="0.3">
      <c r="A27" s="7" t="s">
        <v>22</v>
      </c>
      <c r="B27" s="8" t="s">
        <v>184</v>
      </c>
      <c r="C27" s="15">
        <v>169768</v>
      </c>
      <c r="D27" s="15">
        <v>10336</v>
      </c>
      <c r="E27" s="15">
        <v>1438768</v>
      </c>
      <c r="F27" s="15">
        <v>17971</v>
      </c>
      <c r="G27" s="15">
        <v>56064</v>
      </c>
      <c r="H27" s="15">
        <v>99311</v>
      </c>
      <c r="I27" s="15">
        <v>46364</v>
      </c>
      <c r="J27" s="15">
        <v>25910</v>
      </c>
      <c r="K27" s="15">
        <v>488631</v>
      </c>
      <c r="L27" s="15">
        <v>5598</v>
      </c>
      <c r="M27" s="15">
        <v>1420095</v>
      </c>
      <c r="N27" s="15">
        <v>94585</v>
      </c>
      <c r="O27" s="15">
        <v>1602157</v>
      </c>
      <c r="P27" s="15">
        <v>11751</v>
      </c>
      <c r="Q27" s="15">
        <v>16849</v>
      </c>
      <c r="R27" s="15">
        <v>532655</v>
      </c>
      <c r="S27" s="15">
        <v>73241</v>
      </c>
      <c r="T27" s="15">
        <v>796102</v>
      </c>
      <c r="U27" s="15">
        <v>95284</v>
      </c>
      <c r="V27" s="15">
        <v>65708</v>
      </c>
      <c r="W27" s="15">
        <v>1398509</v>
      </c>
      <c r="X27" s="15">
        <v>48093</v>
      </c>
      <c r="Y27" s="15">
        <v>127541</v>
      </c>
      <c r="Z27" s="15">
        <v>82997</v>
      </c>
      <c r="AA27" s="15">
        <v>62347</v>
      </c>
      <c r="AB27" s="28">
        <v>56906</v>
      </c>
    </row>
    <row r="28" spans="1:28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28"/>
    </row>
    <row r="29" spans="1:28" x14ac:dyDescent="0.3">
      <c r="A29" s="4" t="s">
        <v>135</v>
      </c>
      <c r="B29" s="5" t="s">
        <v>186</v>
      </c>
      <c r="C29" s="13">
        <v>68618</v>
      </c>
      <c r="D29" s="13">
        <v>4096</v>
      </c>
      <c r="E29" s="13">
        <v>325409</v>
      </c>
      <c r="F29" s="13">
        <v>5700</v>
      </c>
      <c r="G29" s="13">
        <v>-148</v>
      </c>
      <c r="H29" s="13">
        <v>22212</v>
      </c>
      <c r="I29" s="13">
        <v>6534</v>
      </c>
      <c r="J29" s="13">
        <v>8335</v>
      </c>
      <c r="K29" s="13">
        <v>149069</v>
      </c>
      <c r="L29" s="13">
        <v>289</v>
      </c>
      <c r="M29" s="13">
        <v>492574</v>
      </c>
      <c r="N29" s="13">
        <v>12238</v>
      </c>
      <c r="O29" s="13">
        <v>249112</v>
      </c>
      <c r="P29" s="13">
        <v>3553</v>
      </c>
      <c r="Q29" s="13">
        <v>4780</v>
      </c>
      <c r="R29" s="13">
        <v>176753</v>
      </c>
      <c r="S29" s="13">
        <v>28074</v>
      </c>
      <c r="T29" s="13"/>
      <c r="U29" s="13">
        <v>19260</v>
      </c>
      <c r="V29" s="13">
        <v>10065</v>
      </c>
      <c r="W29" s="13">
        <v>308298</v>
      </c>
      <c r="X29" s="13">
        <v>56744</v>
      </c>
      <c r="Y29" s="13">
        <v>48700</v>
      </c>
      <c r="Z29" s="13">
        <v>50323</v>
      </c>
      <c r="AA29" s="13">
        <v>41871</v>
      </c>
      <c r="AB29" s="26">
        <v>23239</v>
      </c>
    </row>
    <row r="30" spans="1:28" x14ac:dyDescent="0.3">
      <c r="A30" s="4"/>
      <c r="B30" s="6" t="s">
        <v>187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26"/>
    </row>
    <row r="31" spans="1:28" x14ac:dyDescent="0.3">
      <c r="A31" s="4" t="s">
        <v>23</v>
      </c>
      <c r="B31" s="5" t="s">
        <v>188</v>
      </c>
      <c r="C31" s="13">
        <v>40149</v>
      </c>
      <c r="D31" s="13">
        <v>4104</v>
      </c>
      <c r="E31" s="13">
        <v>235803</v>
      </c>
      <c r="F31" s="13">
        <v>8532</v>
      </c>
      <c r="G31" s="13">
        <v>1738</v>
      </c>
      <c r="H31" s="13">
        <v>8854</v>
      </c>
      <c r="I31" s="13">
        <v>4192</v>
      </c>
      <c r="J31" s="13">
        <v>6211</v>
      </c>
      <c r="K31" s="13">
        <v>72589</v>
      </c>
      <c r="L31" s="13">
        <v>1425</v>
      </c>
      <c r="M31" s="13">
        <v>279018</v>
      </c>
      <c r="N31" s="13">
        <v>6780</v>
      </c>
      <c r="O31" s="13">
        <v>216903</v>
      </c>
      <c r="P31" s="13">
        <v>3069</v>
      </c>
      <c r="Q31" s="13">
        <v>6756</v>
      </c>
      <c r="R31" s="13">
        <v>127193</v>
      </c>
      <c r="S31" s="13">
        <v>30186</v>
      </c>
      <c r="T31" s="13"/>
      <c r="U31" s="13">
        <v>15567</v>
      </c>
      <c r="V31" s="13">
        <v>13267</v>
      </c>
      <c r="W31" s="13">
        <v>174777</v>
      </c>
      <c r="X31" s="13">
        <v>32541</v>
      </c>
      <c r="Y31" s="13">
        <v>42208</v>
      </c>
      <c r="Z31" s="13">
        <v>22965</v>
      </c>
      <c r="AA31" s="13">
        <v>13299</v>
      </c>
      <c r="AB31" s="26">
        <v>23835</v>
      </c>
    </row>
    <row r="32" spans="1:28" x14ac:dyDescent="0.3">
      <c r="A32" s="4"/>
      <c r="B32" s="6" t="s">
        <v>189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26"/>
    </row>
    <row r="33" spans="1:28" x14ac:dyDescent="0.3">
      <c r="A33" s="4" t="s">
        <v>24</v>
      </c>
      <c r="B33" s="5" t="s">
        <v>190</v>
      </c>
      <c r="C33" s="13">
        <v>2998</v>
      </c>
      <c r="D33" s="13">
        <v>622</v>
      </c>
      <c r="E33" s="13">
        <v>28993</v>
      </c>
      <c r="F33" s="13">
        <v>421</v>
      </c>
      <c r="G33" s="13">
        <v>0</v>
      </c>
      <c r="H33" s="13">
        <v>2042</v>
      </c>
      <c r="I33" s="13">
        <v>773</v>
      </c>
      <c r="J33" s="13">
        <v>930</v>
      </c>
      <c r="K33" s="13">
        <v>22791</v>
      </c>
      <c r="L33" s="13">
        <v>0</v>
      </c>
      <c r="M33" s="13">
        <v>53182</v>
      </c>
      <c r="N33" s="13">
        <v>1204</v>
      </c>
      <c r="O33" s="13">
        <v>56286</v>
      </c>
      <c r="P33" s="13">
        <v>1102</v>
      </c>
      <c r="Q33" s="13">
        <v>373</v>
      </c>
      <c r="R33" s="13">
        <v>12489</v>
      </c>
      <c r="S33" s="13">
        <v>7011</v>
      </c>
      <c r="T33" s="13"/>
      <c r="U33" s="13">
        <v>1641</v>
      </c>
      <c r="V33" s="13">
        <v>1038</v>
      </c>
      <c r="W33" s="13">
        <v>36574</v>
      </c>
      <c r="X33" s="13">
        <v>5295</v>
      </c>
      <c r="Y33" s="13">
        <v>167</v>
      </c>
      <c r="Z33" s="13">
        <v>3179</v>
      </c>
      <c r="AA33" s="13">
        <v>2066</v>
      </c>
      <c r="AB33" s="26">
        <v>4604</v>
      </c>
    </row>
    <row r="34" spans="1:28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26"/>
    </row>
    <row r="35" spans="1:28" x14ac:dyDescent="0.3">
      <c r="A35" s="4" t="s">
        <v>25</v>
      </c>
      <c r="B35" s="5" t="s">
        <v>192</v>
      </c>
      <c r="C35" s="13">
        <v>-2624</v>
      </c>
      <c r="D35" s="13">
        <v>3</v>
      </c>
      <c r="E35" s="13">
        <v>50492</v>
      </c>
      <c r="F35" s="13">
        <v>45</v>
      </c>
      <c r="G35" s="13">
        <v>8693</v>
      </c>
      <c r="H35" s="13">
        <v>-2048</v>
      </c>
      <c r="I35" s="13">
        <v>-157</v>
      </c>
      <c r="J35" s="13">
        <v>0</v>
      </c>
      <c r="K35" s="13">
        <v>6432</v>
      </c>
      <c r="L35" s="13">
        <v>0</v>
      </c>
      <c r="M35" s="13">
        <v>194271</v>
      </c>
      <c r="N35" s="13">
        <v>4914</v>
      </c>
      <c r="O35" s="13">
        <v>188852</v>
      </c>
      <c r="P35" s="13">
        <v>539</v>
      </c>
      <c r="Q35" s="13">
        <v>912</v>
      </c>
      <c r="R35" s="13">
        <v>-5524</v>
      </c>
      <c r="S35" s="13">
        <v>-788</v>
      </c>
      <c r="T35" s="13"/>
      <c r="U35" s="13">
        <v>6621</v>
      </c>
      <c r="V35" s="13">
        <v>1715</v>
      </c>
      <c r="W35" s="13">
        <v>32088</v>
      </c>
      <c r="X35" s="13">
        <v>9223</v>
      </c>
      <c r="Y35" s="13">
        <v>-2983</v>
      </c>
      <c r="Z35" s="13">
        <v>-423</v>
      </c>
      <c r="AA35" s="13">
        <v>24</v>
      </c>
      <c r="AB35" s="26">
        <v>0</v>
      </c>
    </row>
    <row r="36" spans="1:28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26"/>
    </row>
    <row r="37" spans="1:28" x14ac:dyDescent="0.3">
      <c r="A37" s="4" t="s">
        <v>26</v>
      </c>
      <c r="B37" s="5" t="s">
        <v>194</v>
      </c>
      <c r="C37" s="13">
        <v>37597</v>
      </c>
      <c r="D37" s="13">
        <v>389</v>
      </c>
      <c r="E37" s="13">
        <v>533296</v>
      </c>
      <c r="F37" s="13">
        <v>328</v>
      </c>
      <c r="G37" s="13">
        <v>-1949</v>
      </c>
      <c r="H37" s="13">
        <v>5</v>
      </c>
      <c r="I37" s="13">
        <v>3402</v>
      </c>
      <c r="J37" s="13">
        <v>514</v>
      </c>
      <c r="K37" s="13">
        <v>160414</v>
      </c>
      <c r="L37" s="13">
        <v>-647</v>
      </c>
      <c r="M37" s="13">
        <v>119092</v>
      </c>
      <c r="N37" s="13">
        <v>-1337</v>
      </c>
      <c r="O37" s="13">
        <v>1141563</v>
      </c>
      <c r="P37" s="13">
        <v>-55</v>
      </c>
      <c r="Q37" s="13">
        <v>-371</v>
      </c>
      <c r="R37" s="13">
        <v>2300</v>
      </c>
      <c r="S37" s="13">
        <v>-20852</v>
      </c>
      <c r="T37" s="13"/>
      <c r="U37" s="13">
        <v>0</v>
      </c>
      <c r="V37" s="13">
        <v>0</v>
      </c>
      <c r="W37" s="13">
        <v>19838</v>
      </c>
      <c r="X37" s="13">
        <v>19230</v>
      </c>
      <c r="Y37" s="13">
        <v>10454</v>
      </c>
      <c r="Z37" s="13">
        <v>0</v>
      </c>
      <c r="AA37" s="13">
        <v>0</v>
      </c>
      <c r="AB37" s="26">
        <v>-1976</v>
      </c>
    </row>
    <row r="38" spans="1:28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26"/>
    </row>
    <row r="39" spans="1:28" x14ac:dyDescent="0.3">
      <c r="A39" s="4">
        <v>18</v>
      </c>
      <c r="B39" s="5" t="s">
        <v>196</v>
      </c>
      <c r="C39" s="13">
        <v>-12366</v>
      </c>
      <c r="D39" s="13">
        <v>-3</v>
      </c>
      <c r="E39" s="13">
        <v>70310</v>
      </c>
      <c r="F39" s="13">
        <v>0</v>
      </c>
      <c r="G39" s="13">
        <v>0</v>
      </c>
      <c r="H39" s="13">
        <v>-634</v>
      </c>
      <c r="I39" s="13">
        <v>644</v>
      </c>
      <c r="J39" s="13">
        <v>669</v>
      </c>
      <c r="K39" s="13">
        <v>17595</v>
      </c>
      <c r="L39" s="13">
        <v>1729</v>
      </c>
      <c r="M39" s="13">
        <v>138355</v>
      </c>
      <c r="N39" s="13">
        <v>41088</v>
      </c>
      <c r="O39" s="13">
        <v>193623</v>
      </c>
      <c r="P39" s="13">
        <v>0</v>
      </c>
      <c r="Q39" s="13">
        <v>0</v>
      </c>
      <c r="R39" s="13">
        <v>12131</v>
      </c>
      <c r="S39" s="13">
        <v>647</v>
      </c>
      <c r="T39" s="13"/>
      <c r="U39" s="13">
        <v>0</v>
      </c>
      <c r="V39" s="13">
        <v>-2927</v>
      </c>
      <c r="W39" s="13">
        <v>13280</v>
      </c>
      <c r="X39" s="13">
        <v>101</v>
      </c>
      <c r="Y39" s="13">
        <v>0</v>
      </c>
      <c r="Z39" s="13">
        <v>-8</v>
      </c>
      <c r="AA39" s="13">
        <v>0</v>
      </c>
      <c r="AB39" s="26">
        <v>0</v>
      </c>
    </row>
    <row r="40" spans="1:28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26"/>
    </row>
    <row r="41" spans="1:28" x14ac:dyDescent="0.3">
      <c r="A41" s="4" t="s">
        <v>27</v>
      </c>
      <c r="B41" s="5" t="s">
        <v>198</v>
      </c>
      <c r="C41" s="13">
        <v>449</v>
      </c>
      <c r="D41" s="13">
        <v>0</v>
      </c>
      <c r="E41" s="13">
        <v>132596</v>
      </c>
      <c r="F41" s="13">
        <v>0</v>
      </c>
      <c r="G41" s="13">
        <v>13948</v>
      </c>
      <c r="H41" s="13">
        <v>-8</v>
      </c>
      <c r="I41" s="13">
        <v>1582</v>
      </c>
      <c r="J41" s="13">
        <v>1745</v>
      </c>
      <c r="K41" s="13">
        <v>-34901</v>
      </c>
      <c r="L41" s="13">
        <v>-397</v>
      </c>
      <c r="M41" s="13">
        <v>-10409</v>
      </c>
      <c r="N41" s="13">
        <v>-6458</v>
      </c>
      <c r="O41" s="13">
        <v>370288</v>
      </c>
      <c r="P41" s="13">
        <v>419</v>
      </c>
      <c r="Q41" s="13">
        <v>2</v>
      </c>
      <c r="R41" s="13">
        <v>5655</v>
      </c>
      <c r="S41" s="13">
        <v>-3630</v>
      </c>
      <c r="T41" s="13"/>
      <c r="U41" s="13">
        <v>40</v>
      </c>
      <c r="V41" s="13">
        <v>2535</v>
      </c>
      <c r="W41" s="13">
        <v>-33633</v>
      </c>
      <c r="X41" s="13">
        <v>58683</v>
      </c>
      <c r="Y41" s="13">
        <v>1781</v>
      </c>
      <c r="Z41" s="13">
        <v>669</v>
      </c>
      <c r="AA41" s="13">
        <v>0</v>
      </c>
      <c r="AB41" s="26">
        <v>-130</v>
      </c>
    </row>
    <row r="42" spans="1:28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26"/>
    </row>
    <row r="43" spans="1:28" s="86" customFormat="1" x14ac:dyDescent="0.3">
      <c r="A43" s="7" t="s">
        <v>28</v>
      </c>
      <c r="B43" s="8" t="s">
        <v>200</v>
      </c>
      <c r="C43" s="17">
        <v>34947</v>
      </c>
      <c r="D43" s="17">
        <v>1125</v>
      </c>
      <c r="E43" s="17">
        <v>61869</v>
      </c>
      <c r="F43" s="17">
        <v>2945</v>
      </c>
      <c r="G43" s="17">
        <v>33782</v>
      </c>
      <c r="H43" s="17">
        <v>68888</v>
      </c>
      <c r="I43" s="17">
        <v>29394</v>
      </c>
      <c r="J43" s="17">
        <v>7506</v>
      </c>
      <c r="K43" s="17">
        <v>94642</v>
      </c>
      <c r="L43" s="17">
        <v>3199</v>
      </c>
      <c r="M43" s="17">
        <v>154012</v>
      </c>
      <c r="N43" s="17">
        <v>36156</v>
      </c>
      <c r="O43" s="17">
        <v>-814470</v>
      </c>
      <c r="P43" s="17">
        <v>3124</v>
      </c>
      <c r="Q43" s="17">
        <v>4397</v>
      </c>
      <c r="R43" s="17">
        <v>201658</v>
      </c>
      <c r="S43" s="17">
        <v>32593</v>
      </c>
      <c r="T43" s="17">
        <v>261343</v>
      </c>
      <c r="U43" s="17">
        <v>52155</v>
      </c>
      <c r="V43" s="17">
        <v>40015</v>
      </c>
      <c r="W43" s="17">
        <v>847287</v>
      </c>
      <c r="X43" s="17">
        <v>-133724</v>
      </c>
      <c r="Y43" s="17">
        <v>27214</v>
      </c>
      <c r="Z43" s="17">
        <v>6292</v>
      </c>
      <c r="AA43" s="17">
        <v>5087</v>
      </c>
      <c r="AB43" s="30">
        <v>7334</v>
      </c>
    </row>
    <row r="44" spans="1:28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30"/>
    </row>
    <row r="45" spans="1:28" x14ac:dyDescent="0.3">
      <c r="A45" s="4" t="s">
        <v>29</v>
      </c>
      <c r="B45" s="5" t="s">
        <v>202</v>
      </c>
      <c r="C45" s="16">
        <v>15618</v>
      </c>
      <c r="D45" s="16">
        <v>235</v>
      </c>
      <c r="E45" s="16">
        <v>2490</v>
      </c>
      <c r="F45" s="16">
        <v>1</v>
      </c>
      <c r="G45" s="16">
        <v>622</v>
      </c>
      <c r="H45" s="16">
        <v>18065</v>
      </c>
      <c r="I45" s="16">
        <v>7016</v>
      </c>
      <c r="J45" s="16">
        <v>1313</v>
      </c>
      <c r="K45" s="16">
        <v>293</v>
      </c>
      <c r="L45" s="16">
        <v>799</v>
      </c>
      <c r="M45" s="16">
        <v>63916</v>
      </c>
      <c r="N45" s="16">
        <v>3988</v>
      </c>
      <c r="O45" s="16">
        <v>9154</v>
      </c>
      <c r="P45" s="16">
        <v>611</v>
      </c>
      <c r="Q45" s="16">
        <v>1218</v>
      </c>
      <c r="R45" s="16">
        <v>42739</v>
      </c>
      <c r="S45" s="16">
        <v>3017</v>
      </c>
      <c r="T45" s="16"/>
      <c r="U45" s="16">
        <v>14606</v>
      </c>
      <c r="V45" s="16">
        <v>10848</v>
      </c>
      <c r="W45" s="16">
        <v>126711</v>
      </c>
      <c r="X45" s="16">
        <v>1795</v>
      </c>
      <c r="Y45" s="16">
        <v>12801</v>
      </c>
      <c r="Z45" s="16">
        <v>1058</v>
      </c>
      <c r="AA45" s="16">
        <v>947</v>
      </c>
      <c r="AB45" s="29">
        <v>-335</v>
      </c>
    </row>
    <row r="46" spans="1:28" x14ac:dyDescent="0.3">
      <c r="A46" s="4"/>
      <c r="B46" s="6" t="s">
        <v>203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91"/>
    </row>
    <row r="47" spans="1:28" x14ac:dyDescent="0.3">
      <c r="A47" s="4" t="s">
        <v>30</v>
      </c>
      <c r="B47" s="5" t="s">
        <v>204</v>
      </c>
      <c r="C47" s="16">
        <v>-5700</v>
      </c>
      <c r="D47" s="16">
        <v>89</v>
      </c>
      <c r="E47" s="16">
        <v>-58642</v>
      </c>
      <c r="F47" s="16">
        <v>209</v>
      </c>
      <c r="G47" s="16">
        <v>7665</v>
      </c>
      <c r="H47" s="16">
        <v>0</v>
      </c>
      <c r="I47" s="16">
        <v>122</v>
      </c>
      <c r="J47" s="16">
        <v>1192</v>
      </c>
      <c r="K47" s="16">
        <v>36689</v>
      </c>
      <c r="L47" s="16">
        <v>669</v>
      </c>
      <c r="M47" s="16">
        <v>65454</v>
      </c>
      <c r="N47" s="16">
        <v>2531</v>
      </c>
      <c r="O47" s="16">
        <v>429422</v>
      </c>
      <c r="P47" s="16">
        <v>556</v>
      </c>
      <c r="Q47" s="16">
        <v>165</v>
      </c>
      <c r="R47" s="16">
        <v>11288</v>
      </c>
      <c r="S47" s="16">
        <v>25774</v>
      </c>
      <c r="T47" s="16"/>
      <c r="U47" s="16">
        <v>162</v>
      </c>
      <c r="V47" s="16">
        <v>1625</v>
      </c>
      <c r="W47" s="16">
        <v>24946</v>
      </c>
      <c r="X47" s="16">
        <v>5022</v>
      </c>
      <c r="Y47" s="16">
        <v>-6271</v>
      </c>
      <c r="Z47" s="16">
        <v>144</v>
      </c>
      <c r="AA47" s="16">
        <v>0</v>
      </c>
      <c r="AB47" s="29">
        <v>2785</v>
      </c>
    </row>
    <row r="48" spans="1:28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29"/>
    </row>
    <row r="49" spans="1:28" s="86" customFormat="1" x14ac:dyDescent="0.3">
      <c r="A49" s="65" t="s">
        <v>31</v>
      </c>
      <c r="B49" s="66" t="s">
        <v>206</v>
      </c>
      <c r="C49" s="67">
        <v>25029</v>
      </c>
      <c r="D49" s="67">
        <v>801</v>
      </c>
      <c r="E49" s="67">
        <v>118021</v>
      </c>
      <c r="F49" s="67">
        <v>2735</v>
      </c>
      <c r="G49" s="67">
        <v>25495</v>
      </c>
      <c r="H49" s="67">
        <v>50823</v>
      </c>
      <c r="I49" s="67">
        <v>22256</v>
      </c>
      <c r="J49" s="67">
        <v>5001</v>
      </c>
      <c r="K49" s="67">
        <v>57660</v>
      </c>
      <c r="L49" s="67">
        <v>1731</v>
      </c>
      <c r="M49" s="67">
        <v>24642</v>
      </c>
      <c r="N49" s="67">
        <v>29637</v>
      </c>
      <c r="O49" s="67">
        <v>-1253046</v>
      </c>
      <c r="P49" s="67">
        <v>1957</v>
      </c>
      <c r="Q49" s="67">
        <v>3014</v>
      </c>
      <c r="R49" s="67">
        <v>147631</v>
      </c>
      <c r="S49" s="67">
        <v>3802</v>
      </c>
      <c r="T49" s="67">
        <v>232774</v>
      </c>
      <c r="U49" s="67">
        <v>37387</v>
      </c>
      <c r="V49" s="67">
        <v>27542</v>
      </c>
      <c r="W49" s="67">
        <v>695630</v>
      </c>
      <c r="X49" s="67">
        <v>-140541</v>
      </c>
      <c r="Y49" s="67">
        <v>20684</v>
      </c>
      <c r="Z49" s="67">
        <v>5090</v>
      </c>
      <c r="AA49" s="67">
        <v>4140</v>
      </c>
      <c r="AB49" s="68">
        <v>4884</v>
      </c>
    </row>
    <row r="50" spans="1:28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s="88" customFormat="1" ht="15" customHeigh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ht="15" customHeight="1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ht="15" customHeight="1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s="101" customFormat="1" ht="15" customHeight="1" x14ac:dyDescent="0.2">
      <c r="A54" s="100" t="s">
        <v>232</v>
      </c>
    </row>
    <row r="55" spans="1:28" s="101" customFormat="1" ht="15" customHeight="1" x14ac:dyDescent="0.2">
      <c r="A55" s="102" t="s">
        <v>233</v>
      </c>
    </row>
    <row r="56" spans="1:28" s="101" customFormat="1" ht="15" customHeight="1" x14ac:dyDescent="0.2">
      <c r="A56" s="103"/>
    </row>
    <row r="57" spans="1:28" ht="15" customHeight="1" x14ac:dyDescent="0.3">
      <c r="A57" s="32" t="s">
        <v>209</v>
      </c>
      <c r="B57" s="94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</row>
    <row r="58" spans="1:28" ht="15" customHeight="1" x14ac:dyDescent="0.3">
      <c r="A58" s="33" t="s">
        <v>36</v>
      </c>
      <c r="B58" s="94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28" x14ac:dyDescent="0.3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3:28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3:28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3:28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3:28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3:28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3:28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3:28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3:28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3:28" x14ac:dyDescent="0.3"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3:28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3:28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3:28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3:28" x14ac:dyDescent="0.3"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 spans="3:28" x14ac:dyDescent="0.3"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3:28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3:28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3:28" x14ac:dyDescent="0.3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3:28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3:28" x14ac:dyDescent="0.3"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3:28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3:28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3:28" x14ac:dyDescent="0.3"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3:28" x14ac:dyDescent="0.3"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3:28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3:28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3:28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3:28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3:28" x14ac:dyDescent="0.3"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</row>
    <row r="93" spans="3:28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3:28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3:28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3:28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3:28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3:28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3:28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3:28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3:28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3:28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3:28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3:28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3:28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3:28" x14ac:dyDescent="0.3"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</row>
    <row r="107" spans="3:28" x14ac:dyDescent="0.3"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</row>
    <row r="108" spans="3:28" x14ac:dyDescent="0.3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 spans="3:28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3:28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3:28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3:28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3:28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3:28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 spans="3:28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 spans="3:28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3:28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 spans="3:28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 spans="3:28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 spans="3:28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3:28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3:28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3:28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3:28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3:28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3:28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3:28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3:28" x14ac:dyDescent="0.3"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3:28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3:28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3:28" x14ac:dyDescent="0.3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 spans="3:28" x14ac:dyDescent="0.3"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spans="3:28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3:28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3:28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3:28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3:28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3:28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3:28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3:28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3:28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3:28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3:28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3:28" x14ac:dyDescent="0.3"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</row>
    <row r="145" spans="3:28" x14ac:dyDescent="0.3"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3:28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3:28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3:28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3:28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3:28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3:28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3:28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3:28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3:28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F155"/>
  <sheetViews>
    <sheetView showGridLines="0" topLeftCell="G1" zoomScaleNormal="100" workbookViewId="0">
      <selection activeCell="AA1" sqref="AA1:AA1048576"/>
    </sheetView>
  </sheetViews>
  <sheetFormatPr defaultRowHeight="14.4" x14ac:dyDescent="0.3"/>
  <cols>
    <col min="2" max="2" width="68" style="81" bestFit="1" customWidth="1"/>
    <col min="3" max="22" width="11.33203125" style="12" customWidth="1"/>
    <col min="23" max="23" width="11.33203125" style="21" customWidth="1"/>
    <col min="24" max="30" width="11.33203125" style="12" customWidth="1"/>
  </cols>
  <sheetData>
    <row r="1" spans="1:30" x14ac:dyDescent="0.3">
      <c r="A1" s="56" t="s">
        <v>33</v>
      </c>
    </row>
    <row r="2" spans="1:30" x14ac:dyDescent="0.3">
      <c r="A2" s="58" t="s">
        <v>257</v>
      </c>
      <c r="B2" s="82"/>
    </row>
    <row r="3" spans="1:30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40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7" t="s">
        <v>8</v>
      </c>
      <c r="N4" s="47" t="s">
        <v>220</v>
      </c>
      <c r="O4" s="47" t="s">
        <v>2</v>
      </c>
      <c r="P4" s="47" t="s">
        <v>9</v>
      </c>
      <c r="Q4" s="47" t="s">
        <v>38</v>
      </c>
      <c r="R4" s="47" t="s">
        <v>39</v>
      </c>
      <c r="S4" s="47" t="s">
        <v>5</v>
      </c>
      <c r="T4" s="47" t="s">
        <v>227</v>
      </c>
      <c r="U4" s="47" t="s">
        <v>0</v>
      </c>
      <c r="V4" s="47" t="s">
        <v>256</v>
      </c>
      <c r="W4" s="47" t="s">
        <v>155</v>
      </c>
      <c r="X4" s="47" t="s">
        <v>156</v>
      </c>
      <c r="Y4" s="47" t="s">
        <v>10</v>
      </c>
      <c r="Z4" s="47" t="s">
        <v>41</v>
      </c>
      <c r="AA4" s="47" t="s">
        <v>42</v>
      </c>
      <c r="AB4" s="47" t="s">
        <v>11</v>
      </c>
      <c r="AC4" s="47" t="s">
        <v>160</v>
      </c>
      <c r="AD4" s="61" t="s">
        <v>157</v>
      </c>
    </row>
    <row r="5" spans="1:30" s="85" customFormat="1" x14ac:dyDescent="0.3">
      <c r="A5" s="4" t="s">
        <v>12</v>
      </c>
      <c r="B5" s="5" t="s">
        <v>163</v>
      </c>
      <c r="C5" s="13">
        <v>81517</v>
      </c>
      <c r="D5" s="13"/>
      <c r="E5" s="13"/>
      <c r="F5" s="13">
        <v>2862</v>
      </c>
      <c r="G5" s="13">
        <v>510223</v>
      </c>
      <c r="H5" s="13">
        <v>1883</v>
      </c>
      <c r="I5" s="13">
        <v>17767</v>
      </c>
      <c r="J5" s="13">
        <v>23110</v>
      </c>
      <c r="K5" s="13">
        <v>17049</v>
      </c>
      <c r="L5" s="13">
        <v>9543</v>
      </c>
      <c r="M5" s="13">
        <v>244662</v>
      </c>
      <c r="N5" s="13">
        <v>1730</v>
      </c>
      <c r="O5" s="13">
        <v>868926</v>
      </c>
      <c r="P5" s="13">
        <v>69789</v>
      </c>
      <c r="Q5" s="13">
        <v>415920</v>
      </c>
      <c r="R5" s="13">
        <v>6064</v>
      </c>
      <c r="S5" s="13">
        <v>3887</v>
      </c>
      <c r="T5" s="13">
        <v>214260</v>
      </c>
      <c r="U5" s="13">
        <v>30061</v>
      </c>
      <c r="V5" s="13">
        <v>81720</v>
      </c>
      <c r="W5" s="13">
        <v>86378</v>
      </c>
      <c r="X5" s="13">
        <v>45421</v>
      </c>
      <c r="Y5" s="13">
        <v>546693</v>
      </c>
      <c r="Z5" s="13">
        <v>9637</v>
      </c>
      <c r="AA5" s="13">
        <v>62680</v>
      </c>
      <c r="AB5" s="13">
        <v>3890</v>
      </c>
      <c r="AC5" s="13">
        <v>0</v>
      </c>
      <c r="AD5" s="26">
        <v>12148</v>
      </c>
    </row>
    <row r="6" spans="1:30" s="85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85" customFormat="1" x14ac:dyDescent="0.3">
      <c r="A7" s="4">
        <v>2</v>
      </c>
      <c r="B7" s="5" t="s">
        <v>165</v>
      </c>
      <c r="C7" s="14">
        <v>21130</v>
      </c>
      <c r="D7" s="14"/>
      <c r="E7" s="14"/>
      <c r="F7" s="14">
        <v>416</v>
      </c>
      <c r="G7" s="14">
        <v>127650</v>
      </c>
      <c r="H7" s="14">
        <v>2178</v>
      </c>
      <c r="I7" s="14">
        <v>9698</v>
      </c>
      <c r="J7" s="14">
        <v>12942</v>
      </c>
      <c r="K7" s="14">
        <v>8024</v>
      </c>
      <c r="L7" s="14">
        <v>2069</v>
      </c>
      <c r="M7" s="14">
        <v>108616</v>
      </c>
      <c r="N7" s="14">
        <v>250</v>
      </c>
      <c r="O7" s="14">
        <v>460350</v>
      </c>
      <c r="P7" s="14">
        <v>60776</v>
      </c>
      <c r="Q7" s="14">
        <v>273599</v>
      </c>
      <c r="R7" s="14">
        <v>3316</v>
      </c>
      <c r="S7" s="14">
        <v>423</v>
      </c>
      <c r="T7" s="14">
        <v>67255</v>
      </c>
      <c r="U7" s="14">
        <v>10452</v>
      </c>
      <c r="V7" s="14">
        <v>45265</v>
      </c>
      <c r="W7" s="14">
        <v>12342</v>
      </c>
      <c r="X7" s="14">
        <v>25891</v>
      </c>
      <c r="Y7" s="14">
        <v>203644</v>
      </c>
      <c r="Z7" s="14">
        <v>8523</v>
      </c>
      <c r="AA7" s="14">
        <v>3715</v>
      </c>
      <c r="AB7" s="14">
        <v>1113</v>
      </c>
      <c r="AC7" s="14">
        <v>1</v>
      </c>
      <c r="AD7" s="27">
        <v>3426</v>
      </c>
    </row>
    <row r="8" spans="1:30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86" customFormat="1" x14ac:dyDescent="0.3">
      <c r="A9" s="7" t="s">
        <v>13</v>
      </c>
      <c r="B9" s="8" t="s">
        <v>167</v>
      </c>
      <c r="C9" s="15">
        <v>60387</v>
      </c>
      <c r="D9" s="15">
        <v>297009</v>
      </c>
      <c r="E9" s="15">
        <v>-3</v>
      </c>
      <c r="F9" s="15">
        <v>2446</v>
      </c>
      <c r="G9" s="15">
        <v>382573</v>
      </c>
      <c r="H9" s="15">
        <v>-295</v>
      </c>
      <c r="I9" s="15">
        <v>8069</v>
      </c>
      <c r="J9" s="15">
        <v>10168</v>
      </c>
      <c r="K9" s="15">
        <v>9025</v>
      </c>
      <c r="L9" s="15">
        <v>7474</v>
      </c>
      <c r="M9" s="15">
        <v>136046</v>
      </c>
      <c r="N9" s="15">
        <v>1480</v>
      </c>
      <c r="O9" s="15">
        <v>408576</v>
      </c>
      <c r="P9" s="15">
        <v>9013</v>
      </c>
      <c r="Q9" s="15">
        <v>142321</v>
      </c>
      <c r="R9" s="15">
        <v>2748</v>
      </c>
      <c r="S9" s="15">
        <v>3464</v>
      </c>
      <c r="T9" s="15">
        <v>147005</v>
      </c>
      <c r="U9" s="15">
        <v>19609</v>
      </c>
      <c r="V9" s="15">
        <v>36455</v>
      </c>
      <c r="W9" s="15">
        <v>74036</v>
      </c>
      <c r="X9" s="15">
        <v>19530</v>
      </c>
      <c r="Y9" s="15">
        <v>343049</v>
      </c>
      <c r="Z9" s="15">
        <v>1114</v>
      </c>
      <c r="AA9" s="15">
        <v>58965</v>
      </c>
      <c r="AB9" s="15">
        <v>2777</v>
      </c>
      <c r="AC9" s="15">
        <v>-1</v>
      </c>
      <c r="AD9" s="28">
        <v>8722</v>
      </c>
    </row>
    <row r="10" spans="1:30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28"/>
    </row>
    <row r="11" spans="1:30" x14ac:dyDescent="0.3">
      <c r="A11" s="4" t="s">
        <v>14</v>
      </c>
      <c r="B11" s="5" t="s">
        <v>169</v>
      </c>
      <c r="C11" s="16">
        <v>16</v>
      </c>
      <c r="D11" s="16"/>
      <c r="E11" s="16"/>
      <c r="F11" s="16">
        <v>78</v>
      </c>
      <c r="G11" s="16">
        <v>23707</v>
      </c>
      <c r="H11" s="16">
        <v>225</v>
      </c>
      <c r="I11" s="16">
        <v>0</v>
      </c>
      <c r="J11" s="16">
        <v>0</v>
      </c>
      <c r="K11" s="16">
        <v>0</v>
      </c>
      <c r="L11" s="16">
        <v>0</v>
      </c>
      <c r="M11" s="16">
        <v>8197</v>
      </c>
      <c r="N11" s="16">
        <v>0</v>
      </c>
      <c r="O11" s="16">
        <v>47005</v>
      </c>
      <c r="P11" s="16">
        <v>8435</v>
      </c>
      <c r="Q11" s="16">
        <v>10061</v>
      </c>
      <c r="R11" s="16">
        <v>729</v>
      </c>
      <c r="S11" s="16">
        <v>79</v>
      </c>
      <c r="T11" s="16">
        <v>2141</v>
      </c>
      <c r="U11" s="16">
        <v>1571</v>
      </c>
      <c r="V11" s="16">
        <v>0</v>
      </c>
      <c r="W11" s="16">
        <v>288</v>
      </c>
      <c r="X11" s="16">
        <v>0</v>
      </c>
      <c r="Y11" s="16">
        <v>114332</v>
      </c>
      <c r="Z11" s="16">
        <v>0</v>
      </c>
      <c r="AA11" s="16">
        <v>0</v>
      </c>
      <c r="AB11" s="16">
        <v>1341</v>
      </c>
      <c r="AC11" s="16">
        <v>0</v>
      </c>
      <c r="AD11" s="29">
        <v>178</v>
      </c>
    </row>
    <row r="12" spans="1:30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2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9"/>
    </row>
    <row r="13" spans="1:30" x14ac:dyDescent="0.3">
      <c r="A13" s="4" t="s">
        <v>15</v>
      </c>
      <c r="B13" s="5" t="s">
        <v>171</v>
      </c>
      <c r="C13" s="16">
        <v>21459</v>
      </c>
      <c r="D13" s="16"/>
      <c r="E13" s="16"/>
      <c r="F13" s="16">
        <v>3199</v>
      </c>
      <c r="G13" s="16">
        <v>255463</v>
      </c>
      <c r="H13" s="16">
        <v>9496</v>
      </c>
      <c r="I13" s="16">
        <v>1928</v>
      </c>
      <c r="J13" s="16">
        <v>4445</v>
      </c>
      <c r="K13" s="16">
        <v>790</v>
      </c>
      <c r="L13" s="16">
        <v>2679</v>
      </c>
      <c r="M13" s="16">
        <v>72603</v>
      </c>
      <c r="N13" s="16">
        <v>619</v>
      </c>
      <c r="O13" s="16">
        <v>217610</v>
      </c>
      <c r="P13" s="16">
        <v>8847</v>
      </c>
      <c r="Q13" s="16">
        <v>172952</v>
      </c>
      <c r="R13" s="16">
        <v>2980</v>
      </c>
      <c r="S13" s="16">
        <v>7201</v>
      </c>
      <c r="T13" s="16">
        <v>71230</v>
      </c>
      <c r="U13" s="16">
        <v>15415</v>
      </c>
      <c r="V13" s="16">
        <v>7031</v>
      </c>
      <c r="W13" s="16">
        <v>20071</v>
      </c>
      <c r="X13" s="16">
        <v>12730</v>
      </c>
      <c r="Y13" s="16">
        <v>197851</v>
      </c>
      <c r="Z13" s="16">
        <v>25145</v>
      </c>
      <c r="AA13" s="16">
        <v>14704</v>
      </c>
      <c r="AB13" s="16">
        <v>2112</v>
      </c>
      <c r="AC13" s="16">
        <v>0</v>
      </c>
      <c r="AD13" s="29">
        <v>21476</v>
      </c>
    </row>
    <row r="14" spans="1:30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x14ac:dyDescent="0.3">
      <c r="A15" s="4" t="s">
        <v>16</v>
      </c>
      <c r="B15" s="5" t="s">
        <v>172</v>
      </c>
      <c r="C15" s="16">
        <v>-6076</v>
      </c>
      <c r="D15" s="16"/>
      <c r="E15" s="16"/>
      <c r="F15" s="16">
        <v>-1333</v>
      </c>
      <c r="G15" s="16">
        <v>-41907</v>
      </c>
      <c r="H15" s="16">
        <v>-368</v>
      </c>
      <c r="I15" s="16">
        <v>-133</v>
      </c>
      <c r="J15" s="16">
        <v>-701</v>
      </c>
      <c r="K15" s="16">
        <v>-701</v>
      </c>
      <c r="L15" s="16">
        <v>-206</v>
      </c>
      <c r="M15" s="16">
        <v>-13778</v>
      </c>
      <c r="N15" s="16">
        <v>-13</v>
      </c>
      <c r="O15" s="16">
        <v>-41386</v>
      </c>
      <c r="P15" s="16">
        <v>-382</v>
      </c>
      <c r="Q15" s="16">
        <v>-33367</v>
      </c>
      <c r="R15" s="16">
        <v>-321</v>
      </c>
      <c r="S15" s="16">
        <v>-2274</v>
      </c>
      <c r="T15" s="16">
        <v>-5215</v>
      </c>
      <c r="U15" s="16">
        <v>-3285</v>
      </c>
      <c r="V15" s="16">
        <v>-285</v>
      </c>
      <c r="W15" s="16">
        <v>-2857</v>
      </c>
      <c r="X15" s="16">
        <v>-1969</v>
      </c>
      <c r="Y15" s="16">
        <v>-34355</v>
      </c>
      <c r="Z15" s="16">
        <v>-3992</v>
      </c>
      <c r="AA15" s="16">
        <v>-1785</v>
      </c>
      <c r="AB15" s="16">
        <v>-253</v>
      </c>
      <c r="AC15" s="16">
        <v>-10</v>
      </c>
      <c r="AD15" s="29">
        <v>-6165</v>
      </c>
    </row>
    <row r="16" spans="1:30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x14ac:dyDescent="0.3">
      <c r="A17" s="4" t="s">
        <v>17</v>
      </c>
      <c r="B17" s="5" t="s">
        <v>174</v>
      </c>
      <c r="C17" s="16">
        <v>273</v>
      </c>
      <c r="D17" s="16"/>
      <c r="E17" s="16"/>
      <c r="F17" s="16">
        <v>884</v>
      </c>
      <c r="G17" s="16">
        <v>37385</v>
      </c>
      <c r="H17" s="16">
        <v>0</v>
      </c>
      <c r="I17" s="16">
        <v>-555</v>
      </c>
      <c r="J17" s="16">
        <v>9612</v>
      </c>
      <c r="K17" s="16">
        <v>-1284</v>
      </c>
      <c r="L17" s="16">
        <v>791</v>
      </c>
      <c r="M17" s="16">
        <v>4724</v>
      </c>
      <c r="N17" s="16">
        <v>0</v>
      </c>
      <c r="O17" s="16">
        <v>133522</v>
      </c>
      <c r="P17" s="16">
        <v>47285</v>
      </c>
      <c r="Q17" s="16">
        <v>7652</v>
      </c>
      <c r="R17" s="16">
        <v>126</v>
      </c>
      <c r="S17" s="16">
        <v>-217</v>
      </c>
      <c r="T17" s="16">
        <v>74</v>
      </c>
      <c r="U17" s="16">
        <v>389</v>
      </c>
      <c r="V17" s="16">
        <v>0</v>
      </c>
      <c r="W17" s="16">
        <v>-6211</v>
      </c>
      <c r="X17" s="16">
        <v>-34</v>
      </c>
      <c r="Y17" s="16">
        <v>847</v>
      </c>
      <c r="Z17" s="16">
        <v>3625</v>
      </c>
      <c r="AA17" s="16">
        <v>-39</v>
      </c>
      <c r="AB17" s="16">
        <v>0</v>
      </c>
      <c r="AC17" s="16">
        <v>0</v>
      </c>
      <c r="AD17" s="29">
        <v>5098</v>
      </c>
    </row>
    <row r="18" spans="1:30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x14ac:dyDescent="0.3">
      <c r="A19" s="4" t="s">
        <v>18</v>
      </c>
      <c r="B19" s="5" t="s">
        <v>176</v>
      </c>
      <c r="C19" s="13">
        <v>1842</v>
      </c>
      <c r="D19" s="13"/>
      <c r="E19" s="13"/>
      <c r="F19" s="13">
        <v>136</v>
      </c>
      <c r="G19" s="13">
        <v>32193</v>
      </c>
      <c r="H19" s="13">
        <v>0</v>
      </c>
      <c r="I19" s="13">
        <v>16303</v>
      </c>
      <c r="J19" s="13">
        <v>7437</v>
      </c>
      <c r="K19" s="13">
        <v>12773</v>
      </c>
      <c r="L19" s="13">
        <v>1781</v>
      </c>
      <c r="M19" s="13">
        <v>21130</v>
      </c>
      <c r="N19" s="13">
        <v>415</v>
      </c>
      <c r="O19" s="13">
        <v>15073</v>
      </c>
      <c r="P19" s="13">
        <v>769</v>
      </c>
      <c r="Q19" s="13">
        <v>24629</v>
      </c>
      <c r="R19" s="13">
        <v>4</v>
      </c>
      <c r="S19" s="16">
        <v>6</v>
      </c>
      <c r="T19" s="13">
        <v>6538</v>
      </c>
      <c r="U19" s="13">
        <v>-262</v>
      </c>
      <c r="V19" s="13">
        <v>0</v>
      </c>
      <c r="W19" s="13">
        <v>9195</v>
      </c>
      <c r="X19" s="13">
        <v>0</v>
      </c>
      <c r="Y19" s="13">
        <v>37485</v>
      </c>
      <c r="Z19" s="13">
        <v>7</v>
      </c>
      <c r="AA19" s="13">
        <v>0</v>
      </c>
      <c r="AB19" s="13">
        <v>0</v>
      </c>
      <c r="AC19" s="13">
        <v>0</v>
      </c>
      <c r="AD19" s="26">
        <v>0</v>
      </c>
    </row>
    <row r="20" spans="1:30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1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26"/>
    </row>
    <row r="21" spans="1:30" x14ac:dyDescent="0.3">
      <c r="A21" s="4" t="s">
        <v>19</v>
      </c>
      <c r="B21" s="5" t="s">
        <v>178</v>
      </c>
      <c r="C21" s="16">
        <v>1552</v>
      </c>
      <c r="D21" s="16"/>
      <c r="E21" s="16"/>
      <c r="F21" s="16">
        <v>-279</v>
      </c>
      <c r="G21" s="16">
        <v>47950</v>
      </c>
      <c r="H21" s="16">
        <v>-128</v>
      </c>
      <c r="I21" s="16">
        <v>9113</v>
      </c>
      <c r="J21" s="16">
        <v>-2463</v>
      </c>
      <c r="K21" s="16">
        <v>-1988</v>
      </c>
      <c r="L21" s="16">
        <v>-333</v>
      </c>
      <c r="M21" s="16">
        <v>921</v>
      </c>
      <c r="N21" s="16">
        <v>0</v>
      </c>
      <c r="O21" s="16">
        <v>11545</v>
      </c>
      <c r="P21" s="16">
        <v>137</v>
      </c>
      <c r="Q21" s="16">
        <v>13533</v>
      </c>
      <c r="R21" s="16">
        <v>-189</v>
      </c>
      <c r="S21" s="16">
        <v>317</v>
      </c>
      <c r="T21" s="16">
        <v>534</v>
      </c>
      <c r="U21" s="16">
        <v>794</v>
      </c>
      <c r="V21" s="16">
        <v>0</v>
      </c>
      <c r="W21" s="16">
        <v>609</v>
      </c>
      <c r="X21" s="16">
        <v>0</v>
      </c>
      <c r="Y21" s="16">
        <v>4312</v>
      </c>
      <c r="Z21" s="16">
        <v>-2667</v>
      </c>
      <c r="AA21" s="16">
        <v>1344</v>
      </c>
      <c r="AB21" s="16">
        <v>-5</v>
      </c>
      <c r="AC21" s="16">
        <v>0</v>
      </c>
      <c r="AD21" s="29">
        <v>-2072</v>
      </c>
    </row>
    <row r="22" spans="1:30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1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29"/>
    </row>
    <row r="23" spans="1:30" x14ac:dyDescent="0.3">
      <c r="A23" s="4" t="s">
        <v>20</v>
      </c>
      <c r="B23" s="5" t="s">
        <v>180</v>
      </c>
      <c r="C23" s="16">
        <v>111</v>
      </c>
      <c r="D23" s="16"/>
      <c r="E23" s="16"/>
      <c r="F23" s="16">
        <v>16</v>
      </c>
      <c r="G23" s="16">
        <v>9122</v>
      </c>
      <c r="H23" s="16">
        <v>0</v>
      </c>
      <c r="I23" s="16">
        <v>888</v>
      </c>
      <c r="J23" s="16">
        <v>10333</v>
      </c>
      <c r="K23" s="16">
        <v>29</v>
      </c>
      <c r="L23" s="16">
        <v>38</v>
      </c>
      <c r="M23" s="16">
        <v>21065</v>
      </c>
      <c r="N23" s="16">
        <v>1271</v>
      </c>
      <c r="O23" s="16">
        <v>0</v>
      </c>
      <c r="P23" s="16">
        <v>1399</v>
      </c>
      <c r="Q23" s="16">
        <v>61893</v>
      </c>
      <c r="R23" s="16">
        <v>-50</v>
      </c>
      <c r="S23" s="16">
        <v>0</v>
      </c>
      <c r="T23" s="16">
        <v>-1024</v>
      </c>
      <c r="U23" s="16">
        <v>1</v>
      </c>
      <c r="V23" s="16">
        <v>127</v>
      </c>
      <c r="W23" s="16">
        <v>-4256</v>
      </c>
      <c r="X23" s="16">
        <v>0</v>
      </c>
      <c r="Y23" s="16">
        <v>15949</v>
      </c>
      <c r="Z23" s="16">
        <v>451</v>
      </c>
      <c r="AA23" s="16">
        <v>-436</v>
      </c>
      <c r="AB23" s="16">
        <v>0</v>
      </c>
      <c r="AC23" s="16">
        <v>0</v>
      </c>
      <c r="AD23" s="29">
        <v>0</v>
      </c>
    </row>
    <row r="24" spans="1:30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x14ac:dyDescent="0.3">
      <c r="A25" s="4" t="s">
        <v>21</v>
      </c>
      <c r="B25" s="5" t="s">
        <v>182</v>
      </c>
      <c r="C25" s="13">
        <v>1944</v>
      </c>
      <c r="D25" s="13"/>
      <c r="E25" s="13"/>
      <c r="F25" s="13">
        <v>-223</v>
      </c>
      <c r="G25" s="13">
        <v>-57973</v>
      </c>
      <c r="H25" s="13">
        <v>-214</v>
      </c>
      <c r="I25" s="13">
        <v>-912</v>
      </c>
      <c r="J25" s="13">
        <v>-940</v>
      </c>
      <c r="K25" s="13">
        <v>-181</v>
      </c>
      <c r="L25" s="13">
        <v>-95</v>
      </c>
      <c r="M25" s="13">
        <v>-15417</v>
      </c>
      <c r="N25" s="13">
        <v>-228</v>
      </c>
      <c r="O25" s="13">
        <v>-32981</v>
      </c>
      <c r="P25" s="13">
        <v>-402</v>
      </c>
      <c r="Q25" s="13">
        <v>-51501</v>
      </c>
      <c r="R25" s="13">
        <v>-435</v>
      </c>
      <c r="S25" s="16">
        <v>-95</v>
      </c>
      <c r="T25" s="13">
        <v>7354</v>
      </c>
      <c r="U25" s="13">
        <v>5846</v>
      </c>
      <c r="V25" s="13">
        <v>2945</v>
      </c>
      <c r="W25" s="13">
        <v>-4469</v>
      </c>
      <c r="X25" s="13">
        <v>4061</v>
      </c>
      <c r="Y25" s="13">
        <v>-22124</v>
      </c>
      <c r="Z25" s="13">
        <v>-6747</v>
      </c>
      <c r="AA25" s="13">
        <v>478</v>
      </c>
      <c r="AB25" s="13">
        <v>28129</v>
      </c>
      <c r="AC25" s="13">
        <v>29328</v>
      </c>
      <c r="AD25" s="26">
        <v>-630</v>
      </c>
    </row>
    <row r="26" spans="1:30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26"/>
    </row>
    <row r="27" spans="1:30" s="86" customFormat="1" x14ac:dyDescent="0.3">
      <c r="A27" s="7" t="s">
        <v>22</v>
      </c>
      <c r="B27" s="8" t="s">
        <v>184</v>
      </c>
      <c r="C27" s="15">
        <v>81508</v>
      </c>
      <c r="D27" s="15">
        <v>431416</v>
      </c>
      <c r="E27" s="15">
        <v>4493</v>
      </c>
      <c r="F27" s="15">
        <v>4924</v>
      </c>
      <c r="G27" s="15">
        <v>688513</v>
      </c>
      <c r="H27" s="15">
        <v>8716</v>
      </c>
      <c r="I27" s="15">
        <v>34701</v>
      </c>
      <c r="J27" s="15">
        <v>37891</v>
      </c>
      <c r="K27" s="15">
        <v>18463</v>
      </c>
      <c r="L27" s="15">
        <v>12129</v>
      </c>
      <c r="M27" s="15">
        <v>235491</v>
      </c>
      <c r="N27" s="15">
        <v>3544</v>
      </c>
      <c r="O27" s="15">
        <v>758964</v>
      </c>
      <c r="P27" s="15">
        <v>75101</v>
      </c>
      <c r="Q27" s="15">
        <v>348173</v>
      </c>
      <c r="R27" s="15">
        <v>5592</v>
      </c>
      <c r="S27" s="15">
        <v>8481</v>
      </c>
      <c r="T27" s="15">
        <v>228637</v>
      </c>
      <c r="U27" s="15">
        <v>40078</v>
      </c>
      <c r="V27" s="15">
        <v>46273</v>
      </c>
      <c r="W27" s="15">
        <v>86406</v>
      </c>
      <c r="X27" s="15">
        <v>34318</v>
      </c>
      <c r="Y27" s="15">
        <v>657346</v>
      </c>
      <c r="Z27" s="15">
        <v>16936</v>
      </c>
      <c r="AA27" s="15">
        <v>73231</v>
      </c>
      <c r="AB27" s="15">
        <v>34101</v>
      </c>
      <c r="AC27" s="15">
        <v>29317</v>
      </c>
      <c r="AD27" s="28">
        <v>26607</v>
      </c>
    </row>
    <row r="28" spans="1:30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28"/>
    </row>
    <row r="29" spans="1:30" x14ac:dyDescent="0.3">
      <c r="A29" s="4" t="s">
        <v>135</v>
      </c>
      <c r="B29" s="5" t="s">
        <v>186</v>
      </c>
      <c r="C29" s="16">
        <v>32691</v>
      </c>
      <c r="D29" s="16"/>
      <c r="E29" s="16"/>
      <c r="F29" s="16">
        <v>2002</v>
      </c>
      <c r="G29" s="16">
        <v>141720</v>
      </c>
      <c r="H29" s="16">
        <v>2638</v>
      </c>
      <c r="I29" s="16">
        <v>-159</v>
      </c>
      <c r="J29" s="16">
        <v>8144</v>
      </c>
      <c r="K29" s="16">
        <v>3255</v>
      </c>
      <c r="L29" s="16">
        <v>3815</v>
      </c>
      <c r="M29" s="16">
        <v>80856</v>
      </c>
      <c r="N29" s="16">
        <v>254</v>
      </c>
      <c r="O29" s="16">
        <v>290922</v>
      </c>
      <c r="P29" s="16">
        <v>9116</v>
      </c>
      <c r="Q29" s="16">
        <v>125068</v>
      </c>
      <c r="R29" s="16">
        <v>2025</v>
      </c>
      <c r="S29" s="16">
        <v>2338</v>
      </c>
      <c r="T29" s="16">
        <v>86324</v>
      </c>
      <c r="U29" s="16">
        <v>12825</v>
      </c>
      <c r="V29" s="16">
        <v>9542</v>
      </c>
      <c r="W29" s="16">
        <v>15965</v>
      </c>
      <c r="X29" s="16">
        <v>4741</v>
      </c>
      <c r="Y29" s="16">
        <v>156474</v>
      </c>
      <c r="Z29" s="16">
        <v>34145</v>
      </c>
      <c r="AA29" s="16">
        <v>25431</v>
      </c>
      <c r="AB29" s="16">
        <v>20353</v>
      </c>
      <c r="AC29" s="16">
        <v>19795</v>
      </c>
      <c r="AD29" s="29">
        <v>11640</v>
      </c>
    </row>
    <row r="30" spans="1:30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x14ac:dyDescent="0.3">
      <c r="A31" s="4" t="s">
        <v>23</v>
      </c>
      <c r="B31" s="5" t="s">
        <v>188</v>
      </c>
      <c r="C31" s="16">
        <v>19328</v>
      </c>
      <c r="D31" s="16"/>
      <c r="E31" s="16"/>
      <c r="F31" s="16">
        <v>1863</v>
      </c>
      <c r="G31" s="16">
        <v>117894</v>
      </c>
      <c r="H31" s="16">
        <v>4114</v>
      </c>
      <c r="I31" s="16">
        <v>1414</v>
      </c>
      <c r="J31" s="16">
        <v>2957</v>
      </c>
      <c r="K31" s="16">
        <v>1641</v>
      </c>
      <c r="L31" s="16">
        <v>2903</v>
      </c>
      <c r="M31" s="16">
        <v>32870</v>
      </c>
      <c r="N31" s="16">
        <v>399</v>
      </c>
      <c r="O31" s="16">
        <v>139240</v>
      </c>
      <c r="P31" s="16">
        <v>3124</v>
      </c>
      <c r="Q31" s="16">
        <v>101751</v>
      </c>
      <c r="R31" s="16">
        <v>1148</v>
      </c>
      <c r="S31" s="16">
        <v>3585</v>
      </c>
      <c r="T31" s="16">
        <v>59874</v>
      </c>
      <c r="U31" s="16">
        <v>13944</v>
      </c>
      <c r="V31" s="16">
        <v>7434</v>
      </c>
      <c r="W31" s="16">
        <v>22947</v>
      </c>
      <c r="X31" s="16">
        <v>6840</v>
      </c>
      <c r="Y31" s="16">
        <v>82288</v>
      </c>
      <c r="Z31" s="16">
        <v>15032</v>
      </c>
      <c r="AA31" s="16">
        <v>18997</v>
      </c>
      <c r="AB31" s="16">
        <v>10230</v>
      </c>
      <c r="AC31" s="16">
        <v>6389</v>
      </c>
      <c r="AD31" s="29">
        <v>9940</v>
      </c>
    </row>
    <row r="32" spans="1:30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x14ac:dyDescent="0.3">
      <c r="A33" s="4" t="s">
        <v>24</v>
      </c>
      <c r="B33" s="5" t="s">
        <v>190</v>
      </c>
      <c r="C33" s="13">
        <v>1497</v>
      </c>
      <c r="D33" s="13"/>
      <c r="E33" s="13"/>
      <c r="F33" s="13">
        <v>295</v>
      </c>
      <c r="G33" s="13">
        <v>13922</v>
      </c>
      <c r="H33" s="13">
        <v>211</v>
      </c>
      <c r="I33" s="13">
        <v>0</v>
      </c>
      <c r="J33" s="13">
        <v>1029</v>
      </c>
      <c r="K33" s="13">
        <v>343</v>
      </c>
      <c r="L33" s="13">
        <v>463</v>
      </c>
      <c r="M33" s="13">
        <v>11467</v>
      </c>
      <c r="N33" s="13">
        <v>0</v>
      </c>
      <c r="O33" s="13">
        <v>33469</v>
      </c>
      <c r="P33" s="13">
        <v>849</v>
      </c>
      <c r="Q33" s="13">
        <v>20634</v>
      </c>
      <c r="R33" s="13">
        <v>409</v>
      </c>
      <c r="S33" s="16">
        <v>228</v>
      </c>
      <c r="T33" s="13">
        <v>6083</v>
      </c>
      <c r="U33" s="13">
        <v>4354</v>
      </c>
      <c r="V33" s="13">
        <v>783</v>
      </c>
      <c r="W33" s="13">
        <v>1376</v>
      </c>
      <c r="X33" s="13">
        <v>494</v>
      </c>
      <c r="Y33" s="13">
        <v>18439</v>
      </c>
      <c r="Z33" s="13">
        <v>2303</v>
      </c>
      <c r="AA33" s="13">
        <v>67</v>
      </c>
      <c r="AB33" s="13">
        <v>1345</v>
      </c>
      <c r="AC33" s="13">
        <v>986</v>
      </c>
      <c r="AD33" s="26">
        <v>2281</v>
      </c>
    </row>
    <row r="34" spans="1:30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x14ac:dyDescent="0.3">
      <c r="A35" s="4" t="s">
        <v>25</v>
      </c>
      <c r="B35" s="5" t="s">
        <v>192</v>
      </c>
      <c r="C35" s="13">
        <v>700</v>
      </c>
      <c r="D35" s="13"/>
      <c r="E35" s="13"/>
      <c r="F35" s="13">
        <v>3</v>
      </c>
      <c r="G35" s="13">
        <v>20812</v>
      </c>
      <c r="H35" s="13">
        <v>45</v>
      </c>
      <c r="I35" s="13">
        <v>948</v>
      </c>
      <c r="J35" s="13">
        <v>-3500</v>
      </c>
      <c r="K35" s="13">
        <v>-157</v>
      </c>
      <c r="L35" s="13">
        <v>0</v>
      </c>
      <c r="M35" s="13">
        <v>6602</v>
      </c>
      <c r="N35" s="13">
        <v>0</v>
      </c>
      <c r="O35" s="13">
        <v>65417</v>
      </c>
      <c r="P35" s="13">
        <v>13</v>
      </c>
      <c r="Q35" s="13">
        <v>34460</v>
      </c>
      <c r="R35" s="13">
        <v>697</v>
      </c>
      <c r="S35" s="16">
        <v>207</v>
      </c>
      <c r="T35" s="13">
        <v>-2888</v>
      </c>
      <c r="U35" s="13">
        <v>-1573</v>
      </c>
      <c r="V35" s="13">
        <v>3523</v>
      </c>
      <c r="W35" s="13">
        <v>939</v>
      </c>
      <c r="X35" s="13">
        <v>1381</v>
      </c>
      <c r="Y35" s="13">
        <v>6878</v>
      </c>
      <c r="Z35" s="13">
        <v>9901</v>
      </c>
      <c r="AA35" s="13">
        <v>-1206</v>
      </c>
      <c r="AB35" s="13">
        <v>-231</v>
      </c>
      <c r="AC35" s="13">
        <v>28</v>
      </c>
      <c r="AD35" s="26">
        <v>0</v>
      </c>
    </row>
    <row r="36" spans="1:30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26"/>
    </row>
    <row r="37" spans="1:30" x14ac:dyDescent="0.3">
      <c r="A37" s="4" t="s">
        <v>26</v>
      </c>
      <c r="B37" s="5" t="s">
        <v>194</v>
      </c>
      <c r="C37" s="13">
        <v>13801</v>
      </c>
      <c r="D37" s="13"/>
      <c r="E37" s="13"/>
      <c r="F37" s="13">
        <v>-16</v>
      </c>
      <c r="G37" s="13">
        <v>252376</v>
      </c>
      <c r="H37" s="13">
        <v>161</v>
      </c>
      <c r="I37" s="13">
        <v>5179</v>
      </c>
      <c r="J37" s="13">
        <v>5</v>
      </c>
      <c r="K37" s="13">
        <v>1342</v>
      </c>
      <c r="L37" s="13">
        <v>-115</v>
      </c>
      <c r="M37" s="13">
        <v>63691</v>
      </c>
      <c r="N37" s="13">
        <v>-791</v>
      </c>
      <c r="O37" s="13">
        <v>43866</v>
      </c>
      <c r="P37" s="13">
        <v>103</v>
      </c>
      <c r="Q37" s="13">
        <v>204554</v>
      </c>
      <c r="R37" s="13">
        <v>-1360</v>
      </c>
      <c r="S37" s="13">
        <v>-466</v>
      </c>
      <c r="T37" s="13">
        <v>2225</v>
      </c>
      <c r="U37" s="13">
        <v>-9179</v>
      </c>
      <c r="V37" s="13">
        <v>0</v>
      </c>
      <c r="W37" s="13">
        <v>33833</v>
      </c>
      <c r="X37" s="13">
        <v>-257</v>
      </c>
      <c r="Y37" s="13">
        <v>6958</v>
      </c>
      <c r="Z37" s="13">
        <v>5472</v>
      </c>
      <c r="AA37" s="13">
        <v>12578</v>
      </c>
      <c r="AB37" s="13">
        <v>0</v>
      </c>
      <c r="AC37" s="13">
        <v>0</v>
      </c>
      <c r="AD37" s="26">
        <v>-482</v>
      </c>
    </row>
    <row r="38" spans="1:30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x14ac:dyDescent="0.3">
      <c r="A39" s="4">
        <v>18</v>
      </c>
      <c r="B39" s="5" t="s">
        <v>196</v>
      </c>
      <c r="C39" s="13">
        <v>-1685</v>
      </c>
      <c r="D39" s="13"/>
      <c r="E39" s="13"/>
      <c r="F39" s="13">
        <v>-5</v>
      </c>
      <c r="G39" s="13">
        <v>34460</v>
      </c>
      <c r="H39" s="13">
        <v>0</v>
      </c>
      <c r="I39" s="13">
        <v>0</v>
      </c>
      <c r="J39" s="13">
        <v>0</v>
      </c>
      <c r="K39" s="13">
        <v>389</v>
      </c>
      <c r="L39" s="13">
        <v>-241</v>
      </c>
      <c r="M39" s="13">
        <v>9271</v>
      </c>
      <c r="N39" s="13">
        <v>732</v>
      </c>
      <c r="O39" s="13">
        <v>-3699</v>
      </c>
      <c r="P39" s="13">
        <v>42574</v>
      </c>
      <c r="Q39" s="13">
        <v>48502</v>
      </c>
      <c r="R39" s="13">
        <v>0</v>
      </c>
      <c r="S39" s="13">
        <v>0</v>
      </c>
      <c r="T39" s="13">
        <v>9164</v>
      </c>
      <c r="U39" s="13">
        <v>579</v>
      </c>
      <c r="V39" s="13">
        <v>0</v>
      </c>
      <c r="W39" s="13">
        <v>0</v>
      </c>
      <c r="X39" s="13">
        <v>332</v>
      </c>
      <c r="Y39" s="13">
        <v>-214</v>
      </c>
      <c r="Z39" s="13">
        <v>64</v>
      </c>
      <c r="AA39" s="13">
        <v>0</v>
      </c>
      <c r="AB39" s="13">
        <v>0</v>
      </c>
      <c r="AC39" s="13">
        <v>0</v>
      </c>
      <c r="AD39" s="26">
        <v>0</v>
      </c>
    </row>
    <row r="40" spans="1:30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1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26"/>
    </row>
    <row r="41" spans="1:30" x14ac:dyDescent="0.3">
      <c r="A41" s="4" t="s">
        <v>27</v>
      </c>
      <c r="B41" s="5" t="s">
        <v>198</v>
      </c>
      <c r="C41" s="13">
        <v>205</v>
      </c>
      <c r="D41" s="13"/>
      <c r="E41" s="13"/>
      <c r="F41" s="13">
        <v>0</v>
      </c>
      <c r="G41" s="13">
        <v>106775</v>
      </c>
      <c r="H41" s="13">
        <v>0</v>
      </c>
      <c r="I41" s="13">
        <v>4165</v>
      </c>
      <c r="J41" s="13">
        <v>-20</v>
      </c>
      <c r="K41" s="13">
        <v>-109</v>
      </c>
      <c r="L41" s="13">
        <v>595</v>
      </c>
      <c r="M41" s="13">
        <v>15017</v>
      </c>
      <c r="N41" s="13">
        <v>-551</v>
      </c>
      <c r="O41" s="13">
        <v>-1520</v>
      </c>
      <c r="P41" s="13">
        <v>0</v>
      </c>
      <c r="Q41" s="13">
        <v>22643</v>
      </c>
      <c r="R41" s="13">
        <v>355</v>
      </c>
      <c r="S41" s="13">
        <v>0</v>
      </c>
      <c r="T41" s="13">
        <v>9949</v>
      </c>
      <c r="U41" s="13">
        <v>-312</v>
      </c>
      <c r="V41" s="13">
        <v>0</v>
      </c>
      <c r="W41" s="13">
        <v>8178</v>
      </c>
      <c r="X41" s="13">
        <v>703</v>
      </c>
      <c r="Y41" s="13">
        <v>-24236</v>
      </c>
      <c r="Z41" s="13">
        <v>-186</v>
      </c>
      <c r="AA41" s="13">
        <v>733</v>
      </c>
      <c r="AB41" s="13">
        <v>-9</v>
      </c>
      <c r="AC41" s="13">
        <v>0</v>
      </c>
      <c r="AD41" s="26">
        <v>-100</v>
      </c>
    </row>
    <row r="42" spans="1:30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s="86" customFormat="1" x14ac:dyDescent="0.3">
      <c r="A43" s="7" t="s">
        <v>28</v>
      </c>
      <c r="B43" s="8" t="s">
        <v>200</v>
      </c>
      <c r="C43" s="17">
        <v>14971</v>
      </c>
      <c r="D43" s="17">
        <v>104399</v>
      </c>
      <c r="E43" s="17">
        <v>-3232</v>
      </c>
      <c r="F43" s="17">
        <v>782</v>
      </c>
      <c r="G43" s="17">
        <v>554</v>
      </c>
      <c r="H43" s="17">
        <v>1547</v>
      </c>
      <c r="I43" s="17">
        <v>23154</v>
      </c>
      <c r="J43" s="17">
        <v>29276</v>
      </c>
      <c r="K43" s="17">
        <v>11759</v>
      </c>
      <c r="L43" s="17">
        <v>4709</v>
      </c>
      <c r="M43" s="17">
        <v>15717</v>
      </c>
      <c r="N43" s="17">
        <v>3501</v>
      </c>
      <c r="O43" s="17">
        <v>191269</v>
      </c>
      <c r="P43" s="17">
        <v>19322</v>
      </c>
      <c r="Q43" s="17">
        <v>-209439</v>
      </c>
      <c r="R43" s="17">
        <v>2318</v>
      </c>
      <c r="S43" s="17">
        <v>2589</v>
      </c>
      <c r="T43" s="17">
        <v>57906</v>
      </c>
      <c r="U43" s="17">
        <v>19440</v>
      </c>
      <c r="V43" s="17">
        <v>24991</v>
      </c>
      <c r="W43" s="17">
        <v>3168</v>
      </c>
      <c r="X43" s="17">
        <v>20084</v>
      </c>
      <c r="Y43" s="17">
        <v>410759</v>
      </c>
      <c r="Z43" s="17">
        <v>-49795</v>
      </c>
      <c r="AA43" s="17">
        <v>16631</v>
      </c>
      <c r="AB43" s="17">
        <v>2413</v>
      </c>
      <c r="AC43" s="17">
        <v>2119</v>
      </c>
      <c r="AD43" s="30">
        <v>3328</v>
      </c>
    </row>
    <row r="44" spans="1:30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30"/>
    </row>
    <row r="45" spans="1:30" x14ac:dyDescent="0.3">
      <c r="A45" s="4" t="s">
        <v>29</v>
      </c>
      <c r="B45" s="5" t="s">
        <v>202</v>
      </c>
      <c r="C45" s="16">
        <v>6638</v>
      </c>
      <c r="D45" s="16"/>
      <c r="E45" s="16"/>
      <c r="F45" s="16">
        <v>128</v>
      </c>
      <c r="G45" s="16">
        <v>1151</v>
      </c>
      <c r="H45" s="16">
        <v>-10</v>
      </c>
      <c r="I45" s="16">
        <v>0</v>
      </c>
      <c r="J45" s="16">
        <v>7501</v>
      </c>
      <c r="K45" s="16">
        <v>3558</v>
      </c>
      <c r="L45" s="16">
        <v>1059</v>
      </c>
      <c r="M45" s="16">
        <v>2808</v>
      </c>
      <c r="N45" s="16">
        <v>940</v>
      </c>
      <c r="O45" s="16">
        <v>112125</v>
      </c>
      <c r="P45" s="16">
        <v>829</v>
      </c>
      <c r="Q45" s="16">
        <v>3774</v>
      </c>
      <c r="R45" s="16">
        <v>818</v>
      </c>
      <c r="S45" s="16">
        <v>695</v>
      </c>
      <c r="T45" s="16">
        <v>11271</v>
      </c>
      <c r="U45" s="16">
        <v>1705</v>
      </c>
      <c r="V45" s="16">
        <v>6840</v>
      </c>
      <c r="W45" s="16">
        <v>-5119</v>
      </c>
      <c r="X45" s="16">
        <v>5908</v>
      </c>
      <c r="Y45" s="16">
        <v>48607</v>
      </c>
      <c r="Z45" s="16">
        <v>1112</v>
      </c>
      <c r="AA45" s="16">
        <v>9112</v>
      </c>
      <c r="AB45" s="16">
        <v>598</v>
      </c>
      <c r="AC45" s="16">
        <v>347</v>
      </c>
      <c r="AD45" s="29">
        <v>250</v>
      </c>
    </row>
    <row r="46" spans="1:30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29"/>
    </row>
    <row r="47" spans="1:30" x14ac:dyDescent="0.3">
      <c r="A47" s="4" t="s">
        <v>30</v>
      </c>
      <c r="B47" s="5" t="s">
        <v>204</v>
      </c>
      <c r="C47" s="16">
        <v>-1750</v>
      </c>
      <c r="D47" s="16"/>
      <c r="E47" s="16"/>
      <c r="F47" s="16">
        <v>84</v>
      </c>
      <c r="G47" s="16">
        <v>-6397</v>
      </c>
      <c r="H47" s="16">
        <v>165</v>
      </c>
      <c r="I47" s="16">
        <v>6471</v>
      </c>
      <c r="J47" s="16">
        <v>0</v>
      </c>
      <c r="K47" s="16">
        <v>-106</v>
      </c>
      <c r="L47" s="16">
        <v>363</v>
      </c>
      <c r="M47" s="16">
        <v>8831</v>
      </c>
      <c r="N47" s="16">
        <v>322</v>
      </c>
      <c r="O47" s="16">
        <v>-679</v>
      </c>
      <c r="P47" s="16">
        <v>4012</v>
      </c>
      <c r="Q47" s="16">
        <v>11814</v>
      </c>
      <c r="R47" s="16">
        <v>-35</v>
      </c>
      <c r="S47" s="16">
        <v>3</v>
      </c>
      <c r="T47" s="16">
        <v>3058</v>
      </c>
      <c r="U47" s="16">
        <v>4886</v>
      </c>
      <c r="V47" s="16">
        <v>-24</v>
      </c>
      <c r="W47" s="16">
        <v>1295</v>
      </c>
      <c r="X47" s="16">
        <v>531</v>
      </c>
      <c r="Y47" s="16">
        <v>13249</v>
      </c>
      <c r="Z47" s="16">
        <v>0</v>
      </c>
      <c r="AA47" s="16">
        <v>-5547</v>
      </c>
      <c r="AB47" s="16">
        <v>34</v>
      </c>
      <c r="AC47" s="16">
        <v>0</v>
      </c>
      <c r="AD47" s="29">
        <v>1854</v>
      </c>
    </row>
    <row r="48" spans="1:30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9"/>
    </row>
    <row r="49" spans="1:32" s="86" customFormat="1" x14ac:dyDescent="0.3">
      <c r="A49" s="65" t="s">
        <v>31</v>
      </c>
      <c r="B49" s="66" t="s">
        <v>206</v>
      </c>
      <c r="C49" s="67">
        <v>10083</v>
      </c>
      <c r="D49" s="67">
        <v>106383</v>
      </c>
      <c r="E49" s="67">
        <v>-2574</v>
      </c>
      <c r="F49" s="67">
        <v>570</v>
      </c>
      <c r="G49" s="67">
        <v>5800</v>
      </c>
      <c r="H49" s="67">
        <v>1392</v>
      </c>
      <c r="I49" s="67">
        <v>16683</v>
      </c>
      <c r="J49" s="67">
        <v>21775</v>
      </c>
      <c r="K49" s="67">
        <v>8307</v>
      </c>
      <c r="L49" s="67">
        <v>3287</v>
      </c>
      <c r="M49" s="67">
        <v>4078</v>
      </c>
      <c r="N49" s="67">
        <v>2239</v>
      </c>
      <c r="O49" s="67">
        <v>79823</v>
      </c>
      <c r="P49" s="67">
        <v>14481</v>
      </c>
      <c r="Q49" s="67">
        <v>-225027</v>
      </c>
      <c r="R49" s="67">
        <v>1535</v>
      </c>
      <c r="S49" s="67">
        <v>1891</v>
      </c>
      <c r="T49" s="67">
        <v>43577</v>
      </c>
      <c r="U49" s="67">
        <v>12849</v>
      </c>
      <c r="V49" s="67">
        <v>18175</v>
      </c>
      <c r="W49" s="67">
        <v>6992</v>
      </c>
      <c r="X49" s="67">
        <v>13645</v>
      </c>
      <c r="Y49" s="67">
        <v>348903</v>
      </c>
      <c r="Z49" s="67">
        <v>-50907</v>
      </c>
      <c r="AA49" s="67">
        <v>13066</v>
      </c>
      <c r="AB49" s="67">
        <v>1781</v>
      </c>
      <c r="AC49" s="67">
        <v>1772</v>
      </c>
      <c r="AD49" s="68">
        <v>1224</v>
      </c>
      <c r="AF49" s="122"/>
    </row>
    <row r="50" spans="1:32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2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2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2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2" x14ac:dyDescent="0.3">
      <c r="A54" s="32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2" x14ac:dyDescent="0.3">
      <c r="A55" s="33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2" x14ac:dyDescent="0.3">
      <c r="A56" s="32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2" x14ac:dyDescent="0.3">
      <c r="A57" s="33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2" x14ac:dyDescent="0.3">
      <c r="A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2" x14ac:dyDescent="0.3">
      <c r="A59" s="3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2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2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2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2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2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3:30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3:30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3:30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3:30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3:30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3:30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3:30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3:30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3:30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3:30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X74" s="21"/>
      <c r="Y74" s="21"/>
      <c r="Z74" s="21"/>
      <c r="AA74" s="21"/>
      <c r="AB74" s="21"/>
      <c r="AC74" s="21"/>
      <c r="AD74" s="21"/>
    </row>
    <row r="75" spans="3:30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X75" s="21"/>
      <c r="Y75" s="21"/>
      <c r="Z75" s="21"/>
      <c r="AA75" s="21"/>
      <c r="AB75" s="21"/>
      <c r="AC75" s="21"/>
      <c r="AD75" s="21"/>
    </row>
    <row r="76" spans="3:30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X76" s="21"/>
      <c r="Y76" s="21"/>
      <c r="Z76" s="21"/>
      <c r="AA76" s="21"/>
      <c r="AB76" s="21"/>
      <c r="AC76" s="21"/>
      <c r="AD76" s="21"/>
    </row>
    <row r="77" spans="3:30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X77" s="21"/>
      <c r="Y77" s="21"/>
      <c r="Z77" s="21"/>
      <c r="AA77" s="21"/>
      <c r="AB77" s="21"/>
      <c r="AC77" s="21"/>
      <c r="AD77" s="21"/>
    </row>
    <row r="78" spans="3:30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3:30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X79" s="21"/>
      <c r="Y79" s="21"/>
      <c r="Z79" s="21"/>
      <c r="AA79" s="21"/>
      <c r="AB79" s="21"/>
      <c r="AC79" s="21"/>
      <c r="AD79" s="21"/>
    </row>
    <row r="80" spans="3:30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X80" s="21"/>
      <c r="Y80" s="21"/>
      <c r="Z80" s="21"/>
      <c r="AA80" s="21"/>
      <c r="AB80" s="21"/>
      <c r="AC80" s="21"/>
      <c r="AD80" s="21"/>
    </row>
    <row r="81" spans="3:30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X81" s="21"/>
      <c r="Y81" s="21"/>
      <c r="Z81" s="21"/>
      <c r="AA81" s="21"/>
      <c r="AB81" s="21"/>
      <c r="AC81" s="21"/>
      <c r="AD81" s="21"/>
    </row>
    <row r="82" spans="3:30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3:30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3:30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X84" s="21"/>
      <c r="Y84" s="21"/>
      <c r="Z84" s="21"/>
      <c r="AA84" s="21"/>
      <c r="AB84" s="21"/>
      <c r="AC84" s="21"/>
      <c r="AD84" s="21"/>
    </row>
    <row r="85" spans="3:30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X85" s="21"/>
      <c r="Y85" s="21"/>
      <c r="Z85" s="21"/>
      <c r="AA85" s="21"/>
      <c r="AB85" s="21"/>
      <c r="AC85" s="21"/>
      <c r="AD85" s="21"/>
    </row>
    <row r="86" spans="3:30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X86" s="21"/>
      <c r="Y86" s="21"/>
      <c r="Z86" s="21"/>
      <c r="AA86" s="21"/>
      <c r="AB86" s="21"/>
      <c r="AC86" s="21"/>
      <c r="AD86" s="21"/>
    </row>
    <row r="87" spans="3:30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3:30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X88" s="21"/>
      <c r="Y88" s="21"/>
      <c r="Z88" s="21"/>
      <c r="AA88" s="21"/>
      <c r="AB88" s="21"/>
      <c r="AC88" s="21"/>
      <c r="AD88" s="21"/>
    </row>
    <row r="89" spans="3:30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X89" s="21"/>
      <c r="Y89" s="21"/>
      <c r="Z89" s="21"/>
      <c r="AA89" s="21"/>
      <c r="AB89" s="21"/>
      <c r="AC89" s="21"/>
      <c r="AD89" s="21"/>
    </row>
    <row r="90" spans="3:30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X90" s="21"/>
      <c r="Y90" s="21"/>
      <c r="Z90" s="21"/>
      <c r="AA90" s="21"/>
      <c r="AB90" s="21"/>
      <c r="AC90" s="21"/>
      <c r="AD90" s="21"/>
    </row>
    <row r="91" spans="3:30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X91" s="21"/>
      <c r="Y91" s="21"/>
      <c r="Z91" s="21"/>
      <c r="AA91" s="21"/>
      <c r="AB91" s="21"/>
      <c r="AC91" s="21"/>
      <c r="AD91" s="21"/>
    </row>
    <row r="92" spans="3:30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X92" s="21"/>
      <c r="Y92" s="21"/>
      <c r="Z92" s="21"/>
      <c r="AA92" s="21"/>
      <c r="AB92" s="21"/>
      <c r="AC92" s="21"/>
      <c r="AD92" s="21"/>
    </row>
    <row r="93" spans="3:30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3:30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3:30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3:30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3:30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3:30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3:30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3:30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3:30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3:30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3:30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3:30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3:30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3:30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3:30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3:30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3:30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3:30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3:30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3:30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3:30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3:30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3:30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3:30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X129" s="21"/>
      <c r="Y129" s="21"/>
      <c r="Z129" s="21"/>
      <c r="AA129" s="21"/>
      <c r="AB129" s="21"/>
      <c r="AC129" s="21"/>
      <c r="AD129" s="21"/>
    </row>
    <row r="130" spans="3:30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X130" s="21"/>
      <c r="Y130" s="21"/>
      <c r="Z130" s="21"/>
      <c r="AA130" s="21"/>
      <c r="AB130" s="21"/>
      <c r="AC130" s="21"/>
      <c r="AD130" s="21"/>
    </row>
    <row r="131" spans="3:30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X131" s="21"/>
      <c r="Y131" s="21"/>
      <c r="Z131" s="21"/>
      <c r="AA131" s="21"/>
      <c r="AB131" s="21"/>
      <c r="AC131" s="21"/>
      <c r="AD131" s="21"/>
    </row>
    <row r="132" spans="3:30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3:30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X133" s="21"/>
      <c r="Y133" s="21"/>
      <c r="Z133" s="21"/>
      <c r="AA133" s="21"/>
      <c r="AB133" s="21"/>
      <c r="AC133" s="21"/>
      <c r="AD133" s="21"/>
    </row>
    <row r="134" spans="3:30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X134" s="21"/>
      <c r="Y134" s="21"/>
      <c r="Z134" s="21"/>
      <c r="AA134" s="21"/>
      <c r="AB134" s="21"/>
      <c r="AC134" s="21"/>
      <c r="AD134" s="21"/>
    </row>
    <row r="135" spans="3:30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X135" s="21"/>
      <c r="Y135" s="21"/>
      <c r="Z135" s="21"/>
      <c r="AA135" s="21"/>
      <c r="AB135" s="21"/>
      <c r="AC135" s="21"/>
      <c r="AD135" s="21"/>
    </row>
    <row r="136" spans="3:30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X136" s="21"/>
      <c r="Y136" s="21"/>
      <c r="Z136" s="21"/>
      <c r="AA136" s="21"/>
      <c r="AB136" s="21"/>
      <c r="AC136" s="21"/>
      <c r="AD136" s="21"/>
    </row>
    <row r="137" spans="3:30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X137" s="21"/>
      <c r="Y137" s="21"/>
      <c r="Z137" s="21"/>
      <c r="AA137" s="21"/>
      <c r="AB137" s="21"/>
      <c r="AC137" s="21"/>
      <c r="AD137" s="21"/>
    </row>
    <row r="138" spans="3:30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X138" s="21"/>
      <c r="Y138" s="21"/>
      <c r="Z138" s="21"/>
      <c r="AA138" s="21"/>
      <c r="AB138" s="21"/>
      <c r="AC138" s="21"/>
      <c r="AD138" s="21"/>
    </row>
    <row r="139" spans="3:30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X139" s="21"/>
      <c r="Y139" s="21"/>
      <c r="Z139" s="21"/>
      <c r="AA139" s="21"/>
      <c r="AB139" s="21"/>
      <c r="AC139" s="21"/>
      <c r="AD139" s="21"/>
    </row>
    <row r="140" spans="3:30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X140" s="21"/>
      <c r="Y140" s="21"/>
      <c r="Z140" s="21"/>
      <c r="AA140" s="21"/>
      <c r="AB140" s="21"/>
      <c r="AC140" s="21"/>
      <c r="AD140" s="21"/>
    </row>
    <row r="141" spans="3:30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X141" s="21"/>
      <c r="Y141" s="21"/>
      <c r="Z141" s="21"/>
      <c r="AA141" s="21"/>
      <c r="AB141" s="21"/>
      <c r="AC141" s="21"/>
      <c r="AD141" s="21"/>
    </row>
    <row r="142" spans="3:30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X142" s="21"/>
      <c r="Y142" s="21"/>
      <c r="Z142" s="21"/>
      <c r="AA142" s="21"/>
      <c r="AB142" s="21"/>
      <c r="AC142" s="21"/>
      <c r="AD142" s="21"/>
    </row>
    <row r="143" spans="3:30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X143" s="21"/>
      <c r="Y143" s="21"/>
      <c r="Z143" s="21"/>
      <c r="AA143" s="21"/>
      <c r="AB143" s="21"/>
      <c r="AC143" s="21"/>
      <c r="AD143" s="21"/>
    </row>
    <row r="144" spans="3:30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X144" s="21"/>
      <c r="Y144" s="21"/>
      <c r="Z144" s="21"/>
      <c r="AA144" s="21"/>
      <c r="AB144" s="21"/>
      <c r="AC144" s="21"/>
      <c r="AD144" s="21"/>
    </row>
    <row r="145" spans="3:30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3:30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X146" s="21"/>
      <c r="Y146" s="21"/>
      <c r="Z146" s="21"/>
      <c r="AA146" s="21"/>
      <c r="AB146" s="21"/>
      <c r="AC146" s="21"/>
      <c r="AD146" s="21"/>
    </row>
    <row r="147" spans="3:30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X147" s="21"/>
      <c r="Y147" s="21"/>
      <c r="Z147" s="21"/>
      <c r="AA147" s="21"/>
      <c r="AB147" s="21"/>
      <c r="AC147" s="21"/>
      <c r="AD147" s="21"/>
    </row>
    <row r="148" spans="3:30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X148" s="21"/>
      <c r="Y148" s="21"/>
      <c r="Z148" s="21"/>
      <c r="AA148" s="21"/>
      <c r="AB148" s="21"/>
      <c r="AC148" s="21"/>
      <c r="AD148" s="21"/>
    </row>
    <row r="149" spans="3:30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X149" s="21"/>
      <c r="Y149" s="21"/>
      <c r="Z149" s="21"/>
      <c r="AA149" s="21"/>
      <c r="AB149" s="21"/>
      <c r="AC149" s="21"/>
      <c r="AD149" s="21"/>
    </row>
    <row r="150" spans="3:30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X150" s="21"/>
      <c r="Y150" s="21"/>
      <c r="Z150" s="21"/>
      <c r="AA150" s="21"/>
      <c r="AB150" s="21"/>
      <c r="AC150" s="21"/>
      <c r="AD150" s="21"/>
    </row>
    <row r="151" spans="3:30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X151" s="21"/>
      <c r="Y151" s="21"/>
      <c r="Z151" s="21"/>
      <c r="AA151" s="21"/>
      <c r="AB151" s="21"/>
      <c r="AC151" s="21"/>
      <c r="AD151" s="21"/>
    </row>
    <row r="152" spans="3:30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X152" s="21"/>
      <c r="Y152" s="21"/>
      <c r="Z152" s="21"/>
      <c r="AA152" s="21"/>
      <c r="AB152" s="21"/>
      <c r="AC152" s="21"/>
      <c r="AD152" s="21"/>
    </row>
    <row r="153" spans="3:30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X153" s="21"/>
      <c r="Y153" s="21"/>
      <c r="Z153" s="21"/>
      <c r="AA153" s="21"/>
      <c r="AB153" s="21"/>
      <c r="AC153" s="21"/>
      <c r="AD153" s="21"/>
    </row>
    <row r="154" spans="3:30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D155"/>
  <sheetViews>
    <sheetView showGridLines="0" zoomScale="80" zoomScaleNormal="80" workbookViewId="0">
      <selection activeCell="B39" sqref="B39"/>
    </sheetView>
  </sheetViews>
  <sheetFormatPr defaultRowHeight="14.4" x14ac:dyDescent="0.3"/>
  <cols>
    <col min="2" max="2" width="68" style="81" bestFit="1" customWidth="1"/>
    <col min="3" max="7" width="12.33203125" style="12" bestFit="1" customWidth="1"/>
    <col min="8" max="8" width="12" style="12" bestFit="1" customWidth="1"/>
    <col min="9" max="18" width="12.33203125" style="12" bestFit="1" customWidth="1"/>
    <col min="19" max="19" width="13.5546875" style="12" bestFit="1" customWidth="1"/>
    <col min="20" max="20" width="13" style="12" bestFit="1" customWidth="1"/>
    <col min="21" max="24" width="12.33203125" style="12" bestFit="1" customWidth="1"/>
    <col min="25" max="25" width="13.88671875" style="12" bestFit="1" customWidth="1"/>
    <col min="26" max="30" width="12.33203125" style="12" bestFit="1" customWidth="1"/>
  </cols>
  <sheetData>
    <row r="1" spans="1:30" x14ac:dyDescent="0.3">
      <c r="A1" s="56" t="s">
        <v>33</v>
      </c>
    </row>
    <row r="2" spans="1:30" x14ac:dyDescent="0.3">
      <c r="A2" s="58" t="s">
        <v>229</v>
      </c>
      <c r="B2" s="82"/>
    </row>
    <row r="3" spans="1:30" x14ac:dyDescent="0.3">
      <c r="A3" s="58" t="s">
        <v>142</v>
      </c>
      <c r="B3" s="8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</row>
    <row r="4" spans="1:30" s="62" customFormat="1" ht="38.25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6" t="s">
        <v>8</v>
      </c>
      <c r="N4" s="46" t="s">
        <v>220</v>
      </c>
      <c r="O4" s="47" t="s">
        <v>2</v>
      </c>
      <c r="P4" s="47" t="s">
        <v>9</v>
      </c>
      <c r="Q4" s="47" t="s">
        <v>38</v>
      </c>
      <c r="R4" s="47" t="s">
        <v>39</v>
      </c>
      <c r="S4" s="47" t="s">
        <v>5</v>
      </c>
      <c r="T4" s="47" t="s">
        <v>227</v>
      </c>
      <c r="U4" s="47" t="s">
        <v>0</v>
      </c>
      <c r="V4" s="61" t="s">
        <v>122</v>
      </c>
      <c r="W4" s="47" t="s">
        <v>155</v>
      </c>
      <c r="X4" s="47" t="s">
        <v>156</v>
      </c>
      <c r="Y4" s="47" t="s">
        <v>10</v>
      </c>
      <c r="Z4" s="47" t="s">
        <v>228</v>
      </c>
      <c r="AA4" s="47" t="s">
        <v>158</v>
      </c>
      <c r="AB4" s="47" t="s">
        <v>11</v>
      </c>
      <c r="AC4" s="47" t="s">
        <v>160</v>
      </c>
      <c r="AD4" s="61" t="s">
        <v>157</v>
      </c>
    </row>
    <row r="5" spans="1:30" s="85" customFormat="1" x14ac:dyDescent="0.3">
      <c r="A5" s="95" t="s">
        <v>12</v>
      </c>
      <c r="B5" s="96" t="s">
        <v>163</v>
      </c>
      <c r="C5" s="97">
        <v>184238</v>
      </c>
      <c r="D5" s="97"/>
      <c r="E5" s="97"/>
      <c r="F5" s="97">
        <v>6176</v>
      </c>
      <c r="G5" s="97">
        <v>1131067</v>
      </c>
      <c r="H5" s="97">
        <v>3933</v>
      </c>
      <c r="I5" s="97">
        <v>40340</v>
      </c>
      <c r="J5" s="97">
        <v>45147</v>
      </c>
      <c r="K5" s="97">
        <v>38146</v>
      </c>
      <c r="L5" s="97">
        <v>17225</v>
      </c>
      <c r="M5" s="97">
        <v>515134</v>
      </c>
      <c r="N5" s="97">
        <v>3911</v>
      </c>
      <c r="O5" s="97">
        <v>1939389</v>
      </c>
      <c r="P5" s="97">
        <v>157587</v>
      </c>
      <c r="Q5" s="97">
        <v>973798</v>
      </c>
      <c r="R5" s="97">
        <v>13702</v>
      </c>
      <c r="S5" s="97">
        <v>7655</v>
      </c>
      <c r="T5" s="97">
        <v>396270</v>
      </c>
      <c r="U5" s="97">
        <v>68196</v>
      </c>
      <c r="V5" s="97">
        <v>159299</v>
      </c>
      <c r="W5" s="97">
        <v>205002</v>
      </c>
      <c r="X5" s="97">
        <v>91939</v>
      </c>
      <c r="Y5" s="97">
        <v>1081449</v>
      </c>
      <c r="Z5" s="97">
        <v>20539</v>
      </c>
      <c r="AA5" s="97">
        <v>7388</v>
      </c>
      <c r="AB5" s="97">
        <v>10846</v>
      </c>
      <c r="AC5" s="97">
        <v>0</v>
      </c>
      <c r="AD5" s="98">
        <v>26214</v>
      </c>
    </row>
    <row r="6" spans="1:30" s="85" customFormat="1" x14ac:dyDescent="0.3">
      <c r="A6" s="4"/>
      <c r="B6" s="6" t="s">
        <v>164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9"/>
      <c r="AD6" s="93"/>
    </row>
    <row r="7" spans="1:30" s="85" customFormat="1" x14ac:dyDescent="0.3">
      <c r="A7" s="4">
        <v>2</v>
      </c>
      <c r="B7" s="5" t="s">
        <v>165</v>
      </c>
      <c r="C7" s="13">
        <v>56862</v>
      </c>
      <c r="D7" s="13"/>
      <c r="E7" s="13"/>
      <c r="F7" s="13">
        <v>1194</v>
      </c>
      <c r="G7" s="13">
        <v>410754</v>
      </c>
      <c r="H7" s="13">
        <v>5145</v>
      </c>
      <c r="I7" s="13">
        <v>17509</v>
      </c>
      <c r="J7" s="13">
        <v>20690</v>
      </c>
      <c r="K7" s="13">
        <v>16580</v>
      </c>
      <c r="L7" s="13">
        <v>4481</v>
      </c>
      <c r="M7" s="13">
        <v>276672</v>
      </c>
      <c r="N7" s="13">
        <v>599</v>
      </c>
      <c r="O7" s="13">
        <v>1274441</v>
      </c>
      <c r="P7" s="13">
        <v>138248</v>
      </c>
      <c r="Q7" s="13">
        <v>598964</v>
      </c>
      <c r="R7" s="13">
        <v>7858</v>
      </c>
      <c r="S7" s="13">
        <v>1102</v>
      </c>
      <c r="T7" s="13">
        <v>120256</v>
      </c>
      <c r="U7" s="13">
        <v>29876</v>
      </c>
      <c r="V7" s="13">
        <v>90364</v>
      </c>
      <c r="W7" s="13">
        <v>62457</v>
      </c>
      <c r="X7" s="13">
        <v>52441</v>
      </c>
      <c r="Y7" s="13">
        <v>394825</v>
      </c>
      <c r="Z7" s="13">
        <v>31226</v>
      </c>
      <c r="AA7" s="13">
        <v>2858</v>
      </c>
      <c r="AB7" s="13">
        <v>2225</v>
      </c>
      <c r="AC7" s="13">
        <v>2</v>
      </c>
      <c r="AD7" s="26">
        <v>10129</v>
      </c>
    </row>
    <row r="8" spans="1:30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86" customFormat="1" x14ac:dyDescent="0.3">
      <c r="A9" s="7" t="s">
        <v>13</v>
      </c>
      <c r="B9" s="8" t="s">
        <v>167</v>
      </c>
      <c r="C9" s="15">
        <v>127376</v>
      </c>
      <c r="D9" s="15">
        <v>534250</v>
      </c>
      <c r="E9" s="15">
        <v>-2</v>
      </c>
      <c r="F9" s="15">
        <v>4982</v>
      </c>
      <c r="G9" s="15">
        <v>720313</v>
      </c>
      <c r="H9" s="15">
        <v>-1212</v>
      </c>
      <c r="I9" s="15">
        <v>22831</v>
      </c>
      <c r="J9" s="15">
        <v>24457</v>
      </c>
      <c r="K9" s="15">
        <v>21566</v>
      </c>
      <c r="L9" s="15">
        <v>12744</v>
      </c>
      <c r="M9" s="15">
        <v>238462</v>
      </c>
      <c r="N9" s="15">
        <v>3312</v>
      </c>
      <c r="O9" s="15">
        <v>664948</v>
      </c>
      <c r="P9" s="15">
        <v>19339</v>
      </c>
      <c r="Q9" s="15">
        <v>374834</v>
      </c>
      <c r="R9" s="15">
        <v>5844</v>
      </c>
      <c r="S9" s="15">
        <v>6553</v>
      </c>
      <c r="T9" s="15">
        <v>276014</v>
      </c>
      <c r="U9" s="15">
        <v>38320</v>
      </c>
      <c r="V9" s="15">
        <v>68935</v>
      </c>
      <c r="W9" s="15">
        <v>142545</v>
      </c>
      <c r="X9" s="15">
        <v>39498</v>
      </c>
      <c r="Y9" s="15">
        <v>686624</v>
      </c>
      <c r="Z9" s="15">
        <v>-10687</v>
      </c>
      <c r="AA9" s="15">
        <v>4530</v>
      </c>
      <c r="AB9" s="15">
        <v>8621</v>
      </c>
      <c r="AC9" s="15">
        <v>-2</v>
      </c>
      <c r="AD9" s="28">
        <v>16085</v>
      </c>
    </row>
    <row r="10" spans="1:30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28"/>
    </row>
    <row r="11" spans="1:30" x14ac:dyDescent="0.3">
      <c r="A11" s="4" t="s">
        <v>14</v>
      </c>
      <c r="B11" s="5" t="s">
        <v>169</v>
      </c>
      <c r="C11" s="16">
        <v>177</v>
      </c>
      <c r="D11" s="16"/>
      <c r="E11" s="16"/>
      <c r="F11" s="16">
        <v>95</v>
      </c>
      <c r="G11" s="16">
        <v>215176</v>
      </c>
      <c r="H11" s="16">
        <v>253</v>
      </c>
      <c r="I11" s="16">
        <v>0</v>
      </c>
      <c r="J11" s="16">
        <v>929</v>
      </c>
      <c r="K11" s="16">
        <v>4000</v>
      </c>
      <c r="L11" s="16">
        <v>5000</v>
      </c>
      <c r="M11" s="16">
        <v>12750</v>
      </c>
      <c r="N11" s="16">
        <v>0</v>
      </c>
      <c r="O11" s="16">
        <v>57540</v>
      </c>
      <c r="P11" s="16">
        <v>722</v>
      </c>
      <c r="Q11" s="16">
        <v>159838</v>
      </c>
      <c r="R11" s="16">
        <v>249</v>
      </c>
      <c r="S11" s="16">
        <v>109</v>
      </c>
      <c r="T11" s="16">
        <v>8181</v>
      </c>
      <c r="U11" s="16">
        <v>1971</v>
      </c>
      <c r="V11" s="16">
        <v>0</v>
      </c>
      <c r="W11" s="16">
        <v>2346</v>
      </c>
      <c r="X11" s="16">
        <v>1789</v>
      </c>
      <c r="Y11" s="16">
        <v>41705</v>
      </c>
      <c r="Z11" s="16">
        <v>3537</v>
      </c>
      <c r="AA11" s="16">
        <v>254</v>
      </c>
      <c r="AB11" s="16">
        <v>1948</v>
      </c>
      <c r="AC11" s="16">
        <v>0</v>
      </c>
      <c r="AD11" s="29">
        <v>450</v>
      </c>
    </row>
    <row r="12" spans="1:30" x14ac:dyDescent="0.3">
      <c r="A12" s="4"/>
      <c r="B12" s="6" t="s">
        <v>170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91"/>
    </row>
    <row r="13" spans="1:30" x14ac:dyDescent="0.3">
      <c r="A13" s="4" t="s">
        <v>15</v>
      </c>
      <c r="B13" s="5" t="s">
        <v>171</v>
      </c>
      <c r="C13" s="16">
        <v>40341</v>
      </c>
      <c r="D13" s="16"/>
      <c r="E13" s="16"/>
      <c r="F13" s="16">
        <v>5362</v>
      </c>
      <c r="G13" s="16">
        <v>512714</v>
      </c>
      <c r="H13" s="16">
        <v>18592</v>
      </c>
      <c r="I13" s="16">
        <v>3758</v>
      </c>
      <c r="J13" s="16">
        <v>9438</v>
      </c>
      <c r="K13" s="16">
        <v>1512</v>
      </c>
      <c r="L13" s="16">
        <v>2602</v>
      </c>
      <c r="M13" s="16">
        <v>136548</v>
      </c>
      <c r="N13" s="16">
        <v>730</v>
      </c>
      <c r="O13" s="16">
        <v>435055</v>
      </c>
      <c r="P13" s="16">
        <v>23746</v>
      </c>
      <c r="Q13" s="16">
        <v>335932</v>
      </c>
      <c r="R13" s="16">
        <v>5636</v>
      </c>
      <c r="S13" s="16">
        <v>14476</v>
      </c>
      <c r="T13" s="16">
        <v>149220</v>
      </c>
      <c r="U13" s="16">
        <v>31051</v>
      </c>
      <c r="V13" s="16">
        <v>13980</v>
      </c>
      <c r="W13" s="16">
        <v>42586</v>
      </c>
      <c r="X13" s="16">
        <v>26746</v>
      </c>
      <c r="Y13" s="16">
        <v>377307</v>
      </c>
      <c r="Z13" s="16">
        <v>34566</v>
      </c>
      <c r="AA13" s="16">
        <v>1441</v>
      </c>
      <c r="AB13" s="16">
        <v>5687</v>
      </c>
      <c r="AC13" s="16">
        <v>0</v>
      </c>
      <c r="AD13" s="29">
        <v>29418</v>
      </c>
    </row>
    <row r="14" spans="1:30" x14ac:dyDescent="0.3">
      <c r="A14" s="4"/>
      <c r="B14" s="6" t="s">
        <v>34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91"/>
    </row>
    <row r="15" spans="1:30" x14ac:dyDescent="0.3">
      <c r="A15" s="4" t="s">
        <v>16</v>
      </c>
      <c r="B15" s="5" t="s">
        <v>172</v>
      </c>
      <c r="C15" s="16">
        <v>-11500</v>
      </c>
      <c r="D15" s="16"/>
      <c r="E15" s="16"/>
      <c r="F15" s="16">
        <v>-2071</v>
      </c>
      <c r="G15" s="16">
        <v>-78382</v>
      </c>
      <c r="H15" s="16">
        <v>-637</v>
      </c>
      <c r="I15" s="16">
        <v>-263</v>
      </c>
      <c r="J15" s="16">
        <v>-1982</v>
      </c>
      <c r="K15" s="16">
        <v>-940</v>
      </c>
      <c r="L15" s="16">
        <v>-383</v>
      </c>
      <c r="M15" s="16">
        <v>-27315</v>
      </c>
      <c r="N15" s="16">
        <v>-76</v>
      </c>
      <c r="O15" s="16">
        <v>-85573</v>
      </c>
      <c r="P15" s="16">
        <v>-1149</v>
      </c>
      <c r="Q15" s="16">
        <v>-91136</v>
      </c>
      <c r="R15" s="16">
        <v>-563</v>
      </c>
      <c r="S15" s="16">
        <v>-5758</v>
      </c>
      <c r="T15" s="16">
        <v>-11028</v>
      </c>
      <c r="U15" s="16">
        <v>-6542</v>
      </c>
      <c r="V15" s="16">
        <v>-679</v>
      </c>
      <c r="W15" s="16">
        <v>-6944</v>
      </c>
      <c r="X15" s="16">
        <v>-6089</v>
      </c>
      <c r="Y15" s="16">
        <v>-71647</v>
      </c>
      <c r="Z15" s="16">
        <v>-3961</v>
      </c>
      <c r="AA15" s="16">
        <v>-381</v>
      </c>
      <c r="AB15" s="16">
        <v>-561</v>
      </c>
      <c r="AC15" s="16">
        <v>-15</v>
      </c>
      <c r="AD15" s="29">
        <v>-7449</v>
      </c>
    </row>
    <row r="16" spans="1:30" x14ac:dyDescent="0.3">
      <c r="A16" s="4"/>
      <c r="B16" s="6" t="s">
        <v>173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91"/>
    </row>
    <row r="17" spans="1:30" x14ac:dyDescent="0.3">
      <c r="A17" s="4" t="s">
        <v>17</v>
      </c>
      <c r="B17" s="5" t="s">
        <v>174</v>
      </c>
      <c r="C17" s="16">
        <v>-460</v>
      </c>
      <c r="D17" s="16"/>
      <c r="E17" s="16"/>
      <c r="F17" s="16">
        <v>-114</v>
      </c>
      <c r="G17" s="16">
        <v>63170</v>
      </c>
      <c r="H17" s="16">
        <v>0</v>
      </c>
      <c r="I17" s="16">
        <v>15830</v>
      </c>
      <c r="J17" s="16">
        <v>-9265</v>
      </c>
      <c r="K17" s="16">
        <v>2209</v>
      </c>
      <c r="L17" s="16">
        <v>1741</v>
      </c>
      <c r="M17" s="16">
        <v>-19790</v>
      </c>
      <c r="N17" s="16">
        <v>-444</v>
      </c>
      <c r="O17" s="16">
        <v>-76089</v>
      </c>
      <c r="P17" s="16">
        <v>21012</v>
      </c>
      <c r="Q17" s="16">
        <v>101210</v>
      </c>
      <c r="R17" s="16">
        <v>452</v>
      </c>
      <c r="S17" s="16">
        <v>-339</v>
      </c>
      <c r="T17" s="16">
        <v>-82</v>
      </c>
      <c r="U17" s="16">
        <v>-2231</v>
      </c>
      <c r="V17" s="16">
        <v>0</v>
      </c>
      <c r="W17" s="16">
        <v>-67975</v>
      </c>
      <c r="X17" s="16">
        <v>0</v>
      </c>
      <c r="Y17" s="16">
        <v>-79931</v>
      </c>
      <c r="Z17" s="16">
        <v>-15180</v>
      </c>
      <c r="AA17" s="16">
        <v>0</v>
      </c>
      <c r="AB17" s="16">
        <v>0</v>
      </c>
      <c r="AC17" s="16">
        <v>0</v>
      </c>
      <c r="AD17" s="29">
        <v>17287</v>
      </c>
    </row>
    <row r="18" spans="1:30" x14ac:dyDescent="0.3">
      <c r="A18" s="4"/>
      <c r="B18" s="6" t="s">
        <v>175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91"/>
    </row>
    <row r="19" spans="1:30" x14ac:dyDescent="0.3">
      <c r="A19" s="4" t="s">
        <v>18</v>
      </c>
      <c r="B19" s="5" t="s">
        <v>176</v>
      </c>
      <c r="C19" s="16">
        <v>8987</v>
      </c>
      <c r="D19" s="16"/>
      <c r="E19" s="16"/>
      <c r="F19" s="16">
        <v>2784</v>
      </c>
      <c r="G19" s="16">
        <v>111680</v>
      </c>
      <c r="H19" s="16">
        <v>0</v>
      </c>
      <c r="I19" s="16">
        <v>0</v>
      </c>
      <c r="J19" s="16">
        <v>51452</v>
      </c>
      <c r="K19" s="16">
        <v>17902</v>
      </c>
      <c r="L19" s="16">
        <v>3521</v>
      </c>
      <c r="M19" s="16">
        <v>54329</v>
      </c>
      <c r="N19" s="16">
        <v>-5986</v>
      </c>
      <c r="O19" s="16">
        <v>95464</v>
      </c>
      <c r="P19" s="16">
        <v>-5446</v>
      </c>
      <c r="Q19" s="16">
        <v>11593</v>
      </c>
      <c r="R19" s="16">
        <v>1526</v>
      </c>
      <c r="S19" s="16">
        <v>1955</v>
      </c>
      <c r="T19" s="16">
        <v>38643</v>
      </c>
      <c r="U19" s="16">
        <v>-705</v>
      </c>
      <c r="V19" s="16">
        <v>659</v>
      </c>
      <c r="W19" s="16">
        <v>81001</v>
      </c>
      <c r="X19" s="16">
        <v>0</v>
      </c>
      <c r="Y19" s="16">
        <v>106433</v>
      </c>
      <c r="Z19" s="16">
        <v>1079</v>
      </c>
      <c r="AA19" s="16">
        <v>0</v>
      </c>
      <c r="AB19" s="16">
        <v>0</v>
      </c>
      <c r="AC19" s="16">
        <v>0</v>
      </c>
      <c r="AD19" s="29">
        <v>1897</v>
      </c>
    </row>
    <row r="20" spans="1:30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26"/>
    </row>
    <row r="21" spans="1:30" x14ac:dyDescent="0.3">
      <c r="A21" s="4" t="s">
        <v>19</v>
      </c>
      <c r="B21" s="5" t="s">
        <v>178</v>
      </c>
      <c r="C21" s="16">
        <v>3375</v>
      </c>
      <c r="D21" s="16"/>
      <c r="E21" s="16"/>
      <c r="F21" s="16">
        <v>-39</v>
      </c>
      <c r="G21" s="16">
        <v>23685</v>
      </c>
      <c r="H21" s="16">
        <v>28</v>
      </c>
      <c r="I21" s="16">
        <v>10329</v>
      </c>
      <c r="J21" s="16">
        <v>-3864</v>
      </c>
      <c r="K21" s="16">
        <v>-3589</v>
      </c>
      <c r="L21" s="16">
        <v>-843</v>
      </c>
      <c r="M21" s="16">
        <v>2593</v>
      </c>
      <c r="N21" s="16">
        <v>0</v>
      </c>
      <c r="O21" s="16">
        <v>13450</v>
      </c>
      <c r="P21" s="16">
        <v>131</v>
      </c>
      <c r="Q21" s="16">
        <v>5004</v>
      </c>
      <c r="R21" s="16">
        <v>87</v>
      </c>
      <c r="S21" s="16">
        <v>474</v>
      </c>
      <c r="T21" s="16">
        <v>1768</v>
      </c>
      <c r="U21" s="16">
        <v>1462</v>
      </c>
      <c r="V21" s="16">
        <v>0</v>
      </c>
      <c r="W21" s="16">
        <v>1942</v>
      </c>
      <c r="X21" s="16">
        <v>0</v>
      </c>
      <c r="Y21" s="16">
        <v>10153</v>
      </c>
      <c r="Z21" s="16">
        <v>-21915</v>
      </c>
      <c r="AA21" s="16">
        <v>1769</v>
      </c>
      <c r="AB21" s="16">
        <v>-1</v>
      </c>
      <c r="AC21" s="16">
        <v>0</v>
      </c>
      <c r="AD21" s="29">
        <v>265</v>
      </c>
    </row>
    <row r="22" spans="1:30" x14ac:dyDescent="0.3">
      <c r="A22" s="4"/>
      <c r="B22" s="6" t="s">
        <v>179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91"/>
    </row>
    <row r="23" spans="1:30" x14ac:dyDescent="0.3">
      <c r="A23" s="4" t="s">
        <v>20</v>
      </c>
      <c r="B23" s="5" t="s">
        <v>180</v>
      </c>
      <c r="C23" s="13">
        <v>123</v>
      </c>
      <c r="D23" s="13"/>
      <c r="E23" s="13"/>
      <c r="F23" s="13">
        <v>14</v>
      </c>
      <c r="G23" s="13">
        <v>167941</v>
      </c>
      <c r="H23" s="13">
        <v>4</v>
      </c>
      <c r="I23" s="13">
        <v>732</v>
      </c>
      <c r="J23" s="13">
        <v>3966</v>
      </c>
      <c r="K23" s="13">
        <v>77</v>
      </c>
      <c r="L23" s="13">
        <v>-561</v>
      </c>
      <c r="M23" s="13">
        <v>25624</v>
      </c>
      <c r="N23" s="13">
        <v>-856</v>
      </c>
      <c r="O23" s="13">
        <v>-17159</v>
      </c>
      <c r="P23" s="13">
        <v>0</v>
      </c>
      <c r="Q23" s="13">
        <v>-15558</v>
      </c>
      <c r="R23" s="13">
        <v>-233</v>
      </c>
      <c r="S23" s="13">
        <v>94</v>
      </c>
      <c r="T23" s="13">
        <v>-1213</v>
      </c>
      <c r="U23" s="13">
        <v>6394</v>
      </c>
      <c r="V23" s="13">
        <v>233</v>
      </c>
      <c r="W23" s="13">
        <v>-10721</v>
      </c>
      <c r="X23" s="13">
        <v>0</v>
      </c>
      <c r="Y23" s="13">
        <v>32719</v>
      </c>
      <c r="Z23" s="13">
        <v>-5836</v>
      </c>
      <c r="AA23" s="13">
        <v>0</v>
      </c>
      <c r="AB23" s="13">
        <v>-34</v>
      </c>
      <c r="AC23" s="13">
        <v>0</v>
      </c>
      <c r="AD23" s="26">
        <v>0</v>
      </c>
    </row>
    <row r="24" spans="1:30" x14ac:dyDescent="0.3">
      <c r="A24" s="4"/>
      <c r="B24" s="6" t="s">
        <v>181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26"/>
    </row>
    <row r="25" spans="1:30" x14ac:dyDescent="0.3">
      <c r="A25" s="4" t="s">
        <v>21</v>
      </c>
      <c r="B25" s="5" t="s">
        <v>182</v>
      </c>
      <c r="C25" s="13">
        <v>933</v>
      </c>
      <c r="D25" s="13"/>
      <c r="E25" s="13"/>
      <c r="F25" s="13">
        <v>-610</v>
      </c>
      <c r="G25" s="13">
        <v>-82772</v>
      </c>
      <c r="H25" s="13">
        <v>-332</v>
      </c>
      <c r="I25" s="13">
        <v>-29375</v>
      </c>
      <c r="J25" s="13">
        <v>-1338</v>
      </c>
      <c r="K25" s="13">
        <v>-181</v>
      </c>
      <c r="L25" s="13">
        <v>-231</v>
      </c>
      <c r="M25" s="13">
        <v>-36717</v>
      </c>
      <c r="N25" s="13">
        <v>1109</v>
      </c>
      <c r="O25" s="13">
        <v>10238</v>
      </c>
      <c r="P25" s="13">
        <v>870</v>
      </c>
      <c r="Q25" s="13">
        <v>-43861</v>
      </c>
      <c r="R25" s="13">
        <v>315</v>
      </c>
      <c r="S25" s="13">
        <v>-74</v>
      </c>
      <c r="T25" s="13">
        <v>13028</v>
      </c>
      <c r="U25" s="13">
        <v>-1638</v>
      </c>
      <c r="V25" s="13">
        <v>7387</v>
      </c>
      <c r="W25" s="13">
        <v>15920</v>
      </c>
      <c r="X25" s="13">
        <v>4749</v>
      </c>
      <c r="Y25" s="13">
        <v>-12861</v>
      </c>
      <c r="Z25" s="13">
        <v>2001</v>
      </c>
      <c r="AA25" s="13">
        <v>880</v>
      </c>
      <c r="AB25" s="13">
        <v>35535</v>
      </c>
      <c r="AC25" s="13">
        <v>53766</v>
      </c>
      <c r="AD25" s="26">
        <v>-3468</v>
      </c>
    </row>
    <row r="26" spans="1:30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26"/>
    </row>
    <row r="27" spans="1:30" s="86" customFormat="1" x14ac:dyDescent="0.3">
      <c r="A27" s="7" t="s">
        <v>22</v>
      </c>
      <c r="B27" s="8" t="s">
        <v>184</v>
      </c>
      <c r="C27" s="15">
        <v>169352</v>
      </c>
      <c r="D27" s="15">
        <v>794489</v>
      </c>
      <c r="E27" s="15">
        <v>8397</v>
      </c>
      <c r="F27" s="15">
        <v>10403</v>
      </c>
      <c r="G27" s="15">
        <v>1653525</v>
      </c>
      <c r="H27" s="15">
        <v>16696</v>
      </c>
      <c r="I27" s="15">
        <v>23842</v>
      </c>
      <c r="J27" s="15">
        <v>73793</v>
      </c>
      <c r="K27" s="15">
        <v>42556</v>
      </c>
      <c r="L27" s="15">
        <v>23590</v>
      </c>
      <c r="M27" s="15">
        <v>386484</v>
      </c>
      <c r="N27" s="15">
        <v>-2211</v>
      </c>
      <c r="O27" s="15">
        <v>1097874</v>
      </c>
      <c r="P27" s="15">
        <v>59225</v>
      </c>
      <c r="Q27" s="15">
        <v>837856</v>
      </c>
      <c r="R27" s="15">
        <v>13313</v>
      </c>
      <c r="S27" s="15">
        <v>17490</v>
      </c>
      <c r="T27" s="15">
        <v>474531</v>
      </c>
      <c r="U27" s="15">
        <v>68082</v>
      </c>
      <c r="V27" s="15">
        <v>90515</v>
      </c>
      <c r="W27" s="15">
        <v>200700</v>
      </c>
      <c r="X27" s="15">
        <v>66693</v>
      </c>
      <c r="Y27" s="15">
        <v>1090502</v>
      </c>
      <c r="Z27" s="15">
        <v>-16396</v>
      </c>
      <c r="AA27" s="15">
        <v>8493</v>
      </c>
      <c r="AB27" s="15">
        <v>51195</v>
      </c>
      <c r="AC27" s="15">
        <v>53749</v>
      </c>
      <c r="AD27" s="28">
        <v>54485</v>
      </c>
    </row>
    <row r="28" spans="1:30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28"/>
    </row>
    <row r="29" spans="1:30" x14ac:dyDescent="0.3">
      <c r="A29" s="4" t="s">
        <v>135</v>
      </c>
      <c r="B29" s="5" t="s">
        <v>186</v>
      </c>
      <c r="C29" s="13">
        <v>54899</v>
      </c>
      <c r="D29" s="13"/>
      <c r="E29" s="13"/>
      <c r="F29" s="13">
        <v>3843</v>
      </c>
      <c r="G29" s="13">
        <v>171869</v>
      </c>
      <c r="H29" s="13">
        <v>3202</v>
      </c>
      <c r="I29" s="13">
        <v>-20</v>
      </c>
      <c r="J29" s="13">
        <v>17957</v>
      </c>
      <c r="K29" s="13">
        <v>6268</v>
      </c>
      <c r="L29" s="13">
        <v>6701</v>
      </c>
      <c r="M29" s="13">
        <v>157566</v>
      </c>
      <c r="N29" s="13">
        <v>557</v>
      </c>
      <c r="O29" s="13">
        <v>503720</v>
      </c>
      <c r="P29" s="13">
        <v>12476</v>
      </c>
      <c r="Q29" s="13">
        <v>267424</v>
      </c>
      <c r="R29" s="13">
        <v>3774</v>
      </c>
      <c r="S29" s="13">
        <v>4911</v>
      </c>
      <c r="T29" s="13">
        <v>175410</v>
      </c>
      <c r="U29" s="13">
        <v>22169</v>
      </c>
      <c r="V29" s="13">
        <v>18239</v>
      </c>
      <c r="W29" s="13">
        <v>81029</v>
      </c>
      <c r="X29" s="13">
        <v>10743</v>
      </c>
      <c r="Y29" s="13">
        <v>282435</v>
      </c>
      <c r="Z29" s="13">
        <v>44567</v>
      </c>
      <c r="AA29" s="13">
        <v>4001</v>
      </c>
      <c r="AB29" s="13">
        <v>23589</v>
      </c>
      <c r="AC29" s="13">
        <v>34972</v>
      </c>
      <c r="AD29" s="26">
        <v>25584</v>
      </c>
    </row>
    <row r="30" spans="1:30" x14ac:dyDescent="0.3">
      <c r="A30" s="4"/>
      <c r="B30" s="6" t="s">
        <v>187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26"/>
    </row>
    <row r="31" spans="1:30" x14ac:dyDescent="0.3">
      <c r="A31" s="4" t="s">
        <v>23</v>
      </c>
      <c r="B31" s="5" t="s">
        <v>188</v>
      </c>
      <c r="C31" s="13">
        <v>40813</v>
      </c>
      <c r="D31" s="13"/>
      <c r="E31" s="13"/>
      <c r="F31" s="13">
        <v>3969</v>
      </c>
      <c r="G31" s="13">
        <v>244325</v>
      </c>
      <c r="H31" s="13">
        <v>6931</v>
      </c>
      <c r="I31" s="13">
        <v>2615</v>
      </c>
      <c r="J31" s="13">
        <v>7212</v>
      </c>
      <c r="K31" s="13">
        <v>3297</v>
      </c>
      <c r="L31" s="13">
        <v>4758</v>
      </c>
      <c r="M31" s="13">
        <v>84138</v>
      </c>
      <c r="N31" s="13">
        <v>1317</v>
      </c>
      <c r="O31" s="13">
        <v>321970</v>
      </c>
      <c r="P31" s="13">
        <v>7642</v>
      </c>
      <c r="Q31" s="13">
        <v>234903</v>
      </c>
      <c r="R31" s="13">
        <v>2537</v>
      </c>
      <c r="S31" s="13">
        <v>7039</v>
      </c>
      <c r="T31" s="13">
        <v>124682</v>
      </c>
      <c r="U31" s="13">
        <v>29249</v>
      </c>
      <c r="V31" s="13">
        <v>14991</v>
      </c>
      <c r="W31" s="13">
        <v>55021</v>
      </c>
      <c r="X31" s="13">
        <v>14459</v>
      </c>
      <c r="Y31" s="13">
        <v>213181</v>
      </c>
      <c r="Z31" s="13">
        <v>32623</v>
      </c>
      <c r="AA31" s="13">
        <v>4759</v>
      </c>
      <c r="AB31" s="13">
        <v>19888</v>
      </c>
      <c r="AC31" s="13">
        <v>12624</v>
      </c>
      <c r="AD31" s="26">
        <v>25698</v>
      </c>
    </row>
    <row r="32" spans="1:30" x14ac:dyDescent="0.3">
      <c r="A32" s="4"/>
      <c r="B32" s="6" t="s">
        <v>189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26"/>
    </row>
    <row r="33" spans="1:30" x14ac:dyDescent="0.3">
      <c r="A33" s="4" t="s">
        <v>24</v>
      </c>
      <c r="B33" s="5" t="s">
        <v>190</v>
      </c>
      <c r="C33" s="13">
        <v>2886</v>
      </c>
      <c r="D33" s="13"/>
      <c r="E33" s="13"/>
      <c r="F33" s="13">
        <v>557</v>
      </c>
      <c r="G33" s="13">
        <v>24699</v>
      </c>
      <c r="H33" s="13">
        <v>426</v>
      </c>
      <c r="I33" s="13">
        <v>0</v>
      </c>
      <c r="J33" s="13">
        <v>1460</v>
      </c>
      <c r="K33" s="13">
        <v>724</v>
      </c>
      <c r="L33" s="13">
        <v>713</v>
      </c>
      <c r="M33" s="13">
        <v>22828</v>
      </c>
      <c r="N33" s="13">
        <v>9</v>
      </c>
      <c r="O33" s="13">
        <v>65775</v>
      </c>
      <c r="P33" s="13">
        <v>1541</v>
      </c>
      <c r="Q33" s="13">
        <v>53958</v>
      </c>
      <c r="R33" s="13">
        <v>892</v>
      </c>
      <c r="S33" s="13">
        <v>519</v>
      </c>
      <c r="T33" s="13">
        <v>13238</v>
      </c>
      <c r="U33" s="13">
        <v>8016</v>
      </c>
      <c r="V33" s="13">
        <v>2029</v>
      </c>
      <c r="W33" s="13">
        <v>2844</v>
      </c>
      <c r="X33" s="13">
        <v>988</v>
      </c>
      <c r="Y33" s="13">
        <v>35561</v>
      </c>
      <c r="Z33" s="13">
        <v>4775</v>
      </c>
      <c r="AA33" s="13">
        <v>379</v>
      </c>
      <c r="AB33" s="13">
        <v>1515</v>
      </c>
      <c r="AC33" s="13">
        <v>1736</v>
      </c>
      <c r="AD33" s="26">
        <v>4050</v>
      </c>
    </row>
    <row r="34" spans="1:30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x14ac:dyDescent="0.3">
      <c r="A35" s="4" t="s">
        <v>25</v>
      </c>
      <c r="B35" s="5" t="s">
        <v>192</v>
      </c>
      <c r="C35" s="13">
        <v>3899</v>
      </c>
      <c r="D35" s="13"/>
      <c r="E35" s="13"/>
      <c r="F35" s="13">
        <v>-38</v>
      </c>
      <c r="G35" s="13">
        <v>87571</v>
      </c>
      <c r="H35" s="13">
        <v>45</v>
      </c>
      <c r="I35" s="13">
        <v>2628</v>
      </c>
      <c r="J35" s="13">
        <v>-11074</v>
      </c>
      <c r="K35" s="13">
        <v>295</v>
      </c>
      <c r="L35" s="13">
        <v>-500</v>
      </c>
      <c r="M35" s="13">
        <v>-6857</v>
      </c>
      <c r="N35" s="13">
        <v>10</v>
      </c>
      <c r="O35" s="13">
        <v>300151</v>
      </c>
      <c r="P35" s="13">
        <v>-6359</v>
      </c>
      <c r="Q35" s="13">
        <v>50902</v>
      </c>
      <c r="R35" s="13">
        <v>1681</v>
      </c>
      <c r="S35" s="13">
        <v>765</v>
      </c>
      <c r="T35" s="13">
        <v>449</v>
      </c>
      <c r="U35" s="13">
        <v>-4436</v>
      </c>
      <c r="V35" s="13">
        <v>5159</v>
      </c>
      <c r="W35" s="13">
        <v>1803</v>
      </c>
      <c r="X35" s="13">
        <v>3188</v>
      </c>
      <c r="Y35" s="13">
        <v>-751</v>
      </c>
      <c r="Z35" s="13">
        <v>9310</v>
      </c>
      <c r="AA35" s="13">
        <v>-1481</v>
      </c>
      <c r="AB35" s="13">
        <v>-3303</v>
      </c>
      <c r="AC35" s="13">
        <v>54</v>
      </c>
      <c r="AD35" s="26">
        <v>-18677</v>
      </c>
    </row>
    <row r="36" spans="1:30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26"/>
    </row>
    <row r="37" spans="1:30" x14ac:dyDescent="0.3">
      <c r="A37" s="4" t="s">
        <v>26</v>
      </c>
      <c r="B37" s="5" t="s">
        <v>194</v>
      </c>
      <c r="C37" s="13">
        <v>43809</v>
      </c>
      <c r="D37" s="13"/>
      <c r="E37" s="13"/>
      <c r="F37" s="13">
        <v>1476</v>
      </c>
      <c r="G37" s="13">
        <v>1030606</v>
      </c>
      <c r="H37" s="13">
        <v>275</v>
      </c>
      <c r="I37" s="13">
        <v>14168</v>
      </c>
      <c r="J37" s="13">
        <v>28</v>
      </c>
      <c r="K37" s="13">
        <v>4404</v>
      </c>
      <c r="L37" s="13">
        <v>176</v>
      </c>
      <c r="M37" s="13">
        <v>182555</v>
      </c>
      <c r="N37" s="13">
        <v>1170</v>
      </c>
      <c r="O37" s="13">
        <v>2229282</v>
      </c>
      <c r="P37" s="13">
        <v>17141</v>
      </c>
      <c r="Q37" s="13">
        <v>555873</v>
      </c>
      <c r="R37" s="13">
        <v>1424</v>
      </c>
      <c r="S37" s="13">
        <v>128</v>
      </c>
      <c r="T37" s="13">
        <v>-8033</v>
      </c>
      <c r="U37" s="13">
        <v>-597</v>
      </c>
      <c r="V37" s="13">
        <v>0</v>
      </c>
      <c r="W37" s="13">
        <v>46135</v>
      </c>
      <c r="X37" s="13">
        <v>0</v>
      </c>
      <c r="Y37" s="13">
        <v>5892</v>
      </c>
      <c r="Z37" s="13">
        <v>32779</v>
      </c>
      <c r="AA37" s="13">
        <v>96</v>
      </c>
      <c r="AB37" s="13">
        <v>-311</v>
      </c>
      <c r="AC37" s="13">
        <v>0</v>
      </c>
      <c r="AD37" s="26">
        <v>-15550</v>
      </c>
    </row>
    <row r="38" spans="1:30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x14ac:dyDescent="0.3">
      <c r="A39" s="4">
        <v>18</v>
      </c>
      <c r="B39" s="5" t="s">
        <v>196</v>
      </c>
      <c r="C39" s="13">
        <v>40023</v>
      </c>
      <c r="D39" s="13"/>
      <c r="E39" s="13"/>
      <c r="F39" s="13">
        <v>1073</v>
      </c>
      <c r="G39" s="13">
        <v>294983</v>
      </c>
      <c r="H39" s="13">
        <v>0</v>
      </c>
      <c r="I39" s="13">
        <v>0</v>
      </c>
      <c r="J39" s="13">
        <v>0</v>
      </c>
      <c r="K39" s="13">
        <v>872</v>
      </c>
      <c r="L39" s="13">
        <v>-1059</v>
      </c>
      <c r="M39" s="13">
        <v>92485</v>
      </c>
      <c r="N39" s="13">
        <v>6606</v>
      </c>
      <c r="O39" s="13">
        <v>187834</v>
      </c>
      <c r="P39" s="13">
        <v>15773</v>
      </c>
      <c r="Q39" s="13">
        <v>379035</v>
      </c>
      <c r="R39" s="13">
        <v>0</v>
      </c>
      <c r="S39" s="13">
        <v>0</v>
      </c>
      <c r="T39" s="13">
        <v>31553</v>
      </c>
      <c r="U39" s="13">
        <v>0</v>
      </c>
      <c r="V39" s="13">
        <v>0</v>
      </c>
      <c r="W39" s="13">
        <v>0</v>
      </c>
      <c r="X39" s="13">
        <v>-1136</v>
      </c>
      <c r="Y39" s="13">
        <v>69943</v>
      </c>
      <c r="Z39" s="13">
        <v>38</v>
      </c>
      <c r="AA39" s="13">
        <v>0</v>
      </c>
      <c r="AB39" s="13">
        <v>0</v>
      </c>
      <c r="AC39" s="13">
        <v>0</v>
      </c>
      <c r="AD39" s="26">
        <v>0</v>
      </c>
    </row>
    <row r="40" spans="1:30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26"/>
    </row>
    <row r="41" spans="1:30" x14ac:dyDescent="0.3">
      <c r="A41" s="4" t="s">
        <v>27</v>
      </c>
      <c r="B41" s="5" t="s">
        <v>198</v>
      </c>
      <c r="C41" s="13">
        <v>255</v>
      </c>
      <c r="D41" s="13"/>
      <c r="E41" s="13"/>
      <c r="F41" s="13">
        <v>0</v>
      </c>
      <c r="G41" s="13">
        <v>212292</v>
      </c>
      <c r="H41" s="13">
        <v>0</v>
      </c>
      <c r="I41" s="13">
        <v>4392</v>
      </c>
      <c r="J41" s="13">
        <v>22</v>
      </c>
      <c r="K41" s="13">
        <v>2216</v>
      </c>
      <c r="L41" s="13">
        <v>386</v>
      </c>
      <c r="M41" s="13">
        <v>195842</v>
      </c>
      <c r="N41" s="13">
        <v>333</v>
      </c>
      <c r="O41" s="13">
        <v>372889</v>
      </c>
      <c r="P41" s="13">
        <v>-1388</v>
      </c>
      <c r="Q41" s="13">
        <v>246522</v>
      </c>
      <c r="R41" s="13">
        <v>505</v>
      </c>
      <c r="S41" s="13">
        <v>0</v>
      </c>
      <c r="T41" s="13">
        <v>32155</v>
      </c>
      <c r="U41" s="13">
        <v>615</v>
      </c>
      <c r="V41" s="13">
        <v>10</v>
      </c>
      <c r="W41" s="13">
        <v>18832</v>
      </c>
      <c r="X41" s="13">
        <v>1002</v>
      </c>
      <c r="Y41" s="13">
        <v>10053</v>
      </c>
      <c r="Z41" s="13">
        <v>32434</v>
      </c>
      <c r="AA41" s="13">
        <v>0</v>
      </c>
      <c r="AB41" s="13">
        <v>0</v>
      </c>
      <c r="AC41" s="13">
        <v>0</v>
      </c>
      <c r="AD41" s="26">
        <v>-142</v>
      </c>
    </row>
    <row r="42" spans="1:30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s="86" customFormat="1" x14ac:dyDescent="0.3">
      <c r="A43" s="7" t="s">
        <v>28</v>
      </c>
      <c r="B43" s="8" t="s">
        <v>200</v>
      </c>
      <c r="C43" s="17">
        <v>-17232</v>
      </c>
      <c r="D43" s="17">
        <v>269675</v>
      </c>
      <c r="E43" s="17">
        <v>-1461</v>
      </c>
      <c r="F43" s="17">
        <v>-477</v>
      </c>
      <c r="G43" s="17">
        <v>-412820</v>
      </c>
      <c r="H43" s="17">
        <v>5817</v>
      </c>
      <c r="I43" s="17">
        <v>59</v>
      </c>
      <c r="J43" s="17">
        <v>58188</v>
      </c>
      <c r="K43" s="17">
        <v>24480</v>
      </c>
      <c r="L43" s="17">
        <v>12415</v>
      </c>
      <c r="M43" s="17">
        <v>-342073</v>
      </c>
      <c r="N43" s="17">
        <v>-12213</v>
      </c>
      <c r="O43" s="17">
        <v>-2883747</v>
      </c>
      <c r="P43" s="17">
        <v>12399</v>
      </c>
      <c r="Q43" s="17">
        <v>-950761</v>
      </c>
      <c r="R43" s="17">
        <v>2500</v>
      </c>
      <c r="S43" s="17">
        <v>4128</v>
      </c>
      <c r="T43" s="17">
        <v>105077</v>
      </c>
      <c r="U43" s="17">
        <v>13066</v>
      </c>
      <c r="V43" s="17">
        <v>50087</v>
      </c>
      <c r="W43" s="17">
        <v>-4964</v>
      </c>
      <c r="X43" s="17">
        <v>37449</v>
      </c>
      <c r="Y43" s="17">
        <v>474188</v>
      </c>
      <c r="Z43" s="17">
        <v>-172922</v>
      </c>
      <c r="AA43" s="17">
        <v>739</v>
      </c>
      <c r="AB43" s="17">
        <v>9817</v>
      </c>
      <c r="AC43" s="17">
        <v>4363</v>
      </c>
      <c r="AD43" s="30">
        <v>33522</v>
      </c>
    </row>
    <row r="44" spans="1:30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30"/>
    </row>
    <row r="45" spans="1:30" x14ac:dyDescent="0.3">
      <c r="A45" s="4" t="s">
        <v>29</v>
      </c>
      <c r="B45" s="5" t="s">
        <v>202</v>
      </c>
      <c r="C45" s="16">
        <v>5264</v>
      </c>
      <c r="D45" s="16"/>
      <c r="E45" s="16"/>
      <c r="F45" s="16">
        <v>232</v>
      </c>
      <c r="G45" s="16">
        <v>4854</v>
      </c>
      <c r="H45" s="16">
        <v>429</v>
      </c>
      <c r="I45" s="16">
        <v>17783</v>
      </c>
      <c r="J45" s="16">
        <v>14765</v>
      </c>
      <c r="K45" s="16">
        <v>8479</v>
      </c>
      <c r="L45" s="16">
        <v>1467</v>
      </c>
      <c r="M45" s="16">
        <v>-317</v>
      </c>
      <c r="N45" s="16">
        <v>-40</v>
      </c>
      <c r="O45" s="16">
        <v>-291546</v>
      </c>
      <c r="P45" s="16">
        <v>254</v>
      </c>
      <c r="Q45" s="16">
        <v>6888</v>
      </c>
      <c r="R45" s="16">
        <v>1180</v>
      </c>
      <c r="S45" s="16">
        <v>1265</v>
      </c>
      <c r="T45" s="16">
        <v>21093</v>
      </c>
      <c r="U45" s="16">
        <v>3654</v>
      </c>
      <c r="V45" s="16">
        <v>-2770</v>
      </c>
      <c r="W45" s="16">
        <v>-20358</v>
      </c>
      <c r="X45" s="16">
        <v>9792</v>
      </c>
      <c r="Y45" s="16">
        <v>48632</v>
      </c>
      <c r="Z45" s="16">
        <v>-3615</v>
      </c>
      <c r="AA45" s="16">
        <v>4</v>
      </c>
      <c r="AB45" s="16">
        <v>985</v>
      </c>
      <c r="AC45" s="16">
        <v>987</v>
      </c>
      <c r="AD45" s="29">
        <v>547</v>
      </c>
    </row>
    <row r="46" spans="1:30" x14ac:dyDescent="0.3">
      <c r="A46" s="4"/>
      <c r="B46" s="6" t="s">
        <v>203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91"/>
    </row>
    <row r="47" spans="1:30" x14ac:dyDescent="0.3">
      <c r="A47" s="4" t="s">
        <v>30</v>
      </c>
      <c r="B47" s="5" t="s">
        <v>204</v>
      </c>
      <c r="C47" s="16">
        <v>173</v>
      </c>
      <c r="D47" s="16"/>
      <c r="E47" s="16"/>
      <c r="F47" s="16">
        <v>-358</v>
      </c>
      <c r="G47" s="16">
        <v>-486982</v>
      </c>
      <c r="H47" s="16">
        <v>-63</v>
      </c>
      <c r="I47" s="16">
        <v>-34237</v>
      </c>
      <c r="J47" s="16">
        <v>-6</v>
      </c>
      <c r="K47" s="16">
        <v>-1008</v>
      </c>
      <c r="L47" s="16">
        <v>502</v>
      </c>
      <c r="M47" s="16">
        <v>-97989</v>
      </c>
      <c r="N47" s="16">
        <v>291</v>
      </c>
      <c r="O47" s="16">
        <v>-541788</v>
      </c>
      <c r="P47" s="16">
        <v>9527</v>
      </c>
      <c r="Q47" s="16">
        <v>-212905</v>
      </c>
      <c r="R47" s="16">
        <v>-358</v>
      </c>
      <c r="S47" s="16">
        <v>117</v>
      </c>
      <c r="T47" s="16">
        <v>11927</v>
      </c>
      <c r="U47" s="16">
        <v>7314</v>
      </c>
      <c r="V47" s="16">
        <v>17214</v>
      </c>
      <c r="W47" s="16">
        <v>3634</v>
      </c>
      <c r="X47" s="16">
        <v>3269</v>
      </c>
      <c r="Y47" s="16">
        <v>89057</v>
      </c>
      <c r="Z47" s="16">
        <v>-18026</v>
      </c>
      <c r="AA47" s="16">
        <v>520</v>
      </c>
      <c r="AB47" s="16">
        <v>647</v>
      </c>
      <c r="AC47" s="16">
        <v>201</v>
      </c>
      <c r="AD47" s="29">
        <v>7474</v>
      </c>
    </row>
    <row r="48" spans="1:30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9"/>
    </row>
    <row r="49" spans="1:30" s="86" customFormat="1" x14ac:dyDescent="0.3">
      <c r="A49" s="65" t="s">
        <v>31</v>
      </c>
      <c r="B49" s="66" t="s">
        <v>206</v>
      </c>
      <c r="C49" s="67">
        <v>-22669</v>
      </c>
      <c r="D49" s="67">
        <v>255811</v>
      </c>
      <c r="E49" s="67">
        <v>-1518</v>
      </c>
      <c r="F49" s="67">
        <v>-351</v>
      </c>
      <c r="G49" s="67">
        <v>69308</v>
      </c>
      <c r="H49" s="67">
        <v>5451</v>
      </c>
      <c r="I49" s="67">
        <v>16513</v>
      </c>
      <c r="J49" s="67">
        <v>43429</v>
      </c>
      <c r="K49" s="67">
        <v>17009</v>
      </c>
      <c r="L49" s="67">
        <v>10446</v>
      </c>
      <c r="M49" s="67">
        <v>-243767</v>
      </c>
      <c r="N49" s="67">
        <v>-12464</v>
      </c>
      <c r="O49" s="67">
        <v>-2050413</v>
      </c>
      <c r="P49" s="67">
        <v>2618</v>
      </c>
      <c r="Q49" s="67">
        <v>-744744</v>
      </c>
      <c r="R49" s="67">
        <v>1678</v>
      </c>
      <c r="S49" s="67">
        <v>2746</v>
      </c>
      <c r="T49" s="67">
        <v>72057</v>
      </c>
      <c r="U49" s="67">
        <v>2098</v>
      </c>
      <c r="V49" s="67">
        <v>35643</v>
      </c>
      <c r="W49" s="67">
        <v>11760</v>
      </c>
      <c r="X49" s="67">
        <v>24388</v>
      </c>
      <c r="Y49" s="67">
        <v>336499</v>
      </c>
      <c r="Z49" s="67">
        <v>-151281</v>
      </c>
      <c r="AA49" s="67">
        <v>215</v>
      </c>
      <c r="AB49" s="67">
        <v>8185</v>
      </c>
      <c r="AC49" s="67">
        <v>3175</v>
      </c>
      <c r="AD49" s="68">
        <v>25501</v>
      </c>
    </row>
    <row r="50" spans="1:30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0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x14ac:dyDescent="0.3">
      <c r="A54" s="32" t="s">
        <v>209</v>
      </c>
      <c r="B54" s="9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x14ac:dyDescent="0.3">
      <c r="A55" s="33" t="s">
        <v>36</v>
      </c>
      <c r="B55" s="9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x14ac:dyDescent="0.3">
      <c r="A56" s="32" t="s">
        <v>210</v>
      </c>
      <c r="B56" s="9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x14ac:dyDescent="0.3">
      <c r="A57" s="33" t="s">
        <v>37</v>
      </c>
      <c r="B57" s="94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x14ac:dyDescent="0.3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x14ac:dyDescent="0.3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0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0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0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0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3:30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3:30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3:30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3:30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3:30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3:30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3:30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3:30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3:30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3:30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3:30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3:30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3:30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3:30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3:30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3:30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3:30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3:30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3:30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3:30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</row>
    <row r="85" spans="3:30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</row>
    <row r="86" spans="3:30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</row>
    <row r="87" spans="3:30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3:30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</row>
    <row r="89" spans="3:30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</row>
    <row r="90" spans="3:30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3:30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3:30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3:30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3:30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3:30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3:30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3:30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3:30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3:30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3:30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3:30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3:30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3:30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3:30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3:30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3:30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3:30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3:30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3:30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3:30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3:30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3:30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3:30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3:30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3:30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3:30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</row>
    <row r="130" spans="3:30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</row>
    <row r="131" spans="3:30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</row>
    <row r="132" spans="3:30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3:30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</row>
    <row r="134" spans="3:30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</row>
    <row r="135" spans="3:30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</row>
    <row r="136" spans="3:30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</row>
    <row r="137" spans="3:30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</row>
    <row r="138" spans="3:30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</row>
    <row r="139" spans="3:30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</row>
    <row r="140" spans="3:30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</row>
    <row r="141" spans="3:30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</row>
    <row r="142" spans="3:30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</row>
    <row r="143" spans="3:30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</row>
    <row r="144" spans="3:30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</row>
    <row r="145" spans="3:30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3:30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</row>
    <row r="147" spans="3:30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</row>
    <row r="148" spans="3:30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</row>
    <row r="149" spans="3:30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</row>
    <row r="150" spans="3:30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</row>
    <row r="151" spans="3:30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</row>
    <row r="152" spans="3:30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</row>
    <row r="153" spans="3:30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</row>
    <row r="154" spans="3:30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</row>
    <row r="155" spans="3:30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D155"/>
  <sheetViews>
    <sheetView showGridLines="0" zoomScaleNormal="100" workbookViewId="0">
      <selection activeCell="E32" sqref="E32"/>
    </sheetView>
  </sheetViews>
  <sheetFormatPr defaultRowHeight="14.4" x14ac:dyDescent="0.3"/>
  <cols>
    <col min="2" max="2" width="68" style="81" bestFit="1" customWidth="1"/>
    <col min="3" max="22" width="11.33203125" style="12" customWidth="1"/>
    <col min="23" max="23" width="11.33203125" style="21" customWidth="1"/>
    <col min="24" max="30" width="11.33203125" style="12" customWidth="1"/>
  </cols>
  <sheetData>
    <row r="1" spans="1:30" x14ac:dyDescent="0.3">
      <c r="A1" s="56" t="s">
        <v>33</v>
      </c>
    </row>
    <row r="2" spans="1:30" x14ac:dyDescent="0.3">
      <c r="A2" s="58" t="s">
        <v>255</v>
      </c>
      <c r="B2" s="82"/>
    </row>
    <row r="3" spans="1:30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40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7" t="s">
        <v>8</v>
      </c>
      <c r="N4" s="47" t="s">
        <v>220</v>
      </c>
      <c r="O4" s="47" t="s">
        <v>2</v>
      </c>
      <c r="P4" s="47" t="s">
        <v>9</v>
      </c>
      <c r="Q4" s="47" t="s">
        <v>38</v>
      </c>
      <c r="R4" s="47" t="s">
        <v>39</v>
      </c>
      <c r="S4" s="47" t="s">
        <v>5</v>
      </c>
      <c r="T4" s="47" t="s">
        <v>227</v>
      </c>
      <c r="U4" s="47" t="s">
        <v>0</v>
      </c>
      <c r="V4" s="47" t="s">
        <v>256</v>
      </c>
      <c r="W4" s="47" t="s">
        <v>155</v>
      </c>
      <c r="X4" s="47" t="s">
        <v>156</v>
      </c>
      <c r="Y4" s="47" t="s">
        <v>10</v>
      </c>
      <c r="Z4" s="47" t="s">
        <v>41</v>
      </c>
      <c r="AA4" s="47" t="s">
        <v>158</v>
      </c>
      <c r="AB4" s="47" t="s">
        <v>159</v>
      </c>
      <c r="AC4" s="47" t="s">
        <v>11</v>
      </c>
      <c r="AD4" s="61" t="s">
        <v>160</v>
      </c>
    </row>
    <row r="5" spans="1:30" s="85" customFormat="1" x14ac:dyDescent="0.3">
      <c r="A5" s="4" t="s">
        <v>12</v>
      </c>
      <c r="B5" s="5" t="s">
        <v>163</v>
      </c>
      <c r="C5" s="13">
        <v>94565</v>
      </c>
      <c r="D5" s="13"/>
      <c r="E5" s="13"/>
      <c r="F5" s="13">
        <v>3354</v>
      </c>
      <c r="G5" s="13">
        <v>580992</v>
      </c>
      <c r="H5" s="13">
        <v>2011</v>
      </c>
      <c r="I5" s="13">
        <v>17213</v>
      </c>
      <c r="J5" s="13">
        <v>22869</v>
      </c>
      <c r="K5" s="13">
        <v>18738</v>
      </c>
      <c r="L5" s="13">
        <v>10746</v>
      </c>
      <c r="M5" s="13">
        <v>284052</v>
      </c>
      <c r="N5" s="13">
        <v>1987</v>
      </c>
      <c r="O5" s="13">
        <v>1014228</v>
      </c>
      <c r="P5" s="13">
        <v>80744</v>
      </c>
      <c r="Q5" s="13">
        <v>504810</v>
      </c>
      <c r="R5" s="13">
        <v>6917</v>
      </c>
      <c r="S5" s="13">
        <v>3582</v>
      </c>
      <c r="T5" s="13">
        <v>192909</v>
      </c>
      <c r="U5" s="13">
        <v>35728</v>
      </c>
      <c r="V5" s="13">
        <v>79269</v>
      </c>
      <c r="W5" s="13">
        <v>102515</v>
      </c>
      <c r="X5" s="13">
        <v>46858</v>
      </c>
      <c r="Y5" s="13">
        <v>570107</v>
      </c>
      <c r="Z5" s="13">
        <v>11204</v>
      </c>
      <c r="AA5" s="13">
        <v>3795</v>
      </c>
      <c r="AB5" s="13">
        <v>117193</v>
      </c>
      <c r="AC5" s="13">
        <v>5367</v>
      </c>
      <c r="AD5" s="26">
        <v>0</v>
      </c>
    </row>
    <row r="6" spans="1:30" s="85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85" customFormat="1" x14ac:dyDescent="0.3">
      <c r="A7" s="4">
        <v>2</v>
      </c>
      <c r="B7" s="5" t="s">
        <v>165</v>
      </c>
      <c r="C7" s="14">
        <v>31558</v>
      </c>
      <c r="D7" s="14"/>
      <c r="E7" s="14"/>
      <c r="F7" s="14">
        <v>680</v>
      </c>
      <c r="G7" s="14">
        <v>227180</v>
      </c>
      <c r="H7" s="14">
        <v>2828</v>
      </c>
      <c r="I7" s="14">
        <v>7423</v>
      </c>
      <c r="J7" s="14">
        <v>10521</v>
      </c>
      <c r="K7" s="14">
        <v>8196</v>
      </c>
      <c r="L7" s="14">
        <v>2422</v>
      </c>
      <c r="M7" s="14">
        <v>178936</v>
      </c>
      <c r="N7" s="14">
        <v>325</v>
      </c>
      <c r="O7" s="14">
        <v>689279</v>
      </c>
      <c r="P7" s="14">
        <v>70443</v>
      </c>
      <c r="Q7" s="14">
        <v>318666</v>
      </c>
      <c r="R7" s="14">
        <v>3906</v>
      </c>
      <c r="S7" s="14">
        <v>478</v>
      </c>
      <c r="T7" s="14">
        <v>57249</v>
      </c>
      <c r="U7" s="14">
        <v>15226</v>
      </c>
      <c r="V7" s="14">
        <v>44967</v>
      </c>
      <c r="W7" s="14">
        <v>35989</v>
      </c>
      <c r="X7" s="14">
        <v>26369</v>
      </c>
      <c r="Y7" s="14">
        <v>230910</v>
      </c>
      <c r="Z7" s="14">
        <v>19637</v>
      </c>
      <c r="AA7" s="14">
        <v>1528</v>
      </c>
      <c r="AB7" s="14">
        <v>24612</v>
      </c>
      <c r="AC7" s="14">
        <v>802</v>
      </c>
      <c r="AD7" s="27">
        <v>1</v>
      </c>
    </row>
    <row r="8" spans="1:30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86" customFormat="1" x14ac:dyDescent="0.3">
      <c r="A9" s="7" t="s">
        <v>13</v>
      </c>
      <c r="B9" s="8" t="s">
        <v>167</v>
      </c>
      <c r="C9" s="15">
        <v>63007</v>
      </c>
      <c r="D9" s="15">
        <v>317567</v>
      </c>
      <c r="E9" s="15">
        <v>2</v>
      </c>
      <c r="F9" s="15">
        <v>2674</v>
      </c>
      <c r="G9" s="15">
        <v>353812</v>
      </c>
      <c r="H9" s="15">
        <v>-817</v>
      </c>
      <c r="I9" s="15">
        <v>9790</v>
      </c>
      <c r="J9" s="15">
        <v>12348</v>
      </c>
      <c r="K9" s="15">
        <v>10542</v>
      </c>
      <c r="L9" s="15">
        <v>8324</v>
      </c>
      <c r="M9" s="15">
        <v>105116</v>
      </c>
      <c r="N9" s="15">
        <v>1662</v>
      </c>
      <c r="O9" s="15">
        <v>324949</v>
      </c>
      <c r="P9" s="15">
        <v>10301</v>
      </c>
      <c r="Q9" s="15">
        <v>186144</v>
      </c>
      <c r="R9" s="15">
        <v>3011</v>
      </c>
      <c r="S9" s="15">
        <v>3104</v>
      </c>
      <c r="T9" s="15">
        <v>135660</v>
      </c>
      <c r="U9" s="15">
        <v>20502</v>
      </c>
      <c r="V9" s="15">
        <v>34302</v>
      </c>
      <c r="W9" s="15">
        <v>66526</v>
      </c>
      <c r="X9" s="15">
        <v>20489</v>
      </c>
      <c r="Y9" s="15">
        <v>339197</v>
      </c>
      <c r="Z9" s="15">
        <v>-8433</v>
      </c>
      <c r="AA9" s="15">
        <v>2267</v>
      </c>
      <c r="AB9" s="15">
        <v>92581</v>
      </c>
      <c r="AC9" s="15">
        <v>4565</v>
      </c>
      <c r="AD9" s="28">
        <v>-1</v>
      </c>
    </row>
    <row r="10" spans="1:30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28"/>
    </row>
    <row r="11" spans="1:30" x14ac:dyDescent="0.3">
      <c r="A11" s="4" t="s">
        <v>14</v>
      </c>
      <c r="B11" s="5" t="s">
        <v>169</v>
      </c>
      <c r="C11" s="16">
        <v>0</v>
      </c>
      <c r="D11" s="16"/>
      <c r="E11" s="16"/>
      <c r="F11" s="16">
        <v>95</v>
      </c>
      <c r="G11" s="16">
        <v>74978</v>
      </c>
      <c r="H11" s="16">
        <v>76</v>
      </c>
      <c r="I11" s="16">
        <v>0</v>
      </c>
      <c r="J11" s="16">
        <v>537</v>
      </c>
      <c r="K11" s="16">
        <v>0</v>
      </c>
      <c r="L11" s="16">
        <v>0</v>
      </c>
      <c r="M11" s="16">
        <v>2711</v>
      </c>
      <c r="N11" s="16">
        <v>0</v>
      </c>
      <c r="O11" s="16">
        <v>41824</v>
      </c>
      <c r="P11" s="16">
        <v>350</v>
      </c>
      <c r="Q11" s="16">
        <v>123612</v>
      </c>
      <c r="R11" s="16">
        <v>145</v>
      </c>
      <c r="S11" s="16">
        <v>4</v>
      </c>
      <c r="T11" s="16">
        <v>7900</v>
      </c>
      <c r="U11" s="16">
        <v>247</v>
      </c>
      <c r="V11" s="16">
        <v>0</v>
      </c>
      <c r="W11" s="16">
        <v>94</v>
      </c>
      <c r="X11" s="16">
        <v>0</v>
      </c>
      <c r="Y11" s="16">
        <v>15920</v>
      </c>
      <c r="Z11" s="16">
        <v>2543</v>
      </c>
      <c r="AA11" s="16">
        <v>93</v>
      </c>
      <c r="AB11" s="16">
        <v>0</v>
      </c>
      <c r="AC11" s="16">
        <v>0</v>
      </c>
      <c r="AD11" s="29">
        <v>0</v>
      </c>
    </row>
    <row r="12" spans="1:30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21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9"/>
    </row>
    <row r="13" spans="1:30" x14ac:dyDescent="0.3">
      <c r="A13" s="4" t="s">
        <v>15</v>
      </c>
      <c r="B13" s="5" t="s">
        <v>171</v>
      </c>
      <c r="C13" s="16">
        <v>19801</v>
      </c>
      <c r="D13" s="16"/>
      <c r="E13" s="16"/>
      <c r="F13" s="16">
        <v>2991</v>
      </c>
      <c r="G13" s="16">
        <v>258257</v>
      </c>
      <c r="H13" s="16">
        <v>9527</v>
      </c>
      <c r="I13" s="16">
        <v>1791</v>
      </c>
      <c r="J13" s="16">
        <v>4437</v>
      </c>
      <c r="K13" s="16">
        <v>790</v>
      </c>
      <c r="L13" s="16">
        <v>1048</v>
      </c>
      <c r="M13" s="16">
        <v>62648</v>
      </c>
      <c r="N13" s="16">
        <v>561</v>
      </c>
      <c r="O13" s="16">
        <v>205468</v>
      </c>
      <c r="P13" s="16">
        <v>15482</v>
      </c>
      <c r="Q13" s="16">
        <v>167706</v>
      </c>
      <c r="R13" s="16">
        <v>2890</v>
      </c>
      <c r="S13" s="16">
        <v>7842</v>
      </c>
      <c r="T13" s="16">
        <v>65752</v>
      </c>
      <c r="U13" s="16">
        <v>16236</v>
      </c>
      <c r="V13" s="16">
        <v>6949</v>
      </c>
      <c r="W13" s="16">
        <v>21212</v>
      </c>
      <c r="X13" s="16">
        <v>12971</v>
      </c>
      <c r="Y13" s="16">
        <v>192602</v>
      </c>
      <c r="Z13" s="16">
        <v>26674</v>
      </c>
      <c r="AA13" s="16">
        <v>640</v>
      </c>
      <c r="AB13" s="16">
        <v>30840</v>
      </c>
      <c r="AC13" s="16">
        <v>2716</v>
      </c>
      <c r="AD13" s="29">
        <v>0</v>
      </c>
    </row>
    <row r="14" spans="1:30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x14ac:dyDescent="0.3">
      <c r="A15" s="4" t="s">
        <v>16</v>
      </c>
      <c r="B15" s="5" t="s">
        <v>172</v>
      </c>
      <c r="C15" s="16">
        <v>-5300</v>
      </c>
      <c r="D15" s="16"/>
      <c r="E15" s="16"/>
      <c r="F15" s="16">
        <v>-1116</v>
      </c>
      <c r="G15" s="16">
        <v>-38629</v>
      </c>
      <c r="H15" s="16">
        <v>-277</v>
      </c>
      <c r="I15" s="16">
        <v>-1178</v>
      </c>
      <c r="J15" s="16">
        <v>-1018</v>
      </c>
      <c r="K15" s="16">
        <v>-653</v>
      </c>
      <c r="L15" s="16">
        <v>-198</v>
      </c>
      <c r="M15" s="16">
        <v>-12691</v>
      </c>
      <c r="N15" s="16">
        <v>-51</v>
      </c>
      <c r="O15" s="16">
        <v>-40749</v>
      </c>
      <c r="P15" s="16">
        <v>-713</v>
      </c>
      <c r="Q15" s="16">
        <v>-44965</v>
      </c>
      <c r="R15" s="16">
        <v>-270</v>
      </c>
      <c r="S15" s="16">
        <v>-3104</v>
      </c>
      <c r="T15" s="16">
        <v>-5338</v>
      </c>
      <c r="U15" s="16">
        <v>-3241</v>
      </c>
      <c r="V15" s="16">
        <v>-288</v>
      </c>
      <c r="W15" s="16">
        <v>-2694</v>
      </c>
      <c r="X15" s="16">
        <v>-2841</v>
      </c>
      <c r="Y15" s="16">
        <v>-34969</v>
      </c>
      <c r="Z15" s="16">
        <v>-1873</v>
      </c>
      <c r="AA15" s="16">
        <v>-183</v>
      </c>
      <c r="AB15" s="16">
        <v>-4580</v>
      </c>
      <c r="AC15" s="16">
        <v>-263</v>
      </c>
      <c r="AD15" s="29">
        <v>-9</v>
      </c>
    </row>
    <row r="16" spans="1:30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x14ac:dyDescent="0.3">
      <c r="A17" s="4" t="s">
        <v>17</v>
      </c>
      <c r="B17" s="5" t="s">
        <v>174</v>
      </c>
      <c r="C17" s="16">
        <v>-671</v>
      </c>
      <c r="D17" s="16"/>
      <c r="E17" s="16"/>
      <c r="F17" s="16">
        <v>399</v>
      </c>
      <c r="G17" s="16">
        <v>52826</v>
      </c>
      <c r="H17" s="16">
        <v>0</v>
      </c>
      <c r="I17" s="16">
        <v>21029</v>
      </c>
      <c r="J17" s="16">
        <v>10054</v>
      </c>
      <c r="K17" s="16">
        <v>-4064</v>
      </c>
      <c r="L17" s="16">
        <v>1321</v>
      </c>
      <c r="M17" s="16">
        <v>-27035</v>
      </c>
      <c r="N17" s="16">
        <v>-444</v>
      </c>
      <c r="O17" s="16">
        <v>-139858</v>
      </c>
      <c r="P17" s="16">
        <v>7072</v>
      </c>
      <c r="Q17" s="16">
        <v>15896</v>
      </c>
      <c r="R17" s="16">
        <v>220</v>
      </c>
      <c r="S17" s="16">
        <v>-58</v>
      </c>
      <c r="T17" s="16">
        <v>-13</v>
      </c>
      <c r="U17" s="16">
        <v>-3325</v>
      </c>
      <c r="V17" s="16">
        <v>0</v>
      </c>
      <c r="W17" s="16">
        <v>-23832</v>
      </c>
      <c r="X17" s="16">
        <v>0</v>
      </c>
      <c r="Y17" s="16">
        <v>-31054</v>
      </c>
      <c r="Z17" s="16">
        <v>-8044</v>
      </c>
      <c r="AA17" s="16">
        <v>0</v>
      </c>
      <c r="AB17" s="16">
        <v>5586</v>
      </c>
      <c r="AC17" s="16">
        <v>0</v>
      </c>
      <c r="AD17" s="29">
        <v>0</v>
      </c>
    </row>
    <row r="18" spans="1:30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x14ac:dyDescent="0.3">
      <c r="A19" s="4" t="s">
        <v>18</v>
      </c>
      <c r="B19" s="5" t="s">
        <v>176</v>
      </c>
      <c r="C19" s="13">
        <v>6631</v>
      </c>
      <c r="D19" s="13"/>
      <c r="E19" s="13"/>
      <c r="F19" s="13">
        <v>538</v>
      </c>
      <c r="G19" s="13">
        <v>51070</v>
      </c>
      <c r="H19" s="13">
        <v>0</v>
      </c>
      <c r="I19" s="13">
        <v>0</v>
      </c>
      <c r="J19" s="13">
        <v>23152</v>
      </c>
      <c r="K19" s="13">
        <v>11283</v>
      </c>
      <c r="L19" s="13">
        <v>1522</v>
      </c>
      <c r="M19" s="13">
        <v>43824</v>
      </c>
      <c r="N19" s="13">
        <v>-5996</v>
      </c>
      <c r="O19" s="13">
        <v>75270</v>
      </c>
      <c r="P19" s="13">
        <v>-3024</v>
      </c>
      <c r="Q19" s="13">
        <v>41288</v>
      </c>
      <c r="R19" s="13">
        <v>1537</v>
      </c>
      <c r="S19" s="16">
        <v>1966</v>
      </c>
      <c r="T19" s="13">
        <v>25472</v>
      </c>
      <c r="U19" s="13">
        <v>438</v>
      </c>
      <c r="V19" s="13">
        <v>659</v>
      </c>
      <c r="W19" s="13">
        <v>41788</v>
      </c>
      <c r="X19" s="13">
        <v>0</v>
      </c>
      <c r="Y19" s="13">
        <v>90519</v>
      </c>
      <c r="Z19" s="13">
        <v>-4</v>
      </c>
      <c r="AA19" s="13">
        <v>0</v>
      </c>
      <c r="AB19" s="13">
        <v>0</v>
      </c>
      <c r="AC19" s="13">
        <v>0</v>
      </c>
      <c r="AD19" s="26">
        <v>0</v>
      </c>
    </row>
    <row r="20" spans="1:30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21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26"/>
    </row>
    <row r="21" spans="1:30" x14ac:dyDescent="0.3">
      <c r="A21" s="4" t="s">
        <v>19</v>
      </c>
      <c r="B21" s="5" t="s">
        <v>178</v>
      </c>
      <c r="C21" s="16">
        <v>2030</v>
      </c>
      <c r="D21" s="16"/>
      <c r="E21" s="16"/>
      <c r="F21" s="16">
        <v>-734</v>
      </c>
      <c r="G21" s="16">
        <v>7356</v>
      </c>
      <c r="H21" s="16">
        <v>-40</v>
      </c>
      <c r="I21" s="16">
        <v>5048</v>
      </c>
      <c r="J21" s="16">
        <v>-2327</v>
      </c>
      <c r="K21" s="16">
        <v>-1145</v>
      </c>
      <c r="L21" s="16">
        <v>-713</v>
      </c>
      <c r="M21" s="16">
        <v>1161</v>
      </c>
      <c r="N21" s="16">
        <v>0</v>
      </c>
      <c r="O21" s="16">
        <v>2317</v>
      </c>
      <c r="P21" s="16">
        <v>1</v>
      </c>
      <c r="Q21" s="16">
        <v>-2244</v>
      </c>
      <c r="R21" s="16">
        <v>11</v>
      </c>
      <c r="S21" s="16">
        <v>73</v>
      </c>
      <c r="T21" s="16">
        <v>651</v>
      </c>
      <c r="U21" s="16">
        <v>656</v>
      </c>
      <c r="V21" s="16">
        <v>0</v>
      </c>
      <c r="W21" s="16">
        <v>777</v>
      </c>
      <c r="X21" s="16">
        <v>0</v>
      </c>
      <c r="Y21" s="16">
        <v>3557</v>
      </c>
      <c r="Z21" s="16">
        <v>-20639</v>
      </c>
      <c r="AA21" s="16">
        <v>741</v>
      </c>
      <c r="AB21" s="16">
        <v>1783</v>
      </c>
      <c r="AC21" s="16">
        <v>1</v>
      </c>
      <c r="AD21" s="29">
        <v>0</v>
      </c>
    </row>
    <row r="22" spans="1:30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21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29"/>
    </row>
    <row r="23" spans="1:30" x14ac:dyDescent="0.3">
      <c r="A23" s="4" t="s">
        <v>20</v>
      </c>
      <c r="B23" s="5" t="s">
        <v>180</v>
      </c>
      <c r="C23" s="16">
        <v>-46</v>
      </c>
      <c r="D23" s="16"/>
      <c r="E23" s="16"/>
      <c r="F23" s="16">
        <v>15</v>
      </c>
      <c r="G23" s="16">
        <v>2611</v>
      </c>
      <c r="H23" s="16">
        <v>2</v>
      </c>
      <c r="I23" s="16">
        <v>-36</v>
      </c>
      <c r="J23" s="16">
        <v>3102</v>
      </c>
      <c r="K23" s="16">
        <v>52</v>
      </c>
      <c r="L23" s="16">
        <v>-552</v>
      </c>
      <c r="M23" s="16">
        <v>12430</v>
      </c>
      <c r="N23" s="16">
        <v>-1009</v>
      </c>
      <c r="O23" s="16">
        <v>-10369</v>
      </c>
      <c r="P23" s="16">
        <v>0</v>
      </c>
      <c r="Q23" s="16">
        <v>852</v>
      </c>
      <c r="R23" s="16">
        <v>-40</v>
      </c>
      <c r="S23" s="16">
        <v>94</v>
      </c>
      <c r="T23" s="16">
        <v>-428</v>
      </c>
      <c r="U23" s="16">
        <v>6481</v>
      </c>
      <c r="V23" s="16">
        <v>113</v>
      </c>
      <c r="W23" s="16">
        <v>-6023</v>
      </c>
      <c r="X23" s="16">
        <v>0</v>
      </c>
      <c r="Y23" s="16">
        <v>21048</v>
      </c>
      <c r="Z23" s="16">
        <v>41</v>
      </c>
      <c r="AA23" s="16">
        <v>0</v>
      </c>
      <c r="AB23" s="16">
        <v>-627</v>
      </c>
      <c r="AC23" s="16">
        <v>0</v>
      </c>
      <c r="AD23" s="29">
        <v>0</v>
      </c>
    </row>
    <row r="24" spans="1:30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x14ac:dyDescent="0.3">
      <c r="A25" s="4" t="s">
        <v>21</v>
      </c>
      <c r="B25" s="5" t="s">
        <v>182</v>
      </c>
      <c r="C25" s="13">
        <v>524</v>
      </c>
      <c r="D25" s="13"/>
      <c r="E25" s="13"/>
      <c r="F25" s="13">
        <v>-149</v>
      </c>
      <c r="G25" s="13">
        <v>-79161</v>
      </c>
      <c r="H25" s="13">
        <v>-172</v>
      </c>
      <c r="I25" s="13">
        <v>-26024</v>
      </c>
      <c r="J25" s="13">
        <v>-1218</v>
      </c>
      <c r="K25" s="13">
        <v>-21</v>
      </c>
      <c r="L25" s="13">
        <v>-274</v>
      </c>
      <c r="M25" s="13">
        <v>-9257</v>
      </c>
      <c r="N25" s="13">
        <v>-253</v>
      </c>
      <c r="O25" s="13">
        <v>-1232</v>
      </c>
      <c r="P25" s="13">
        <v>-331</v>
      </c>
      <c r="Q25" s="13">
        <v>-72689</v>
      </c>
      <c r="R25" s="13">
        <v>-447</v>
      </c>
      <c r="S25" s="16">
        <v>-79</v>
      </c>
      <c r="T25" s="13">
        <v>3899</v>
      </c>
      <c r="U25" s="13">
        <v>-3837</v>
      </c>
      <c r="V25" s="13">
        <v>4002</v>
      </c>
      <c r="W25" s="13">
        <v>-7396</v>
      </c>
      <c r="X25" s="13">
        <v>3442</v>
      </c>
      <c r="Y25" s="13">
        <v>-10817</v>
      </c>
      <c r="Z25" s="13">
        <v>6028</v>
      </c>
      <c r="AA25" s="13">
        <v>335</v>
      </c>
      <c r="AB25" s="13">
        <v>-2700</v>
      </c>
      <c r="AC25" s="13">
        <v>13463</v>
      </c>
      <c r="AD25" s="26">
        <v>24541</v>
      </c>
    </row>
    <row r="26" spans="1:30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26"/>
    </row>
    <row r="27" spans="1:30" s="86" customFormat="1" x14ac:dyDescent="0.3">
      <c r="A27" s="7" t="s">
        <v>22</v>
      </c>
      <c r="B27" s="8" t="s">
        <v>184</v>
      </c>
      <c r="C27" s="15">
        <v>85976</v>
      </c>
      <c r="D27" s="15">
        <v>436371</v>
      </c>
      <c r="E27" s="15">
        <v>3816</v>
      </c>
      <c r="F27" s="15">
        <v>4713</v>
      </c>
      <c r="G27" s="15">
        <v>683120</v>
      </c>
      <c r="H27" s="15">
        <v>8299</v>
      </c>
      <c r="I27" s="15">
        <v>10420</v>
      </c>
      <c r="J27" s="15">
        <v>49067</v>
      </c>
      <c r="K27" s="15">
        <v>16784</v>
      </c>
      <c r="L27" s="15">
        <v>10478</v>
      </c>
      <c r="M27" s="15">
        <v>178907</v>
      </c>
      <c r="N27" s="15">
        <v>-5530</v>
      </c>
      <c r="O27" s="15">
        <v>457620</v>
      </c>
      <c r="P27" s="15">
        <v>29138</v>
      </c>
      <c r="Q27" s="15">
        <v>415600</v>
      </c>
      <c r="R27" s="15">
        <v>7057</v>
      </c>
      <c r="S27" s="15">
        <v>9842</v>
      </c>
      <c r="T27" s="15">
        <v>233555</v>
      </c>
      <c r="U27" s="15">
        <v>34157</v>
      </c>
      <c r="V27" s="15">
        <v>45737</v>
      </c>
      <c r="W27" s="15">
        <v>90452</v>
      </c>
      <c r="X27" s="15">
        <v>34061</v>
      </c>
      <c r="Y27" s="15">
        <v>586003</v>
      </c>
      <c r="Z27" s="15">
        <v>-3707</v>
      </c>
      <c r="AA27" s="15">
        <v>3893</v>
      </c>
      <c r="AB27" s="15">
        <v>122883</v>
      </c>
      <c r="AC27" s="15">
        <v>20482</v>
      </c>
      <c r="AD27" s="28">
        <v>24531</v>
      </c>
    </row>
    <row r="28" spans="1:30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28"/>
    </row>
    <row r="29" spans="1:30" x14ac:dyDescent="0.3">
      <c r="A29" s="4" t="s">
        <v>135</v>
      </c>
      <c r="B29" s="5" t="s">
        <v>186</v>
      </c>
      <c r="C29" s="16">
        <v>33066</v>
      </c>
      <c r="D29" s="16"/>
      <c r="E29" s="16"/>
      <c r="F29" s="16">
        <v>1908</v>
      </c>
      <c r="G29" s="16">
        <v>177030</v>
      </c>
      <c r="H29" s="16">
        <v>2806</v>
      </c>
      <c r="I29" s="16">
        <v>8</v>
      </c>
      <c r="J29" s="16">
        <v>8820</v>
      </c>
      <c r="K29" s="16">
        <v>2988</v>
      </c>
      <c r="L29" s="16">
        <v>2711</v>
      </c>
      <c r="M29" s="16">
        <v>120862</v>
      </c>
      <c r="N29" s="16">
        <v>286</v>
      </c>
      <c r="O29" s="16">
        <v>264092</v>
      </c>
      <c r="P29" s="16">
        <v>6645</v>
      </c>
      <c r="Q29" s="16">
        <v>138668</v>
      </c>
      <c r="R29" s="16">
        <v>2035</v>
      </c>
      <c r="S29" s="16">
        <v>2542</v>
      </c>
      <c r="T29" s="16">
        <v>83743</v>
      </c>
      <c r="U29" s="16">
        <v>13404</v>
      </c>
      <c r="V29" s="16">
        <v>9082</v>
      </c>
      <c r="W29" s="16">
        <v>24835</v>
      </c>
      <c r="X29" s="16">
        <v>4855</v>
      </c>
      <c r="Y29" s="16">
        <v>164390</v>
      </c>
      <c r="Z29" s="16">
        <v>26301</v>
      </c>
      <c r="AA29" s="16">
        <v>1922</v>
      </c>
      <c r="AB29" s="16">
        <v>16502</v>
      </c>
      <c r="AC29" s="16">
        <v>8528</v>
      </c>
      <c r="AD29" s="29">
        <v>15955</v>
      </c>
    </row>
    <row r="30" spans="1:30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x14ac:dyDescent="0.3">
      <c r="A31" s="4" t="s">
        <v>23</v>
      </c>
      <c r="B31" s="5" t="s">
        <v>188</v>
      </c>
      <c r="C31" s="16">
        <v>21969</v>
      </c>
      <c r="D31" s="16"/>
      <c r="E31" s="16"/>
      <c r="F31" s="16">
        <v>1844</v>
      </c>
      <c r="G31" s="16">
        <v>123970</v>
      </c>
      <c r="H31" s="16">
        <v>3429</v>
      </c>
      <c r="I31" s="16">
        <v>1265</v>
      </c>
      <c r="J31" s="16">
        <v>3062</v>
      </c>
      <c r="K31" s="16">
        <v>1398</v>
      </c>
      <c r="L31" s="16">
        <v>2225</v>
      </c>
      <c r="M31" s="16">
        <v>47403</v>
      </c>
      <c r="N31" s="16">
        <v>704</v>
      </c>
      <c r="O31" s="16">
        <v>154685</v>
      </c>
      <c r="P31" s="16">
        <v>3610</v>
      </c>
      <c r="Q31" s="16">
        <v>119102</v>
      </c>
      <c r="R31" s="16">
        <v>1249</v>
      </c>
      <c r="S31" s="16">
        <v>3228</v>
      </c>
      <c r="T31" s="16">
        <v>59744</v>
      </c>
      <c r="U31" s="16">
        <v>13611</v>
      </c>
      <c r="V31" s="16">
        <v>6844</v>
      </c>
      <c r="W31" s="16">
        <v>25535</v>
      </c>
      <c r="X31" s="16">
        <v>7092</v>
      </c>
      <c r="Y31" s="16">
        <v>99336</v>
      </c>
      <c r="Z31" s="16">
        <v>15795</v>
      </c>
      <c r="AA31" s="16">
        <v>2061</v>
      </c>
      <c r="AB31" s="16">
        <v>39855</v>
      </c>
      <c r="AC31" s="16">
        <v>8035</v>
      </c>
      <c r="AD31" s="29">
        <v>5786</v>
      </c>
    </row>
    <row r="32" spans="1:30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x14ac:dyDescent="0.3">
      <c r="A33" s="4" t="s">
        <v>24</v>
      </c>
      <c r="B33" s="5" t="s">
        <v>190</v>
      </c>
      <c r="C33" s="13">
        <v>1348</v>
      </c>
      <c r="D33" s="13"/>
      <c r="E33" s="13"/>
      <c r="F33" s="13">
        <v>292</v>
      </c>
      <c r="G33" s="13">
        <v>11765</v>
      </c>
      <c r="H33" s="13">
        <v>212</v>
      </c>
      <c r="I33" s="13">
        <v>0</v>
      </c>
      <c r="J33" s="13">
        <v>737</v>
      </c>
      <c r="K33" s="13">
        <v>318</v>
      </c>
      <c r="L33" s="13">
        <v>284</v>
      </c>
      <c r="M33" s="13">
        <v>11257</v>
      </c>
      <c r="N33" s="13">
        <v>6</v>
      </c>
      <c r="O33" s="13">
        <v>32268</v>
      </c>
      <c r="P33" s="13">
        <v>731</v>
      </c>
      <c r="Q33" s="13">
        <v>27887</v>
      </c>
      <c r="R33" s="13">
        <v>463</v>
      </c>
      <c r="S33" s="16">
        <v>268</v>
      </c>
      <c r="T33" s="13">
        <v>6277</v>
      </c>
      <c r="U33" s="13">
        <v>3969</v>
      </c>
      <c r="V33" s="13">
        <v>768</v>
      </c>
      <c r="W33" s="13">
        <v>1322</v>
      </c>
      <c r="X33" s="13">
        <v>475</v>
      </c>
      <c r="Y33" s="13">
        <v>17433</v>
      </c>
      <c r="Z33" s="13">
        <v>2347</v>
      </c>
      <c r="AA33" s="13">
        <v>229</v>
      </c>
      <c r="AB33" s="13">
        <v>1585</v>
      </c>
      <c r="AC33" s="13">
        <v>473</v>
      </c>
      <c r="AD33" s="26">
        <v>814</v>
      </c>
    </row>
    <row r="34" spans="1:30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x14ac:dyDescent="0.3">
      <c r="A35" s="4" t="s">
        <v>25</v>
      </c>
      <c r="B35" s="5" t="s">
        <v>192</v>
      </c>
      <c r="C35" s="13">
        <v>2298</v>
      </c>
      <c r="D35" s="13"/>
      <c r="E35" s="13"/>
      <c r="F35" s="13">
        <v>-38</v>
      </c>
      <c r="G35" s="13">
        <v>828</v>
      </c>
      <c r="H35" s="13">
        <v>45</v>
      </c>
      <c r="I35" s="13">
        <v>1331</v>
      </c>
      <c r="J35" s="13">
        <v>-628</v>
      </c>
      <c r="K35" s="13">
        <v>0</v>
      </c>
      <c r="L35" s="13">
        <v>0</v>
      </c>
      <c r="M35" s="13">
        <v>-11836</v>
      </c>
      <c r="N35" s="13">
        <v>0</v>
      </c>
      <c r="O35" s="13">
        <v>-12886</v>
      </c>
      <c r="P35" s="13">
        <v>353</v>
      </c>
      <c r="Q35" s="13">
        <v>53276</v>
      </c>
      <c r="R35" s="13">
        <v>627</v>
      </c>
      <c r="S35" s="16">
        <v>0</v>
      </c>
      <c r="T35" s="13">
        <v>-62</v>
      </c>
      <c r="U35" s="13">
        <v>-1273</v>
      </c>
      <c r="V35" s="13">
        <v>2610</v>
      </c>
      <c r="W35" s="13">
        <v>737</v>
      </c>
      <c r="X35" s="13">
        <v>392</v>
      </c>
      <c r="Y35" s="13">
        <v>-284</v>
      </c>
      <c r="Z35" s="13">
        <v>-708</v>
      </c>
      <c r="AA35" s="13">
        <v>-444</v>
      </c>
      <c r="AB35" s="13">
        <v>-1194</v>
      </c>
      <c r="AC35" s="13">
        <v>-1922</v>
      </c>
      <c r="AD35" s="26">
        <v>27</v>
      </c>
    </row>
    <row r="36" spans="1:30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21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26"/>
    </row>
    <row r="37" spans="1:30" x14ac:dyDescent="0.3">
      <c r="A37" s="4" t="s">
        <v>26</v>
      </c>
      <c r="B37" s="5" t="s">
        <v>194</v>
      </c>
      <c r="C37" s="13">
        <v>9475</v>
      </c>
      <c r="D37" s="13"/>
      <c r="E37" s="13"/>
      <c r="F37" s="13">
        <v>-74</v>
      </c>
      <c r="G37" s="13">
        <v>554986</v>
      </c>
      <c r="H37" s="13">
        <v>139</v>
      </c>
      <c r="I37" s="13">
        <v>27490</v>
      </c>
      <c r="J37" s="13">
        <v>224</v>
      </c>
      <c r="K37" s="13">
        <v>3189</v>
      </c>
      <c r="L37" s="13">
        <v>-137</v>
      </c>
      <c r="M37" s="13">
        <v>83737</v>
      </c>
      <c r="N37" s="13">
        <v>1673</v>
      </c>
      <c r="O37" s="13">
        <v>292672</v>
      </c>
      <c r="P37" s="13">
        <v>-35</v>
      </c>
      <c r="Q37" s="13">
        <v>221210</v>
      </c>
      <c r="R37" s="13">
        <v>916</v>
      </c>
      <c r="S37" s="13">
        <v>405</v>
      </c>
      <c r="T37" s="13">
        <v>19294</v>
      </c>
      <c r="U37" s="13">
        <v>-3280</v>
      </c>
      <c r="V37" s="13">
        <v>0</v>
      </c>
      <c r="W37" s="13">
        <v>18499</v>
      </c>
      <c r="X37" s="13">
        <v>-100</v>
      </c>
      <c r="Y37" s="13">
        <v>0</v>
      </c>
      <c r="Z37" s="13">
        <v>1528</v>
      </c>
      <c r="AA37" s="13">
        <v>-17</v>
      </c>
      <c r="AB37" s="13">
        <v>13236</v>
      </c>
      <c r="AC37" s="13">
        <v>-324</v>
      </c>
      <c r="AD37" s="26">
        <v>0</v>
      </c>
    </row>
    <row r="38" spans="1:30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x14ac:dyDescent="0.3">
      <c r="A39" s="4">
        <v>18</v>
      </c>
      <c r="B39" s="5" t="s">
        <v>196</v>
      </c>
      <c r="C39" s="13">
        <v>28039</v>
      </c>
      <c r="D39" s="13"/>
      <c r="E39" s="13"/>
      <c r="F39" s="13">
        <v>530</v>
      </c>
      <c r="G39" s="13">
        <v>177512</v>
      </c>
      <c r="H39" s="13">
        <v>0</v>
      </c>
      <c r="I39" s="13">
        <v>0</v>
      </c>
      <c r="J39" s="13">
        <v>0</v>
      </c>
      <c r="K39" s="13">
        <v>289</v>
      </c>
      <c r="L39" s="13">
        <v>901</v>
      </c>
      <c r="M39" s="13">
        <v>75906</v>
      </c>
      <c r="N39" s="13">
        <v>1616</v>
      </c>
      <c r="O39" s="13">
        <v>34043</v>
      </c>
      <c r="P39" s="13">
        <v>13673</v>
      </c>
      <c r="Q39" s="13">
        <v>133375</v>
      </c>
      <c r="R39" s="13">
        <v>-68</v>
      </c>
      <c r="S39" s="13">
        <v>-882</v>
      </c>
      <c r="T39" s="13">
        <v>22020</v>
      </c>
      <c r="U39" s="13">
        <v>0</v>
      </c>
      <c r="V39" s="13">
        <v>0</v>
      </c>
      <c r="W39" s="13">
        <v>0</v>
      </c>
      <c r="X39" s="13">
        <v>383</v>
      </c>
      <c r="Y39" s="13">
        <v>43076</v>
      </c>
      <c r="Z39" s="13">
        <v>196</v>
      </c>
      <c r="AA39" s="13">
        <v>0</v>
      </c>
      <c r="AB39" s="13">
        <v>195</v>
      </c>
      <c r="AC39" s="13">
        <v>0</v>
      </c>
      <c r="AD39" s="26">
        <v>0</v>
      </c>
    </row>
    <row r="40" spans="1:30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21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26"/>
    </row>
    <row r="41" spans="1:30" x14ac:dyDescent="0.3">
      <c r="A41" s="4" t="s">
        <v>27</v>
      </c>
      <c r="B41" s="5" t="s">
        <v>198</v>
      </c>
      <c r="C41" s="13">
        <v>475</v>
      </c>
      <c r="D41" s="13"/>
      <c r="E41" s="13"/>
      <c r="F41" s="13">
        <v>0</v>
      </c>
      <c r="G41" s="13">
        <v>11070</v>
      </c>
      <c r="H41" s="13">
        <v>0</v>
      </c>
      <c r="I41" s="13">
        <v>1190</v>
      </c>
      <c r="J41" s="13">
        <v>15</v>
      </c>
      <c r="K41" s="13">
        <v>0</v>
      </c>
      <c r="L41" s="13">
        <v>-460</v>
      </c>
      <c r="M41" s="13">
        <v>156112</v>
      </c>
      <c r="N41" s="13">
        <v>-364</v>
      </c>
      <c r="O41" s="13">
        <v>14189</v>
      </c>
      <c r="P41" s="13">
        <v>746</v>
      </c>
      <c r="Q41" s="13">
        <v>45865</v>
      </c>
      <c r="R41" s="13">
        <v>336</v>
      </c>
      <c r="S41" s="13">
        <v>0</v>
      </c>
      <c r="T41" s="13">
        <v>6098</v>
      </c>
      <c r="U41" s="13">
        <v>822</v>
      </c>
      <c r="V41" s="13">
        <v>0</v>
      </c>
      <c r="W41" s="13">
        <v>7686</v>
      </c>
      <c r="X41" s="13">
        <v>28</v>
      </c>
      <c r="Y41" s="13">
        <v>8740</v>
      </c>
      <c r="Z41" s="13">
        <v>-2188</v>
      </c>
      <c r="AA41" s="13">
        <v>0</v>
      </c>
      <c r="AB41" s="13">
        <v>0</v>
      </c>
      <c r="AC41" s="13">
        <v>32</v>
      </c>
      <c r="AD41" s="26">
        <v>0</v>
      </c>
    </row>
    <row r="42" spans="1:30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s="86" customFormat="1" x14ac:dyDescent="0.3">
      <c r="A43" s="7" t="s">
        <v>28</v>
      </c>
      <c r="B43" s="8" t="s">
        <v>200</v>
      </c>
      <c r="C43" s="17">
        <v>-10694</v>
      </c>
      <c r="D43" s="17">
        <v>130520</v>
      </c>
      <c r="E43" s="17">
        <v>-1378</v>
      </c>
      <c r="F43" s="17">
        <v>251</v>
      </c>
      <c r="G43" s="17">
        <v>-374041</v>
      </c>
      <c r="H43" s="17">
        <v>1668</v>
      </c>
      <c r="I43" s="17">
        <v>-20864</v>
      </c>
      <c r="J43" s="17">
        <v>36837</v>
      </c>
      <c r="K43" s="17">
        <v>8602</v>
      </c>
      <c r="L43" s="17">
        <v>4954</v>
      </c>
      <c r="M43" s="17">
        <v>-304534</v>
      </c>
      <c r="N43" s="17">
        <v>-9451</v>
      </c>
      <c r="O43" s="17">
        <v>-321443</v>
      </c>
      <c r="P43" s="17">
        <v>3415</v>
      </c>
      <c r="Q43" s="17">
        <v>-323783</v>
      </c>
      <c r="R43" s="17">
        <v>1499</v>
      </c>
      <c r="S43" s="17">
        <v>4281</v>
      </c>
      <c r="T43" s="17">
        <v>36441</v>
      </c>
      <c r="U43" s="17">
        <v>6904</v>
      </c>
      <c r="V43" s="17">
        <v>26433</v>
      </c>
      <c r="W43" s="17">
        <v>11838</v>
      </c>
      <c r="X43" s="17">
        <v>20936</v>
      </c>
      <c r="Y43" s="17">
        <v>253312</v>
      </c>
      <c r="Z43" s="17">
        <v>-46978</v>
      </c>
      <c r="AA43" s="17">
        <v>142</v>
      </c>
      <c r="AB43" s="17">
        <v>52704</v>
      </c>
      <c r="AC43" s="17">
        <v>5660</v>
      </c>
      <c r="AD43" s="30">
        <v>1949</v>
      </c>
    </row>
    <row r="44" spans="1:30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30"/>
    </row>
    <row r="45" spans="1:30" x14ac:dyDescent="0.3">
      <c r="A45" s="4" t="s">
        <v>29</v>
      </c>
      <c r="B45" s="5" t="s">
        <v>202</v>
      </c>
      <c r="C45" s="16">
        <v>2310</v>
      </c>
      <c r="D45" s="16"/>
      <c r="E45" s="16"/>
      <c r="F45" s="16">
        <v>232</v>
      </c>
      <c r="G45" s="16">
        <v>2138</v>
      </c>
      <c r="H45" s="16">
        <v>438</v>
      </c>
      <c r="I45" s="16">
        <v>0</v>
      </c>
      <c r="J45" s="16">
        <v>10100</v>
      </c>
      <c r="K45" s="16">
        <v>3298</v>
      </c>
      <c r="L45" s="16">
        <v>1211</v>
      </c>
      <c r="M45" s="16">
        <v>1517</v>
      </c>
      <c r="N45" s="16">
        <v>-45</v>
      </c>
      <c r="O45" s="16">
        <v>77894</v>
      </c>
      <c r="P45" s="16">
        <v>1432</v>
      </c>
      <c r="Q45" s="16">
        <v>2206</v>
      </c>
      <c r="R45" s="16">
        <v>858</v>
      </c>
      <c r="S45" s="16">
        <v>1063</v>
      </c>
      <c r="T45" s="16">
        <v>11329</v>
      </c>
      <c r="U45" s="16">
        <v>1941</v>
      </c>
      <c r="V45" s="16">
        <v>-9778</v>
      </c>
      <c r="W45" s="16">
        <v>-1383</v>
      </c>
      <c r="X45" s="16">
        <v>5866</v>
      </c>
      <c r="Y45" s="16">
        <v>36869</v>
      </c>
      <c r="Z45" s="16">
        <v>750</v>
      </c>
      <c r="AA45" s="16">
        <v>40</v>
      </c>
      <c r="AB45" s="16">
        <v>8244</v>
      </c>
      <c r="AC45" s="16">
        <v>484</v>
      </c>
      <c r="AD45" s="29">
        <v>433</v>
      </c>
    </row>
    <row r="46" spans="1:30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29"/>
    </row>
    <row r="47" spans="1:30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0</v>
      </c>
      <c r="G47" s="16">
        <v>-123335</v>
      </c>
      <c r="H47" s="16">
        <v>14</v>
      </c>
      <c r="I47" s="16">
        <v>-4353</v>
      </c>
      <c r="J47" s="16">
        <v>200</v>
      </c>
      <c r="K47" s="16">
        <v>-532</v>
      </c>
      <c r="L47" s="16">
        <v>-150</v>
      </c>
      <c r="M47" s="16">
        <v>-77563</v>
      </c>
      <c r="N47" s="16">
        <v>136</v>
      </c>
      <c r="O47" s="16">
        <v>-96797</v>
      </c>
      <c r="P47" s="16">
        <v>1044</v>
      </c>
      <c r="Q47" s="16">
        <v>-104631</v>
      </c>
      <c r="R47" s="16">
        <v>-413</v>
      </c>
      <c r="S47" s="16">
        <v>124</v>
      </c>
      <c r="T47" s="16">
        <v>2172</v>
      </c>
      <c r="U47" s="16">
        <v>3651</v>
      </c>
      <c r="V47" s="16">
        <v>16577</v>
      </c>
      <c r="W47" s="16">
        <v>3385</v>
      </c>
      <c r="X47" s="16">
        <v>1291</v>
      </c>
      <c r="Y47" s="16">
        <v>41001</v>
      </c>
      <c r="Z47" s="16">
        <v>-8445</v>
      </c>
      <c r="AA47" s="16">
        <v>66</v>
      </c>
      <c r="AB47" s="16">
        <v>0</v>
      </c>
      <c r="AC47" s="16">
        <v>450</v>
      </c>
      <c r="AD47" s="29">
        <v>0</v>
      </c>
    </row>
    <row r="48" spans="1:30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29"/>
    </row>
    <row r="49" spans="1:30" s="86" customFormat="1" x14ac:dyDescent="0.3">
      <c r="A49" s="65" t="s">
        <v>31</v>
      </c>
      <c r="B49" s="66" t="s">
        <v>206</v>
      </c>
      <c r="C49" s="67">
        <v>-13004</v>
      </c>
      <c r="D49" s="67">
        <v>131242</v>
      </c>
      <c r="E49" s="67">
        <v>-1293</v>
      </c>
      <c r="F49" s="67">
        <v>19</v>
      </c>
      <c r="G49" s="67">
        <v>-252844</v>
      </c>
      <c r="H49" s="67">
        <v>1216</v>
      </c>
      <c r="I49" s="67">
        <v>-16511</v>
      </c>
      <c r="J49" s="67">
        <v>26537</v>
      </c>
      <c r="K49" s="67">
        <v>5836</v>
      </c>
      <c r="L49" s="67">
        <v>3893</v>
      </c>
      <c r="M49" s="67">
        <v>-228488</v>
      </c>
      <c r="N49" s="67">
        <v>-9542</v>
      </c>
      <c r="O49" s="67">
        <v>-302540</v>
      </c>
      <c r="P49" s="67">
        <v>939</v>
      </c>
      <c r="Q49" s="67">
        <v>-221358</v>
      </c>
      <c r="R49" s="67">
        <v>1054</v>
      </c>
      <c r="S49" s="67">
        <v>3094</v>
      </c>
      <c r="T49" s="67">
        <v>22940</v>
      </c>
      <c r="U49" s="67">
        <v>1312</v>
      </c>
      <c r="V49" s="67">
        <v>19634</v>
      </c>
      <c r="W49" s="67">
        <v>9836</v>
      </c>
      <c r="X49" s="67">
        <v>13779</v>
      </c>
      <c r="Y49" s="67">
        <v>175442</v>
      </c>
      <c r="Z49" s="67">
        <v>-39283</v>
      </c>
      <c r="AA49" s="67">
        <v>36</v>
      </c>
      <c r="AB49" s="67">
        <v>44460</v>
      </c>
      <c r="AC49" s="67">
        <v>4726</v>
      </c>
      <c r="AD49" s="68">
        <v>1516</v>
      </c>
    </row>
    <row r="50" spans="1:30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</row>
    <row r="51" spans="1:30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</row>
    <row r="52" spans="1:30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spans="1:30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spans="1:30" x14ac:dyDescent="0.3">
      <c r="A54" s="32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spans="1:30" x14ac:dyDescent="0.3">
      <c r="A55" s="33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</row>
    <row r="56" spans="1:30" x14ac:dyDescent="0.3">
      <c r="A56" s="32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</row>
    <row r="57" spans="1:30" x14ac:dyDescent="0.3">
      <c r="A57" s="33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</row>
    <row r="58" spans="1:30" x14ac:dyDescent="0.3">
      <c r="A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</row>
    <row r="59" spans="1:30" x14ac:dyDescent="0.3">
      <c r="A59" s="3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</row>
    <row r="60" spans="1:30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</row>
    <row r="61" spans="1:30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</row>
    <row r="62" spans="1:30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</row>
    <row r="63" spans="1:30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</row>
    <row r="64" spans="1:30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</row>
    <row r="65" spans="3:30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</row>
    <row r="66" spans="3:30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</row>
    <row r="67" spans="3:30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</row>
    <row r="68" spans="3:30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</row>
    <row r="69" spans="3:30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</row>
    <row r="70" spans="3:30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</row>
    <row r="71" spans="3:30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</row>
    <row r="72" spans="3:30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</row>
    <row r="73" spans="3:30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</row>
    <row r="74" spans="3:30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X74" s="21"/>
      <c r="Y74" s="21"/>
      <c r="Z74" s="21"/>
      <c r="AA74" s="21"/>
      <c r="AB74" s="21"/>
      <c r="AC74" s="21"/>
      <c r="AD74" s="21"/>
    </row>
    <row r="75" spans="3:30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X75" s="21"/>
      <c r="Y75" s="21"/>
      <c r="Z75" s="21"/>
      <c r="AA75" s="21"/>
      <c r="AB75" s="21"/>
      <c r="AC75" s="21"/>
      <c r="AD75" s="21"/>
    </row>
    <row r="76" spans="3:30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X76" s="21"/>
      <c r="Y76" s="21"/>
      <c r="Z76" s="21"/>
      <c r="AA76" s="21"/>
      <c r="AB76" s="21"/>
      <c r="AC76" s="21"/>
      <c r="AD76" s="21"/>
    </row>
    <row r="77" spans="3:30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X77" s="21"/>
      <c r="Y77" s="21"/>
      <c r="Z77" s="21"/>
      <c r="AA77" s="21"/>
      <c r="AB77" s="21"/>
      <c r="AC77" s="21"/>
      <c r="AD77" s="21"/>
    </row>
    <row r="78" spans="3:30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</row>
    <row r="79" spans="3:30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X79" s="21"/>
      <c r="Y79" s="21"/>
      <c r="Z79" s="21"/>
      <c r="AA79" s="21"/>
      <c r="AB79" s="21"/>
      <c r="AC79" s="21"/>
      <c r="AD79" s="21"/>
    </row>
    <row r="80" spans="3:30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X80" s="21"/>
      <c r="Y80" s="21"/>
      <c r="Z80" s="21"/>
      <c r="AA80" s="21"/>
      <c r="AB80" s="21"/>
      <c r="AC80" s="21"/>
      <c r="AD80" s="21"/>
    </row>
    <row r="81" spans="3:30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X81" s="21"/>
      <c r="Y81" s="21"/>
      <c r="Z81" s="21"/>
      <c r="AA81" s="21"/>
      <c r="AB81" s="21"/>
      <c r="AC81" s="21"/>
      <c r="AD81" s="21"/>
    </row>
    <row r="82" spans="3:30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</row>
    <row r="83" spans="3:30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</row>
    <row r="84" spans="3:30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X84" s="21"/>
      <c r="Y84" s="21"/>
      <c r="Z84" s="21"/>
      <c r="AA84" s="21"/>
      <c r="AB84" s="21"/>
      <c r="AC84" s="21"/>
      <c r="AD84" s="21"/>
    </row>
    <row r="85" spans="3:30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X85" s="21"/>
      <c r="Y85" s="21"/>
      <c r="Z85" s="21"/>
      <c r="AA85" s="21"/>
      <c r="AB85" s="21"/>
      <c r="AC85" s="21"/>
      <c r="AD85" s="21"/>
    </row>
    <row r="86" spans="3:30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X86" s="21"/>
      <c r="Y86" s="21"/>
      <c r="Z86" s="21"/>
      <c r="AA86" s="21"/>
      <c r="AB86" s="21"/>
      <c r="AC86" s="21"/>
      <c r="AD86" s="21"/>
    </row>
    <row r="87" spans="3:30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</row>
    <row r="88" spans="3:30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X88" s="21"/>
      <c r="Y88" s="21"/>
      <c r="Z88" s="21"/>
      <c r="AA88" s="21"/>
      <c r="AB88" s="21"/>
      <c r="AC88" s="21"/>
      <c r="AD88" s="21"/>
    </row>
    <row r="89" spans="3:30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X89" s="21"/>
      <c r="Y89" s="21"/>
      <c r="Z89" s="21"/>
      <c r="AA89" s="21"/>
      <c r="AB89" s="21"/>
      <c r="AC89" s="21"/>
      <c r="AD89" s="21"/>
    </row>
    <row r="90" spans="3:30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X90" s="21"/>
      <c r="Y90" s="21"/>
      <c r="Z90" s="21"/>
      <c r="AA90" s="21"/>
      <c r="AB90" s="21"/>
      <c r="AC90" s="21"/>
      <c r="AD90" s="21"/>
    </row>
    <row r="91" spans="3:30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X91" s="21"/>
      <c r="Y91" s="21"/>
      <c r="Z91" s="21"/>
      <c r="AA91" s="21"/>
      <c r="AB91" s="21"/>
      <c r="AC91" s="21"/>
      <c r="AD91" s="21"/>
    </row>
    <row r="92" spans="3:30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X92" s="21"/>
      <c r="Y92" s="21"/>
      <c r="Z92" s="21"/>
      <c r="AA92" s="21"/>
      <c r="AB92" s="21"/>
      <c r="AC92" s="21"/>
      <c r="AD92" s="21"/>
    </row>
    <row r="93" spans="3:30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</row>
    <row r="94" spans="3:30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</row>
    <row r="95" spans="3:30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</row>
    <row r="96" spans="3:30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</row>
    <row r="97" spans="3:30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</row>
    <row r="98" spans="3:30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</row>
    <row r="99" spans="3:30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</row>
    <row r="100" spans="3:30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</row>
    <row r="101" spans="3:30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</row>
    <row r="102" spans="3:30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</row>
    <row r="103" spans="3:30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</row>
    <row r="105" spans="3:30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</row>
    <row r="106" spans="3:30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</row>
    <row r="107" spans="3:30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</row>
    <row r="108" spans="3:30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</row>
    <row r="109" spans="3:30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</row>
    <row r="110" spans="3:30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</row>
    <row r="111" spans="3:30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</row>
    <row r="112" spans="3:30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</row>
    <row r="114" spans="3:30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</row>
    <row r="115" spans="3:30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</row>
    <row r="116" spans="3:30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</row>
    <row r="117" spans="3:30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</row>
    <row r="118" spans="3:30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X129" s="21"/>
      <c r="Y129" s="21"/>
      <c r="Z129" s="21"/>
      <c r="AA129" s="21"/>
      <c r="AB129" s="21"/>
      <c r="AC129" s="21"/>
      <c r="AD129" s="21"/>
    </row>
    <row r="130" spans="3:30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X130" s="21"/>
      <c r="Y130" s="21"/>
      <c r="Z130" s="21"/>
      <c r="AA130" s="21"/>
      <c r="AB130" s="21"/>
      <c r="AC130" s="21"/>
      <c r="AD130" s="21"/>
    </row>
    <row r="131" spans="3:30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X131" s="21"/>
      <c r="Y131" s="21"/>
      <c r="Z131" s="21"/>
      <c r="AA131" s="21"/>
      <c r="AB131" s="21"/>
      <c r="AC131" s="21"/>
      <c r="AD131" s="21"/>
    </row>
    <row r="132" spans="3:30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</row>
    <row r="133" spans="3:30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X133" s="21"/>
      <c r="Y133" s="21"/>
      <c r="Z133" s="21"/>
      <c r="AA133" s="21"/>
      <c r="AB133" s="21"/>
      <c r="AC133" s="21"/>
      <c r="AD133" s="21"/>
    </row>
    <row r="134" spans="3:30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X134" s="21"/>
      <c r="Y134" s="21"/>
      <c r="Z134" s="21"/>
      <c r="AA134" s="21"/>
      <c r="AB134" s="21"/>
      <c r="AC134" s="21"/>
      <c r="AD134" s="21"/>
    </row>
    <row r="135" spans="3:30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X135" s="21"/>
      <c r="Y135" s="21"/>
      <c r="Z135" s="21"/>
      <c r="AA135" s="21"/>
      <c r="AB135" s="21"/>
      <c r="AC135" s="21"/>
      <c r="AD135" s="21"/>
    </row>
    <row r="136" spans="3:30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X136" s="21"/>
      <c r="Y136" s="21"/>
      <c r="Z136" s="21"/>
      <c r="AA136" s="21"/>
      <c r="AB136" s="21"/>
      <c r="AC136" s="21"/>
      <c r="AD136" s="21"/>
    </row>
    <row r="137" spans="3:30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X137" s="21"/>
      <c r="Y137" s="21"/>
      <c r="Z137" s="21"/>
      <c r="AA137" s="21"/>
      <c r="AB137" s="21"/>
      <c r="AC137" s="21"/>
      <c r="AD137" s="21"/>
    </row>
    <row r="138" spans="3:30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X138" s="21"/>
      <c r="Y138" s="21"/>
      <c r="Z138" s="21"/>
      <c r="AA138" s="21"/>
      <c r="AB138" s="21"/>
      <c r="AC138" s="21"/>
      <c r="AD138" s="21"/>
    </row>
    <row r="139" spans="3:30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X139" s="21"/>
      <c r="Y139" s="21"/>
      <c r="Z139" s="21"/>
      <c r="AA139" s="21"/>
      <c r="AB139" s="21"/>
      <c r="AC139" s="21"/>
      <c r="AD139" s="21"/>
    </row>
    <row r="140" spans="3:30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X140" s="21"/>
      <c r="Y140" s="21"/>
      <c r="Z140" s="21"/>
      <c r="AA140" s="21"/>
      <c r="AB140" s="21"/>
      <c r="AC140" s="21"/>
      <c r="AD140" s="21"/>
    </row>
    <row r="141" spans="3:30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X141" s="21"/>
      <c r="Y141" s="21"/>
      <c r="Z141" s="21"/>
      <c r="AA141" s="21"/>
      <c r="AB141" s="21"/>
      <c r="AC141" s="21"/>
      <c r="AD141" s="21"/>
    </row>
    <row r="142" spans="3:30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X142" s="21"/>
      <c r="Y142" s="21"/>
      <c r="Z142" s="21"/>
      <c r="AA142" s="21"/>
      <c r="AB142" s="21"/>
      <c r="AC142" s="21"/>
      <c r="AD142" s="21"/>
    </row>
    <row r="143" spans="3:30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X143" s="21"/>
      <c r="Y143" s="21"/>
      <c r="Z143" s="21"/>
      <c r="AA143" s="21"/>
      <c r="AB143" s="21"/>
      <c r="AC143" s="21"/>
      <c r="AD143" s="21"/>
    </row>
    <row r="144" spans="3:30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X144" s="21"/>
      <c r="Y144" s="21"/>
      <c r="Z144" s="21"/>
      <c r="AA144" s="21"/>
      <c r="AB144" s="21"/>
      <c r="AC144" s="21"/>
      <c r="AD144" s="21"/>
    </row>
    <row r="145" spans="3:30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</row>
    <row r="146" spans="3:30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X146" s="21"/>
      <c r="Y146" s="21"/>
      <c r="Z146" s="21"/>
      <c r="AA146" s="21"/>
      <c r="AB146" s="21"/>
      <c r="AC146" s="21"/>
      <c r="AD146" s="21"/>
    </row>
    <row r="147" spans="3:30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X147" s="21"/>
      <c r="Y147" s="21"/>
      <c r="Z147" s="21"/>
      <c r="AA147" s="21"/>
      <c r="AB147" s="21"/>
      <c r="AC147" s="21"/>
      <c r="AD147" s="21"/>
    </row>
    <row r="148" spans="3:30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X148" s="21"/>
      <c r="Y148" s="21"/>
      <c r="Z148" s="21"/>
      <c r="AA148" s="21"/>
      <c r="AB148" s="21"/>
      <c r="AC148" s="21"/>
      <c r="AD148" s="21"/>
    </row>
    <row r="149" spans="3:30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X149" s="21"/>
      <c r="Y149" s="21"/>
      <c r="Z149" s="21"/>
      <c r="AA149" s="21"/>
      <c r="AB149" s="21"/>
      <c r="AC149" s="21"/>
      <c r="AD149" s="21"/>
    </row>
    <row r="150" spans="3:30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X150" s="21"/>
      <c r="Y150" s="21"/>
      <c r="Z150" s="21"/>
      <c r="AA150" s="21"/>
      <c r="AB150" s="21"/>
      <c r="AC150" s="21"/>
      <c r="AD150" s="21"/>
    </row>
    <row r="151" spans="3:30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X151" s="21"/>
      <c r="Y151" s="21"/>
      <c r="Z151" s="21"/>
      <c r="AA151" s="21"/>
      <c r="AB151" s="21"/>
      <c r="AC151" s="21"/>
      <c r="AD151" s="21"/>
    </row>
    <row r="152" spans="3:30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X152" s="21"/>
      <c r="Y152" s="21"/>
      <c r="Z152" s="21"/>
      <c r="AA152" s="21"/>
      <c r="AB152" s="21"/>
      <c r="AC152" s="21"/>
      <c r="AD152" s="21"/>
    </row>
    <row r="153" spans="3:30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X153" s="21"/>
      <c r="Y153" s="21"/>
      <c r="Z153" s="21"/>
      <c r="AA153" s="21"/>
      <c r="AB153" s="21"/>
      <c r="AC153" s="21"/>
      <c r="AD153" s="21"/>
    </row>
    <row r="154" spans="3:30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9C241-6696-4997-BCA6-B903939E39D3}">
  <sheetPr>
    <tabColor rgb="FF92D050"/>
  </sheetPr>
  <dimension ref="A1:AE180"/>
  <sheetViews>
    <sheetView showGridLines="0" tabSelected="1" topLeftCell="R22" zoomScaleNormal="100" workbookViewId="0">
      <selection activeCell="AE28" sqref="AE28"/>
    </sheetView>
  </sheetViews>
  <sheetFormatPr defaultColWidth="9.33203125" defaultRowHeight="10.199999999999999" x14ac:dyDescent="0.2"/>
  <cols>
    <col min="1" max="1" width="9.33203125" style="1"/>
    <col min="2" max="2" width="119.109375" style="1" bestFit="1" customWidth="1"/>
    <col min="3" max="23" width="11.33203125" style="12" customWidth="1"/>
    <col min="24" max="24" width="11.33203125" style="21" customWidth="1"/>
    <col min="25" max="28" width="11.33203125" style="12" customWidth="1"/>
    <col min="29" max="29" width="10.6640625" style="12" customWidth="1"/>
    <col min="30" max="31" width="11.33203125" style="12" customWidth="1"/>
    <col min="32" max="16384" width="9.33203125" style="1"/>
  </cols>
  <sheetData>
    <row r="1" spans="1:31" ht="15" customHeight="1" x14ac:dyDescent="0.2">
      <c r="A1" s="44" t="s">
        <v>33</v>
      </c>
    </row>
    <row r="2" spans="1:31" ht="15" customHeight="1" x14ac:dyDescent="0.2">
      <c r="A2" s="45" t="s">
        <v>268</v>
      </c>
      <c r="B2" s="48"/>
    </row>
    <row r="3" spans="1:31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267</v>
      </c>
      <c r="L4" s="47" t="s">
        <v>119</v>
      </c>
      <c r="M4" s="47" t="s">
        <v>131</v>
      </c>
      <c r="N4" s="47" t="s">
        <v>132</v>
      </c>
      <c r="O4" s="47" t="s">
        <v>140</v>
      </c>
      <c r="P4" s="47" t="s">
        <v>8</v>
      </c>
      <c r="Q4" s="47" t="s">
        <v>120</v>
      </c>
      <c r="R4" s="47" t="s">
        <v>2</v>
      </c>
      <c r="S4" s="47" t="s">
        <v>9</v>
      </c>
      <c r="T4" s="47" t="s">
        <v>38</v>
      </c>
      <c r="U4" s="47" t="s">
        <v>266</v>
      </c>
      <c r="V4" s="47" t="s">
        <v>39</v>
      </c>
      <c r="W4" s="47" t="s">
        <v>121</v>
      </c>
      <c r="X4" s="47" t="s">
        <v>122</v>
      </c>
      <c r="Y4" s="47" t="s">
        <v>10</v>
      </c>
      <c r="Z4" s="47" t="s">
        <v>41</v>
      </c>
      <c r="AA4" s="47" t="s">
        <v>138</v>
      </c>
      <c r="AB4" s="47" t="s">
        <v>0</v>
      </c>
      <c r="AC4" s="47" t="s">
        <v>42</v>
      </c>
      <c r="AD4" s="47" t="s">
        <v>11</v>
      </c>
      <c r="AE4" s="61" t="s">
        <v>123</v>
      </c>
    </row>
    <row r="5" spans="1:31" s="52" customFormat="1" ht="15" customHeight="1" x14ac:dyDescent="0.2">
      <c r="A5" s="4" t="s">
        <v>12</v>
      </c>
      <c r="B5" s="42" t="s">
        <v>43</v>
      </c>
      <c r="C5" s="13">
        <v>434144</v>
      </c>
      <c r="D5" s="13">
        <v>2300865.7243899996</v>
      </c>
      <c r="E5" s="13">
        <v>120437.73086</v>
      </c>
      <c r="F5" s="13">
        <v>137290.36111</v>
      </c>
      <c r="G5" s="13">
        <v>101862.5577</v>
      </c>
      <c r="H5" s="13">
        <v>60845.352199999994</v>
      </c>
      <c r="I5" s="13">
        <v>39251.930440000004</v>
      </c>
      <c r="J5" s="13">
        <v>19997.210749999998</v>
      </c>
      <c r="K5" s="13">
        <v>10821.15668</v>
      </c>
      <c r="L5" s="13">
        <v>551592.53652999992</v>
      </c>
      <c r="M5" s="13">
        <v>29850.684699999998</v>
      </c>
      <c r="N5" s="13">
        <v>13690.636200000001</v>
      </c>
      <c r="O5" s="13">
        <v>22581.307239999998</v>
      </c>
      <c r="P5" s="13">
        <v>708549.78289999987</v>
      </c>
      <c r="Q5" s="13">
        <v>2932.1468399999999</v>
      </c>
      <c r="R5" s="13">
        <v>3691524.5729999999</v>
      </c>
      <c r="S5" s="13">
        <v>12582.5553</v>
      </c>
      <c r="T5" s="13">
        <v>2355594</v>
      </c>
      <c r="U5" s="13">
        <v>32421</v>
      </c>
      <c r="V5" s="13">
        <v>29635</v>
      </c>
      <c r="W5" s="13">
        <v>1689297.9308799999</v>
      </c>
      <c r="X5" s="13">
        <v>272337.80913000007</v>
      </c>
      <c r="Y5" s="13">
        <v>3416085.2239999999</v>
      </c>
      <c r="Z5" s="13">
        <v>109407.86083000001</v>
      </c>
      <c r="AA5" s="13">
        <v>82448</v>
      </c>
      <c r="AB5" s="13">
        <v>138763.31542999999</v>
      </c>
      <c r="AC5" s="13">
        <v>429418.60332999984</v>
      </c>
      <c r="AD5" s="13">
        <v>30125.768220000078</v>
      </c>
      <c r="AE5" s="26">
        <v>157414.95661000002</v>
      </c>
    </row>
    <row r="6" spans="1:31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52" customFormat="1" ht="15" customHeight="1" x14ac:dyDescent="0.2">
      <c r="A7" s="4" t="s">
        <v>47</v>
      </c>
      <c r="B7" s="5" t="s">
        <v>45</v>
      </c>
      <c r="C7" s="14">
        <v>181682.14011000001</v>
      </c>
      <c r="D7" s="14">
        <v>1025838.0645099999</v>
      </c>
      <c r="E7" s="14">
        <v>45420.765510000005</v>
      </c>
      <c r="F7" s="14">
        <v>65575.505409999998</v>
      </c>
      <c r="G7" s="14">
        <v>64284.122019999995</v>
      </c>
      <c r="H7" s="14">
        <v>34702.076900000007</v>
      </c>
      <c r="I7" s="14">
        <v>17166.261300000002</v>
      </c>
      <c r="J7" s="14">
        <v>10035.250699999999</v>
      </c>
      <c r="K7" s="14">
        <v>3187.0962300000001</v>
      </c>
      <c r="L7" s="14">
        <v>411160.93698</v>
      </c>
      <c r="M7" s="14">
        <v>8662.1812099999988</v>
      </c>
      <c r="N7" s="14">
        <v>4620.7884199999999</v>
      </c>
      <c r="O7" s="14">
        <v>5844.6646100000007</v>
      </c>
      <c r="P7" s="14">
        <v>339056.42177000002</v>
      </c>
      <c r="Q7" s="14">
        <v>0</v>
      </c>
      <c r="R7" s="14">
        <v>1359090.6640000001</v>
      </c>
      <c r="S7" s="14">
        <v>4317.4486499999994</v>
      </c>
      <c r="T7" s="14">
        <v>1216737</v>
      </c>
      <c r="U7" s="14">
        <v>9020</v>
      </c>
      <c r="V7" s="14">
        <v>11576</v>
      </c>
      <c r="W7" s="14">
        <v>710293.04028000007</v>
      </c>
      <c r="X7" s="14">
        <v>189249.11897000004</v>
      </c>
      <c r="Y7" s="14">
        <v>1886392.8870000001</v>
      </c>
      <c r="Z7" s="14">
        <v>75905.922739999995</v>
      </c>
      <c r="AA7" s="14">
        <v>37400</v>
      </c>
      <c r="AB7" s="14">
        <v>50278.31871</v>
      </c>
      <c r="AC7" s="14">
        <v>207197.60100000005</v>
      </c>
      <c r="AD7" s="14">
        <v>28282.127750000047</v>
      </c>
      <c r="AE7" s="27">
        <v>52771.865839999999</v>
      </c>
    </row>
    <row r="8" spans="1:31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30.319430000000001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53" customFormat="1" ht="15" customHeight="1" x14ac:dyDescent="0.2">
      <c r="A11" s="4" t="s">
        <v>14</v>
      </c>
      <c r="B11" s="34" t="s">
        <v>50</v>
      </c>
      <c r="C11" s="16">
        <v>200.53646000000003</v>
      </c>
      <c r="D11" s="16">
        <v>96589.145369999984</v>
      </c>
      <c r="E11" s="16">
        <v>160.12595999999999</v>
      </c>
      <c r="F11" s="16">
        <v>0</v>
      </c>
      <c r="G11" s="16">
        <v>2568.77765</v>
      </c>
      <c r="H11" s="16">
        <v>18043.296850000002</v>
      </c>
      <c r="I11" s="16">
        <v>0</v>
      </c>
      <c r="J11" s="16">
        <v>336.99549999999999</v>
      </c>
      <c r="K11" s="16">
        <v>0</v>
      </c>
      <c r="L11" s="16">
        <v>330.84775999999999</v>
      </c>
      <c r="M11" s="16">
        <v>51.3</v>
      </c>
      <c r="N11" s="16">
        <v>346.01764000000003</v>
      </c>
      <c r="O11" s="16">
        <v>51.3</v>
      </c>
      <c r="P11" s="16">
        <v>1150.83754</v>
      </c>
      <c r="Q11" s="16">
        <v>0</v>
      </c>
      <c r="R11" s="16">
        <v>191349.179</v>
      </c>
      <c r="S11" s="16">
        <v>0</v>
      </c>
      <c r="T11" s="16">
        <v>30862</v>
      </c>
      <c r="U11" s="16">
        <v>105</v>
      </c>
      <c r="V11" s="16">
        <v>280</v>
      </c>
      <c r="W11" s="16">
        <v>53497.297909999994</v>
      </c>
      <c r="X11" s="16">
        <v>0</v>
      </c>
      <c r="Y11" s="16">
        <v>30545.481</v>
      </c>
      <c r="Z11" s="16">
        <v>9616.9281899999987</v>
      </c>
      <c r="AA11" s="16">
        <v>127</v>
      </c>
      <c r="AB11" s="16">
        <v>1660.6633200000001</v>
      </c>
      <c r="AC11" s="16">
        <v>0</v>
      </c>
      <c r="AD11" s="16">
        <v>295.91750000000002</v>
      </c>
      <c r="AE11" s="29">
        <v>70.484460000000013</v>
      </c>
    </row>
    <row r="12" spans="1:31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ht="15" customHeight="1" x14ac:dyDescent="0.2">
      <c r="A13" s="4" t="s">
        <v>15</v>
      </c>
      <c r="B13" s="5" t="s">
        <v>52</v>
      </c>
      <c r="C13" s="16">
        <v>53404.606209999998</v>
      </c>
      <c r="D13" s="16">
        <v>664811.27223</v>
      </c>
      <c r="E13" s="16">
        <v>26563.80602</v>
      </c>
      <c r="F13" s="16">
        <v>24735.378190000003</v>
      </c>
      <c r="G13" s="16">
        <v>20152.046100000003</v>
      </c>
      <c r="H13" s="16">
        <v>1520.1986999999999</v>
      </c>
      <c r="I13" s="16">
        <v>14216.87032</v>
      </c>
      <c r="J13" s="16">
        <v>8610.1835299999984</v>
      </c>
      <c r="K13" s="16">
        <v>4641.6736000000001</v>
      </c>
      <c r="L13" s="16">
        <v>39244.764659999993</v>
      </c>
      <c r="M13" s="16">
        <v>2580.3883700000001</v>
      </c>
      <c r="N13" s="16">
        <v>1385.7838700000002</v>
      </c>
      <c r="O13" s="16">
        <v>2994.8513900000003</v>
      </c>
      <c r="P13" s="16">
        <v>151788.41555000001</v>
      </c>
      <c r="Q13" s="16">
        <v>0</v>
      </c>
      <c r="R13" s="16">
        <v>618947.51300000004</v>
      </c>
      <c r="S13" s="16">
        <v>17485.847269999998</v>
      </c>
      <c r="T13" s="16">
        <v>330548</v>
      </c>
      <c r="U13" s="16">
        <v>16640</v>
      </c>
      <c r="V13" s="16">
        <v>5303</v>
      </c>
      <c r="W13" s="16">
        <v>355550.26202999998</v>
      </c>
      <c r="X13" s="16">
        <v>26195.589200000002</v>
      </c>
      <c r="Y13" s="16">
        <v>544297.21600000001</v>
      </c>
      <c r="Z13" s="16">
        <v>20522.227569999999</v>
      </c>
      <c r="AA13" s="16">
        <v>25942</v>
      </c>
      <c r="AB13" s="16">
        <v>27708.518070000002</v>
      </c>
      <c r="AC13" s="16">
        <v>75163.158629999991</v>
      </c>
      <c r="AD13" s="16">
        <v>4596.245509999997</v>
      </c>
      <c r="AE13" s="29">
        <v>27727.756739999997</v>
      </c>
    </row>
    <row r="14" spans="1:31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21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ht="15" customHeight="1" x14ac:dyDescent="0.2">
      <c r="A15" s="4" t="s">
        <v>16</v>
      </c>
      <c r="B15" s="5" t="s">
        <v>53</v>
      </c>
      <c r="C15" s="16">
        <v>13744</v>
      </c>
      <c r="D15" s="16">
        <v>103734.84989</v>
      </c>
      <c r="E15" s="16">
        <v>1335.6111599999999</v>
      </c>
      <c r="F15" s="16">
        <v>4751.6621699999996</v>
      </c>
      <c r="G15" s="16">
        <v>3100.8810199999998</v>
      </c>
      <c r="H15" s="16">
        <v>574.5598</v>
      </c>
      <c r="I15" s="16">
        <v>1852.40104</v>
      </c>
      <c r="J15" s="16">
        <v>3049.7057100000002</v>
      </c>
      <c r="K15" s="16">
        <v>323.64254</v>
      </c>
      <c r="L15" s="16">
        <v>27694.229899999998</v>
      </c>
      <c r="M15" s="16">
        <v>328.39996000000002</v>
      </c>
      <c r="N15" s="16">
        <v>949.77138000000002</v>
      </c>
      <c r="O15" s="16">
        <v>621.19893999999999</v>
      </c>
      <c r="P15" s="16">
        <v>24745.204969999999</v>
      </c>
      <c r="Q15" s="16">
        <v>2.9318299999999997</v>
      </c>
      <c r="R15" s="16">
        <v>129708.90300000001</v>
      </c>
      <c r="S15" s="16">
        <v>304.11990999999995</v>
      </c>
      <c r="T15" s="16">
        <v>37793</v>
      </c>
      <c r="U15" s="16">
        <v>7571</v>
      </c>
      <c r="V15" s="16">
        <v>619</v>
      </c>
      <c r="W15" s="16">
        <v>28930.776859999998</v>
      </c>
      <c r="X15" s="16">
        <v>1998.0085099999999</v>
      </c>
      <c r="Y15" s="16">
        <v>85140.293000000005</v>
      </c>
      <c r="Z15" s="16">
        <v>2981.50866</v>
      </c>
      <c r="AA15" s="16">
        <v>3868</v>
      </c>
      <c r="AB15" s="16">
        <v>3583.0473099999999</v>
      </c>
      <c r="AC15" s="16">
        <v>8945.7034999999996</v>
      </c>
      <c r="AD15" s="16">
        <v>414.74657999999999</v>
      </c>
      <c r="AE15" s="29">
        <v>16751.097239999999</v>
      </c>
    </row>
    <row r="16" spans="1:31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21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ht="15" customHeight="1" x14ac:dyDescent="0.2">
      <c r="A17" s="4" t="s">
        <v>17</v>
      </c>
      <c r="B17" s="5" t="s">
        <v>55</v>
      </c>
      <c r="C17" s="16">
        <v>185.50221000000002</v>
      </c>
      <c r="D17" s="16">
        <v>23668.169089999999</v>
      </c>
      <c r="E17" s="16">
        <v>-4295.9427299999998</v>
      </c>
      <c r="F17" s="16">
        <v>0</v>
      </c>
      <c r="G17" s="16">
        <v>7569.2481900000002</v>
      </c>
      <c r="H17" s="16">
        <v>6068.4619899999998</v>
      </c>
      <c r="I17" s="16">
        <v>-455.39148</v>
      </c>
      <c r="J17" s="16">
        <v>-262.27631000000002</v>
      </c>
      <c r="K17" s="16">
        <v>91.084919999999997</v>
      </c>
      <c r="L17" s="16">
        <v>53.978079999999999</v>
      </c>
      <c r="M17" s="16">
        <v>0</v>
      </c>
      <c r="N17" s="16">
        <v>-15.858800000000002</v>
      </c>
      <c r="O17" s="16">
        <v>-29.72512</v>
      </c>
      <c r="P17" s="16">
        <v>5467.1425899999995</v>
      </c>
      <c r="Q17" s="16">
        <v>0</v>
      </c>
      <c r="R17" s="16">
        <v>18950.259999999998</v>
      </c>
      <c r="S17" s="16">
        <v>-227.40649999999999</v>
      </c>
      <c r="T17" s="16">
        <v>-4996</v>
      </c>
      <c r="U17" s="16">
        <v>1</v>
      </c>
      <c r="V17" s="16">
        <v>1337</v>
      </c>
      <c r="W17" s="16">
        <v>211.68404999999998</v>
      </c>
      <c r="X17" s="16">
        <v>0</v>
      </c>
      <c r="Y17" s="16">
        <v>28481.048999999999</v>
      </c>
      <c r="Z17" s="16">
        <v>5625.6434600000002</v>
      </c>
      <c r="AA17" s="16">
        <v>0</v>
      </c>
      <c r="AB17" s="16">
        <v>-2.3321900000000002</v>
      </c>
      <c r="AC17" s="16">
        <v>0</v>
      </c>
      <c r="AD17" s="16">
        <v>0</v>
      </c>
      <c r="AE17" s="29">
        <v>0</v>
      </c>
    </row>
    <row r="18" spans="1:31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21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ht="15" customHeight="1" x14ac:dyDescent="0.2">
      <c r="A19" s="4" t="s">
        <v>18</v>
      </c>
      <c r="B19" s="5" t="s">
        <v>57</v>
      </c>
      <c r="C19" s="16">
        <v>1871.9493799999998</v>
      </c>
      <c r="D19" s="16">
        <v>161889.48243999999</v>
      </c>
      <c r="E19" s="16">
        <v>2.9209200000000002</v>
      </c>
      <c r="F19" s="16">
        <v>-167.01031</v>
      </c>
      <c r="G19" s="16">
        <v>4503.8905300000006</v>
      </c>
      <c r="H19" s="16">
        <v>2989.0700400000001</v>
      </c>
      <c r="I19" s="16">
        <v>-963.62761000000103</v>
      </c>
      <c r="J19" s="16">
        <v>3947.82231</v>
      </c>
      <c r="K19" s="16">
        <v>3.9514499999999999</v>
      </c>
      <c r="L19" s="16">
        <v>-5870.7089400000004</v>
      </c>
      <c r="M19" s="16">
        <v>0</v>
      </c>
      <c r="N19" s="16">
        <v>0</v>
      </c>
      <c r="O19" s="16">
        <v>0</v>
      </c>
      <c r="P19" s="16">
        <v>4209.8170499999997</v>
      </c>
      <c r="Q19" s="16">
        <v>0</v>
      </c>
      <c r="R19" s="16">
        <v>5957.326</v>
      </c>
      <c r="S19" s="16">
        <v>2746.6453099999999</v>
      </c>
      <c r="T19" s="16">
        <v>9887</v>
      </c>
      <c r="U19" s="16">
        <v>444</v>
      </c>
      <c r="V19" s="16">
        <v>10</v>
      </c>
      <c r="W19" s="16">
        <v>5084.4472300000007</v>
      </c>
      <c r="X19" s="16">
        <v>22658.695820000001</v>
      </c>
      <c r="Y19" s="16">
        <v>19590.564999999999</v>
      </c>
      <c r="Z19" s="16">
        <v>132.66086999999999</v>
      </c>
      <c r="AA19" s="16">
        <v>95</v>
      </c>
      <c r="AB19" s="16">
        <v>6079.8940999999995</v>
      </c>
      <c r="AC19" s="16">
        <v>-72.438230000000345</v>
      </c>
      <c r="AD19" s="16">
        <v>-14.906450000022037</v>
      </c>
      <c r="AE19" s="29">
        <v>4246.8820700000006</v>
      </c>
    </row>
    <row r="20" spans="1:31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21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ht="15" customHeight="1" x14ac:dyDescent="0.2">
      <c r="A21" s="4" t="s">
        <v>19</v>
      </c>
      <c r="B21" s="5" t="s">
        <v>59</v>
      </c>
      <c r="C21" s="13">
        <v>0</v>
      </c>
      <c r="D21" s="13">
        <v>1755.1744899999999</v>
      </c>
      <c r="E21" s="13">
        <v>0</v>
      </c>
      <c r="F21" s="13">
        <v>0</v>
      </c>
      <c r="G21" s="13">
        <v>0</v>
      </c>
      <c r="H21" s="13">
        <v>-345.10685999999998</v>
      </c>
      <c r="I21" s="13">
        <v>4590.0751399999999</v>
      </c>
      <c r="J21" s="13">
        <v>725.58467000000007</v>
      </c>
      <c r="K21" s="13">
        <v>0</v>
      </c>
      <c r="L21" s="13">
        <v>-4463.4930300000005</v>
      </c>
      <c r="M21" s="13">
        <v>0</v>
      </c>
      <c r="N21" s="13">
        <v>0</v>
      </c>
      <c r="O21" s="13">
        <v>0</v>
      </c>
      <c r="P21" s="13">
        <v>-3182.36069</v>
      </c>
      <c r="Q21" s="13">
        <v>0</v>
      </c>
      <c r="R21" s="13">
        <v>19711.199000000001</v>
      </c>
      <c r="S21" s="13">
        <v>0</v>
      </c>
      <c r="T21" s="16">
        <v>28417</v>
      </c>
      <c r="U21" s="16">
        <v>58</v>
      </c>
      <c r="V21" s="13">
        <v>49</v>
      </c>
      <c r="W21" s="13">
        <v>-3401.91158</v>
      </c>
      <c r="X21" s="13">
        <v>21947.700100000002</v>
      </c>
      <c r="Y21" s="13">
        <v>-8224.6640000000007</v>
      </c>
      <c r="Z21" s="13">
        <v>482.96098000000001</v>
      </c>
      <c r="AA21" s="13">
        <v>48</v>
      </c>
      <c r="AB21" s="13">
        <v>0</v>
      </c>
      <c r="AC21" s="13">
        <v>0</v>
      </c>
      <c r="AD21" s="13">
        <v>0</v>
      </c>
      <c r="AE21" s="26">
        <v>0</v>
      </c>
    </row>
    <row r="22" spans="1:31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21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ht="15" customHeight="1" x14ac:dyDescent="0.2">
      <c r="A23" s="4" t="s">
        <v>20</v>
      </c>
      <c r="B23" s="5" t="s">
        <v>124</v>
      </c>
      <c r="C23" s="16">
        <v>2180.6017999999999</v>
      </c>
      <c r="D23" s="16">
        <v>-217883.60299000001</v>
      </c>
      <c r="E23" s="16">
        <v>-20.535360000000001</v>
      </c>
      <c r="F23" s="16">
        <v>0</v>
      </c>
      <c r="G23" s="16">
        <v>0</v>
      </c>
      <c r="H23" s="16">
        <v>0</v>
      </c>
      <c r="I23" s="16">
        <v>-116.40216000000001</v>
      </c>
      <c r="J23" s="16">
        <v>0</v>
      </c>
      <c r="K23" s="16">
        <v>-322.87991</v>
      </c>
      <c r="L23" s="16">
        <v>0</v>
      </c>
      <c r="M23" s="16">
        <v>0</v>
      </c>
      <c r="N23" s="16">
        <v>332.53275000000002</v>
      </c>
      <c r="O23" s="16">
        <v>0</v>
      </c>
      <c r="P23" s="16">
        <v>-2043.8756599999999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21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ht="15" customHeight="1" x14ac:dyDescent="0.2">
      <c r="A25" s="4" t="s">
        <v>21</v>
      </c>
      <c r="B25" s="5" t="s">
        <v>62</v>
      </c>
      <c r="C25" s="16">
        <v>305.41980999999998</v>
      </c>
      <c r="D25" s="16">
        <v>6738.10268</v>
      </c>
      <c r="E25" s="16">
        <v>-2051.53908</v>
      </c>
      <c r="F25" s="16">
        <v>0</v>
      </c>
      <c r="G25" s="16">
        <v>1211.6736299999998</v>
      </c>
      <c r="H25" s="16">
        <v>1917.3464899999999</v>
      </c>
      <c r="I25" s="16">
        <v>0</v>
      </c>
      <c r="J25" s="16">
        <v>0</v>
      </c>
      <c r="K25" s="16">
        <v>0</v>
      </c>
      <c r="L25" s="16">
        <v>-3607.6346800000001</v>
      </c>
      <c r="M25" s="16">
        <v>0</v>
      </c>
      <c r="N25" s="16">
        <v>0</v>
      </c>
      <c r="O25" s="16">
        <v>0</v>
      </c>
      <c r="P25" s="16">
        <v>65.637470000000008</v>
      </c>
      <c r="Q25" s="16">
        <v>0</v>
      </c>
      <c r="R25" s="16">
        <v>16512.958999999999</v>
      </c>
      <c r="S25" s="16">
        <v>1793.5</v>
      </c>
      <c r="T25" s="16">
        <v>-20881</v>
      </c>
      <c r="U25" s="16">
        <v>0</v>
      </c>
      <c r="V25" s="16">
        <v>157</v>
      </c>
      <c r="W25" s="16">
        <v>11694.879650000001</v>
      </c>
      <c r="X25" s="16">
        <v>0</v>
      </c>
      <c r="Y25" s="16">
        <v>0</v>
      </c>
      <c r="Z25" s="16">
        <v>346.75322999999997</v>
      </c>
      <c r="AA25" s="16">
        <v>0</v>
      </c>
      <c r="AB25" s="16">
        <v>0</v>
      </c>
      <c r="AC25" s="16">
        <v>4944.9486499999966</v>
      </c>
      <c r="AD25" s="16">
        <v>0</v>
      </c>
      <c r="AE25" s="29">
        <v>0</v>
      </c>
    </row>
    <row r="26" spans="1:31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21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ht="15" customHeight="1" x14ac:dyDescent="0.2">
      <c r="A27" s="4" t="s">
        <v>22</v>
      </c>
      <c r="B27" s="5" t="s">
        <v>64</v>
      </c>
      <c r="C27" s="13">
        <v>276.25124</v>
      </c>
      <c r="D27" s="13">
        <v>47552.440719999999</v>
      </c>
      <c r="E27" s="13">
        <v>30.550330000000002</v>
      </c>
      <c r="F27" s="13">
        <v>0</v>
      </c>
      <c r="G27" s="13">
        <v>3848.3660499999996</v>
      </c>
      <c r="H27" s="13">
        <v>-7789.0309200000002</v>
      </c>
      <c r="I27" s="13">
        <v>418.24258000000003</v>
      </c>
      <c r="J27" s="13">
        <v>-790.78953000000001</v>
      </c>
      <c r="K27" s="13">
        <v>236.35928000000001</v>
      </c>
      <c r="L27" s="13">
        <v>2861.4590899999998</v>
      </c>
      <c r="M27" s="13">
        <v>7.9329299999999998</v>
      </c>
      <c r="N27" s="13">
        <v>13.652050000000003</v>
      </c>
      <c r="O27" s="13">
        <v>140.19698</v>
      </c>
      <c r="P27" s="13">
        <v>1299.7028700000001</v>
      </c>
      <c r="Q27" s="13">
        <v>0</v>
      </c>
      <c r="R27" s="13">
        <v>-1492.54</v>
      </c>
      <c r="S27" s="13">
        <v>79.239710000000002</v>
      </c>
      <c r="T27" s="16">
        <v>15689</v>
      </c>
      <c r="U27" s="16">
        <v>-412</v>
      </c>
      <c r="V27" s="13">
        <v>72</v>
      </c>
      <c r="W27" s="13">
        <v>8910.7630200000003</v>
      </c>
      <c r="X27" s="13">
        <v>0</v>
      </c>
      <c r="Y27" s="13">
        <v>18750.692999999999</v>
      </c>
      <c r="Z27" s="13">
        <v>4779.4322699999993</v>
      </c>
      <c r="AA27" s="13">
        <v>909</v>
      </c>
      <c r="AB27" s="13">
        <v>442.60980000000075</v>
      </c>
      <c r="AC27" s="13">
        <v>-5.6472700000000042</v>
      </c>
      <c r="AD27" s="13">
        <v>0</v>
      </c>
      <c r="AE27" s="26">
        <v>0</v>
      </c>
    </row>
    <row r="28" spans="1:31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ht="15" customHeight="1" x14ac:dyDescent="0.2">
      <c r="A29" s="4" t="s">
        <v>135</v>
      </c>
      <c r="B29" s="34" t="s">
        <v>125</v>
      </c>
      <c r="C29" s="16">
        <v>-201.87378000000001</v>
      </c>
      <c r="D29" s="16">
        <v>-1412.8692900000001</v>
      </c>
      <c r="E29" s="16">
        <v>1.92693</v>
      </c>
      <c r="F29" s="16">
        <v>0</v>
      </c>
      <c r="G29" s="16">
        <v>0</v>
      </c>
      <c r="H29" s="16">
        <v>76.39036999999999</v>
      </c>
      <c r="I29" s="16">
        <v>159.83054000000001</v>
      </c>
      <c r="J29" s="16">
        <v>82.309880000000007</v>
      </c>
      <c r="K29" s="16">
        <v>0</v>
      </c>
      <c r="L29" s="16">
        <v>-20.38194</v>
      </c>
      <c r="M29" s="16">
        <v>8.5</v>
      </c>
      <c r="N29" s="16">
        <v>-4.5590600000000006</v>
      </c>
      <c r="O29" s="16">
        <v>0</v>
      </c>
      <c r="P29" s="16">
        <v>8193.1594400000013</v>
      </c>
      <c r="Q29" s="16">
        <v>26.986000000000001</v>
      </c>
      <c r="R29" s="16">
        <v>-12563.475</v>
      </c>
      <c r="S29" s="16">
        <v>0</v>
      </c>
      <c r="T29" s="16">
        <v>10098</v>
      </c>
      <c r="U29" s="16">
        <v>0</v>
      </c>
      <c r="V29" s="16">
        <v>230</v>
      </c>
      <c r="W29" s="16">
        <v>-1.35179</v>
      </c>
      <c r="X29" s="16">
        <v>0</v>
      </c>
      <c r="Y29" s="16">
        <v>-253.48500000000001</v>
      </c>
      <c r="Z29" s="16">
        <v>528.85531000000003</v>
      </c>
      <c r="AA29" s="16">
        <v>0</v>
      </c>
      <c r="AB29" s="16">
        <v>-47.519379999999998</v>
      </c>
      <c r="AC29" s="16">
        <v>0</v>
      </c>
      <c r="AD29" s="16">
        <v>0</v>
      </c>
      <c r="AE29" s="29">
        <v>-5.8141999999999996</v>
      </c>
    </row>
    <row r="30" spans="1:31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21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ht="15" customHeight="1" x14ac:dyDescent="0.2">
      <c r="A31" s="4" t="s">
        <v>23</v>
      </c>
      <c r="B31" s="5" t="s">
        <v>67</v>
      </c>
      <c r="C31" s="16">
        <v>5492.2509900000005</v>
      </c>
      <c r="D31" s="16">
        <v>60931.991999999998</v>
      </c>
      <c r="E31" s="16">
        <v>50.916489999999996</v>
      </c>
      <c r="F31" s="16">
        <v>170.95923999999999</v>
      </c>
      <c r="G31" s="16">
        <v>1716.5474899999999</v>
      </c>
      <c r="H31" s="16">
        <v>51.334300000000006</v>
      </c>
      <c r="I31" s="16">
        <v>1028.4066700000001</v>
      </c>
      <c r="J31" s="16">
        <v>348.29626999999999</v>
      </c>
      <c r="K31" s="16">
        <v>688.91486999999995</v>
      </c>
      <c r="L31" s="16">
        <v>4180.0187699999997</v>
      </c>
      <c r="M31" s="16">
        <v>771.39796999999999</v>
      </c>
      <c r="N31" s="16">
        <v>450.06085999999999</v>
      </c>
      <c r="O31" s="16">
        <v>175.97521</v>
      </c>
      <c r="P31" s="16">
        <v>24393.31119</v>
      </c>
      <c r="Q31" s="16">
        <v>61.759620000000005</v>
      </c>
      <c r="R31" s="16">
        <v>146657.31099999999</v>
      </c>
      <c r="S31" s="16">
        <v>2120.1043799999998</v>
      </c>
      <c r="T31" s="16">
        <v>101310</v>
      </c>
      <c r="U31" s="16">
        <v>280.51897000000065</v>
      </c>
      <c r="V31" s="16">
        <v>534</v>
      </c>
      <c r="W31" s="16">
        <v>25074.978620000002</v>
      </c>
      <c r="X31" s="16">
        <v>18926.302020000006</v>
      </c>
      <c r="Y31" s="16">
        <v>7144.9620000000004</v>
      </c>
      <c r="Z31" s="16">
        <v>1195.1616899999999</v>
      </c>
      <c r="AA31" s="16">
        <v>698</v>
      </c>
      <c r="AB31" s="16">
        <v>717.70952999999986</v>
      </c>
      <c r="AC31" s="16">
        <v>4300.1360300000006</v>
      </c>
      <c r="AD31" s="16">
        <v>553569.96508000034</v>
      </c>
      <c r="AE31" s="29">
        <v>862.55704000000003</v>
      </c>
    </row>
    <row r="32" spans="1:31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21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ht="15" customHeight="1" x14ac:dyDescent="0.2">
      <c r="A33" s="4" t="s">
        <v>24</v>
      </c>
      <c r="B33" s="5" t="s">
        <v>69</v>
      </c>
      <c r="C33" s="13">
        <v>8044.0133800000003</v>
      </c>
      <c r="D33" s="13">
        <v>35461.146000000001</v>
      </c>
      <c r="E33" s="13">
        <v>2888.4213999999997</v>
      </c>
      <c r="F33" s="13">
        <v>711.30326000000002</v>
      </c>
      <c r="G33" s="13">
        <v>1057.52747</v>
      </c>
      <c r="H33" s="13">
        <v>454.17121999999995</v>
      </c>
      <c r="I33" s="13">
        <v>708.97372999999993</v>
      </c>
      <c r="J33" s="13">
        <v>1631.9990600000001</v>
      </c>
      <c r="K33" s="13">
        <v>443</v>
      </c>
      <c r="L33" s="13">
        <v>7418.4062000000004</v>
      </c>
      <c r="M33" s="13">
        <v>433.84120999999999</v>
      </c>
      <c r="N33" s="13">
        <v>540.31700000000001</v>
      </c>
      <c r="O33" s="13">
        <v>378.23881</v>
      </c>
      <c r="P33" s="13">
        <v>41963.244439999995</v>
      </c>
      <c r="Q33" s="13">
        <v>345.66060999999996</v>
      </c>
      <c r="R33" s="13">
        <v>56822.802000000003</v>
      </c>
      <c r="S33" s="13">
        <v>493.48358000000002</v>
      </c>
      <c r="T33" s="16">
        <v>162784</v>
      </c>
      <c r="U33" s="16">
        <v>615</v>
      </c>
      <c r="V33" s="13">
        <v>569</v>
      </c>
      <c r="W33" s="13">
        <v>26575.6535</v>
      </c>
      <c r="X33" s="13">
        <v>6868.487149999999</v>
      </c>
      <c r="Y33" s="13">
        <v>5239.0460000000003</v>
      </c>
      <c r="Z33" s="13">
        <v>1578.49171</v>
      </c>
      <c r="AA33" s="13">
        <v>1150</v>
      </c>
      <c r="AB33" s="13">
        <v>148.56824</v>
      </c>
      <c r="AC33" s="13">
        <v>8061.8822300000002</v>
      </c>
      <c r="AD33" s="13">
        <v>6889.3493999999982</v>
      </c>
      <c r="AE33" s="26">
        <v>467.64974999999998</v>
      </c>
    </row>
    <row r="34" spans="1:31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21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ht="15" customHeight="1" x14ac:dyDescent="0.2">
      <c r="A35" s="7" t="s">
        <v>25</v>
      </c>
      <c r="B35" s="36" t="s">
        <v>72</v>
      </c>
      <c r="C35" s="17">
        <v>294390.58678999997</v>
      </c>
      <c r="D35" s="17">
        <v>1980470.9707299999</v>
      </c>
      <c r="E35" s="17">
        <v>91235.222280000002</v>
      </c>
      <c r="F35" s="17">
        <v>90990.960350000008</v>
      </c>
      <c r="G35" s="17">
        <v>74990.57683000002</v>
      </c>
      <c r="H35" s="17">
        <v>47646.505240000006</v>
      </c>
      <c r="I35" s="17">
        <v>38402.298370000004</v>
      </c>
      <c r="J35" s="17">
        <v>18278.381599999993</v>
      </c>
      <c r="K35" s="17">
        <v>12207</v>
      </c>
      <c r="L35" s="17">
        <v>138027.81321999989</v>
      </c>
      <c r="M35" s="17">
        <v>23815.462160000003</v>
      </c>
      <c r="N35" s="17">
        <v>10087.388710000003</v>
      </c>
      <c r="O35" s="17">
        <v>19069.803340000002</v>
      </c>
      <c r="P35" s="17">
        <v>494126.69906999992</v>
      </c>
      <c r="Q35" s="17">
        <v>2672.3000199999997</v>
      </c>
      <c r="R35" s="17">
        <v>3149931.9359999988</v>
      </c>
      <c r="S35" s="17">
        <v>31465.017899999999</v>
      </c>
      <c r="T35" s="17">
        <v>1439214</v>
      </c>
      <c r="U35" s="17">
        <v>32331.518969999997</v>
      </c>
      <c r="V35" s="17">
        <v>24843</v>
      </c>
      <c r="W35" s="17">
        <v>1380119.5093799995</v>
      </c>
      <c r="X35" s="17">
        <v>163950.48164000001</v>
      </c>
      <c r="Y35" s="17">
        <v>2079644.8149999997</v>
      </c>
      <c r="Z35" s="17">
        <v>72172.561290000012</v>
      </c>
      <c r="AA35" s="17">
        <v>67849</v>
      </c>
      <c r="AB35" s="17">
        <v>121312.92442000002</v>
      </c>
      <c r="AC35" s="17">
        <v>289543.57440999971</v>
      </c>
      <c r="AD35" s="17">
        <v>552986.76613000035</v>
      </c>
      <c r="AE35" s="30">
        <v>120326.20440000005</v>
      </c>
    </row>
    <row r="36" spans="1:31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25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ht="15" customHeight="1" x14ac:dyDescent="0.2">
      <c r="A37" s="4" t="s">
        <v>26</v>
      </c>
      <c r="B37" s="5" t="s">
        <v>74</v>
      </c>
      <c r="C37" s="13">
        <v>138569.36669</v>
      </c>
      <c r="D37" s="13">
        <v>587197.47077000001</v>
      </c>
      <c r="E37" s="13">
        <v>31328.202369999999</v>
      </c>
      <c r="F37" s="13">
        <v>57453.51816</v>
      </c>
      <c r="G37" s="13">
        <v>37517.398699999998</v>
      </c>
      <c r="H37" s="13">
        <v>19250.799870000003</v>
      </c>
      <c r="I37" s="13">
        <v>18138.937850000002</v>
      </c>
      <c r="J37" s="13">
        <v>12566.72443</v>
      </c>
      <c r="K37" s="13">
        <v>8978.4280099999996</v>
      </c>
      <c r="L37" s="13">
        <v>52865.710360000005</v>
      </c>
      <c r="M37" s="13">
        <v>8414.3911599999992</v>
      </c>
      <c r="N37" s="13">
        <v>6419.84969</v>
      </c>
      <c r="O37" s="13">
        <v>9813.0426299999999</v>
      </c>
      <c r="P37" s="13">
        <v>218465.25844999999</v>
      </c>
      <c r="Q37" s="13">
        <v>474.65720999999996</v>
      </c>
      <c r="R37" s="13">
        <v>687353.42999999993</v>
      </c>
      <c r="S37" s="13">
        <v>13902.270049999999</v>
      </c>
      <c r="T37" s="13">
        <v>419068</v>
      </c>
      <c r="U37" s="13">
        <v>15182</v>
      </c>
      <c r="V37" s="13">
        <v>7789</v>
      </c>
      <c r="W37" s="13">
        <v>490705.73228</v>
      </c>
      <c r="X37" s="13">
        <v>54566.615999999995</v>
      </c>
      <c r="Y37" s="13">
        <v>483133.848</v>
      </c>
      <c r="Z37" s="13">
        <v>41069.814339999997</v>
      </c>
      <c r="AA37" s="13">
        <v>51231</v>
      </c>
      <c r="AB37" s="13">
        <v>53343.550879999995</v>
      </c>
      <c r="AC37" s="13">
        <v>92630.097890000005</v>
      </c>
      <c r="AD37" s="13">
        <v>492699.31559999991</v>
      </c>
      <c r="AE37" s="26">
        <v>60187.89849</v>
      </c>
    </row>
    <row r="38" spans="1:31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21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ht="15" customHeight="1" x14ac:dyDescent="0.2">
      <c r="A39" s="4"/>
      <c r="B39" s="43" t="s">
        <v>127</v>
      </c>
      <c r="C39" s="13">
        <v>86648.295930000008</v>
      </c>
      <c r="D39" s="13">
        <v>377194.57001999998</v>
      </c>
      <c r="E39" s="13">
        <v>12062.80911</v>
      </c>
      <c r="F39" s="13">
        <v>25320.88553</v>
      </c>
      <c r="G39" s="13">
        <v>23441.352309999998</v>
      </c>
      <c r="H39" s="13">
        <v>12181.467050000001</v>
      </c>
      <c r="I39" s="13">
        <v>10973.26677</v>
      </c>
      <c r="J39" s="13">
        <v>7361.6805400000003</v>
      </c>
      <c r="K39" s="13">
        <v>5766.8588899999995</v>
      </c>
      <c r="L39" s="13">
        <v>20814.685920000004</v>
      </c>
      <c r="M39" s="13">
        <v>5479.2045199999993</v>
      </c>
      <c r="N39" s="13">
        <v>3455.3874300000002</v>
      </c>
      <c r="O39" s="13">
        <v>5250.5121399999998</v>
      </c>
      <c r="P39" s="13">
        <v>150543.76796999999</v>
      </c>
      <c r="Q39" s="13">
        <v>342.80485999999996</v>
      </c>
      <c r="R39" s="13">
        <v>433568.75099999999</v>
      </c>
      <c r="S39" s="13">
        <v>9109.5467599999993</v>
      </c>
      <c r="T39" s="13">
        <v>252774</v>
      </c>
      <c r="U39" s="13">
        <v>4951</v>
      </c>
      <c r="V39" s="13">
        <v>4001</v>
      </c>
      <c r="W39" s="13">
        <v>312635.51341000001</v>
      </c>
      <c r="X39" s="13">
        <v>30801.740220000003</v>
      </c>
      <c r="Y39" s="13">
        <v>291083.43099999998</v>
      </c>
      <c r="Z39" s="13">
        <v>30402.139230000001</v>
      </c>
      <c r="AA39" s="13">
        <v>29973</v>
      </c>
      <c r="AB39" s="13">
        <v>26715.251359999998</v>
      </c>
      <c r="AC39" s="13">
        <v>59838.572139999997</v>
      </c>
      <c r="AD39" s="13">
        <v>364509.12877999991</v>
      </c>
      <c r="AE39" s="26">
        <v>7644.3534200000004</v>
      </c>
    </row>
    <row r="40" spans="1:31" ht="15" customHeight="1" x14ac:dyDescent="0.2">
      <c r="A40" s="4"/>
      <c r="B40" s="43" t="s">
        <v>128</v>
      </c>
      <c r="C40" s="13">
        <v>51921.070759999995</v>
      </c>
      <c r="D40" s="13">
        <v>210002.90075</v>
      </c>
      <c r="E40" s="13">
        <v>19265.393260000001</v>
      </c>
      <c r="F40" s="13">
        <v>32132.63263</v>
      </c>
      <c r="G40" s="13">
        <v>14076.046390000001</v>
      </c>
      <c r="H40" s="13">
        <v>7069.3328200000005</v>
      </c>
      <c r="I40" s="13">
        <v>7165.6710800000001</v>
      </c>
      <c r="J40" s="13">
        <v>5205.0438899999999</v>
      </c>
      <c r="K40" s="13">
        <v>3211.5691200000001</v>
      </c>
      <c r="L40" s="13">
        <v>32051.024440000001</v>
      </c>
      <c r="M40" s="13">
        <v>2935.1866400000004</v>
      </c>
      <c r="N40" s="13">
        <v>2964.4622599999998</v>
      </c>
      <c r="O40" s="13">
        <v>4562.5304900000001</v>
      </c>
      <c r="P40" s="13">
        <v>67921.490480000008</v>
      </c>
      <c r="Q40" s="13">
        <v>131.85235</v>
      </c>
      <c r="R40" s="13">
        <v>253784.679</v>
      </c>
      <c r="S40" s="13">
        <v>4792.7232899999999</v>
      </c>
      <c r="T40" s="13">
        <v>166294</v>
      </c>
      <c r="U40" s="13">
        <v>10231</v>
      </c>
      <c r="V40" s="13">
        <v>3788</v>
      </c>
      <c r="W40" s="13">
        <v>178070.21887000001</v>
      </c>
      <c r="X40" s="13">
        <v>23764.875779999995</v>
      </c>
      <c r="Y40" s="13">
        <v>192050.41699999999</v>
      </c>
      <c r="Z40" s="13">
        <v>10667.67511</v>
      </c>
      <c r="AA40" s="13">
        <v>21258</v>
      </c>
      <c r="AB40" s="13">
        <v>26628.299519999997</v>
      </c>
      <c r="AC40" s="13">
        <v>32791.525750000001</v>
      </c>
      <c r="AD40" s="13">
        <v>128190.18682</v>
      </c>
      <c r="AE40" s="26">
        <v>52543.54507</v>
      </c>
    </row>
    <row r="41" spans="1:31" ht="15" customHeight="1" x14ac:dyDescent="0.2">
      <c r="A41" s="4" t="s">
        <v>66</v>
      </c>
      <c r="B41" s="5" t="s">
        <v>133</v>
      </c>
      <c r="C41" s="13">
        <v>5448.0342199999996</v>
      </c>
      <c r="D41" s="13">
        <v>39205.396369999995</v>
      </c>
      <c r="E41" s="13">
        <v>799.48287000000005</v>
      </c>
      <c r="F41" s="13">
        <v>86.356169999999992</v>
      </c>
      <c r="G41" s="13">
        <v>283.79750000000001</v>
      </c>
      <c r="H41" s="13">
        <v>139.63320000000002</v>
      </c>
      <c r="I41" s="13">
        <v>109.72239999999999</v>
      </c>
      <c r="J41" s="13">
        <v>89.60817999999999</v>
      </c>
      <c r="K41" s="13">
        <v>79</v>
      </c>
      <c r="L41" s="13">
        <v>451.54869000000002</v>
      </c>
      <c r="M41" s="13">
        <v>296.74273999999997</v>
      </c>
      <c r="N41" s="13">
        <v>54.501179999999998</v>
      </c>
      <c r="O41" s="13">
        <v>871.74083999999993</v>
      </c>
      <c r="P41" s="13">
        <v>13316.195599999999</v>
      </c>
      <c r="Q41" s="13">
        <v>53.433050000000001</v>
      </c>
      <c r="R41" s="13">
        <v>7541.9139999999998</v>
      </c>
      <c r="S41" s="13">
        <v>0</v>
      </c>
      <c r="T41" s="13">
        <v>6329</v>
      </c>
      <c r="U41" s="13">
        <v>66</v>
      </c>
      <c r="V41" s="13">
        <v>71</v>
      </c>
      <c r="W41" s="13">
        <v>23777.792809999999</v>
      </c>
      <c r="X41" s="13">
        <v>897.53879000000006</v>
      </c>
      <c r="Y41" s="13">
        <v>7988.6549999999997</v>
      </c>
      <c r="Z41" s="13">
        <v>2131.2594800000002</v>
      </c>
      <c r="AA41" s="13">
        <v>3082</v>
      </c>
      <c r="AB41" s="13">
        <v>0</v>
      </c>
      <c r="AC41" s="13">
        <v>0</v>
      </c>
      <c r="AD41" s="13">
        <v>0</v>
      </c>
      <c r="AE41" s="26">
        <v>0</v>
      </c>
    </row>
    <row r="42" spans="1:31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ht="15" customHeight="1" x14ac:dyDescent="0.2">
      <c r="A43" s="4" t="s">
        <v>27</v>
      </c>
      <c r="B43" s="5" t="s">
        <v>76</v>
      </c>
      <c r="C43" s="13">
        <v>10099.61831</v>
      </c>
      <c r="D43" s="13">
        <v>74611.258870000005</v>
      </c>
      <c r="E43" s="13">
        <v>1795.22551</v>
      </c>
      <c r="F43" s="13">
        <v>7444.2887899999987</v>
      </c>
      <c r="G43" s="13">
        <v>2294.3853799999997</v>
      </c>
      <c r="H43" s="13">
        <v>1191.8853799999999</v>
      </c>
      <c r="I43" s="13">
        <v>2018.8853300000001</v>
      </c>
      <c r="J43" s="13">
        <v>1897.8237000000001</v>
      </c>
      <c r="K43" s="13">
        <v>754.15856000000008</v>
      </c>
      <c r="L43" s="13">
        <v>3377.0223700000001</v>
      </c>
      <c r="M43" s="13">
        <v>583.18668000000002</v>
      </c>
      <c r="N43" s="13">
        <v>310.87521000000004</v>
      </c>
      <c r="O43" s="13">
        <v>468.34939000000003</v>
      </c>
      <c r="P43" s="13">
        <v>44408.21009</v>
      </c>
      <c r="Q43" s="13">
        <v>0</v>
      </c>
      <c r="R43" s="13">
        <v>125869.33900000001</v>
      </c>
      <c r="S43" s="13">
        <v>1199.6177399999999</v>
      </c>
      <c r="T43" s="13">
        <v>55077</v>
      </c>
      <c r="U43" s="13">
        <v>449</v>
      </c>
      <c r="V43" s="13">
        <v>652</v>
      </c>
      <c r="W43" s="13">
        <v>64402.122710000011</v>
      </c>
      <c r="X43" s="13">
        <v>5359.3417900000004</v>
      </c>
      <c r="Y43" s="13">
        <v>40416.720000000001</v>
      </c>
      <c r="Z43" s="13">
        <v>4473.0722100000003</v>
      </c>
      <c r="AA43" s="13">
        <v>5092</v>
      </c>
      <c r="AB43" s="13">
        <v>3658.87075</v>
      </c>
      <c r="AC43" s="13">
        <v>10527.135030000001</v>
      </c>
      <c r="AD43" s="13">
        <v>22407.993999999999</v>
      </c>
      <c r="AE43" s="26">
        <v>513.43419999999992</v>
      </c>
    </row>
    <row r="44" spans="1:31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21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-698.87103999999999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ht="15" customHeight="1" x14ac:dyDescent="0.2">
      <c r="A47" s="4" t="s">
        <v>29</v>
      </c>
      <c r="B47" s="5" t="s">
        <v>83</v>
      </c>
      <c r="C47" s="13">
        <v>-1289.18435</v>
      </c>
      <c r="D47" s="13">
        <v>60546.556020000004</v>
      </c>
      <c r="E47" s="13">
        <v>144.28066000000001</v>
      </c>
      <c r="F47" s="13">
        <v>288.58504999999997</v>
      </c>
      <c r="G47" s="13">
        <v>0</v>
      </c>
      <c r="H47" s="13">
        <v>-2.7292899999999998</v>
      </c>
      <c r="I47" s="13">
        <v>44.144649999999992</v>
      </c>
      <c r="J47" s="13">
        <v>9.3096499999999995</v>
      </c>
      <c r="K47" s="13">
        <v>215.5</v>
      </c>
      <c r="L47" s="13">
        <v>-1750.3218300000001</v>
      </c>
      <c r="M47" s="13">
        <v>187.80879999999999</v>
      </c>
      <c r="N47" s="13">
        <v>796.0524200000001</v>
      </c>
      <c r="O47" s="13">
        <v>56.297179999999997</v>
      </c>
      <c r="P47" s="13">
        <v>10938.229850000002</v>
      </c>
      <c r="Q47" s="13">
        <v>0</v>
      </c>
      <c r="R47" s="13">
        <v>145780.80100000001</v>
      </c>
      <c r="S47" s="13">
        <v>1616.6371999999999</v>
      </c>
      <c r="T47" s="13">
        <v>109164</v>
      </c>
      <c r="U47" s="13">
        <v>1469</v>
      </c>
      <c r="V47" s="13">
        <v>869</v>
      </c>
      <c r="W47" s="13">
        <v>6219.07971</v>
      </c>
      <c r="X47" s="13">
        <v>11218.811399999999</v>
      </c>
      <c r="Y47" s="13">
        <v>66095.339000000007</v>
      </c>
      <c r="Z47" s="13">
        <v>561.66640000000007</v>
      </c>
      <c r="AA47" s="13">
        <v>-80</v>
      </c>
      <c r="AB47" s="13">
        <v>3192.9974899999997</v>
      </c>
      <c r="AC47" s="13">
        <v>272.91522000000231</v>
      </c>
      <c r="AD47" s="13">
        <v>875.23710000000096</v>
      </c>
      <c r="AE47" s="26">
        <v>-624.99657999999999</v>
      </c>
    </row>
    <row r="48" spans="1:31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ht="15" customHeight="1" x14ac:dyDescent="0.2">
      <c r="A49" s="4" t="s">
        <v>30</v>
      </c>
      <c r="B49" s="5" t="s">
        <v>85</v>
      </c>
      <c r="C49" s="13">
        <v>18156</v>
      </c>
      <c r="D49" s="13">
        <v>118520.59067000001</v>
      </c>
      <c r="E49" s="13">
        <v>9921.4367700000003</v>
      </c>
      <c r="F49" s="13">
        <v>1105.54348</v>
      </c>
      <c r="G49" s="13">
        <v>-109.54033</v>
      </c>
      <c r="H49" s="13">
        <v>1879.1981800000001</v>
      </c>
      <c r="I49" s="13">
        <v>-1091.1130599999999</v>
      </c>
      <c r="J49" s="13">
        <v>-1273.8374899999999</v>
      </c>
      <c r="K49" s="13">
        <v>-14.338579999999999</v>
      </c>
      <c r="L49" s="13">
        <v>-14398.48452</v>
      </c>
      <c r="M49" s="13">
        <v>-364.5323600000001</v>
      </c>
      <c r="N49" s="13">
        <v>-305.1258000000002</v>
      </c>
      <c r="O49" s="13">
        <v>586.95315000000005</v>
      </c>
      <c r="P49" s="13">
        <v>29520.43002</v>
      </c>
      <c r="Q49" s="13">
        <v>0</v>
      </c>
      <c r="R49" s="13">
        <v>-284631.07199999999</v>
      </c>
      <c r="S49" s="13">
        <v>-785.38539000000003</v>
      </c>
      <c r="T49" s="13">
        <v>71567</v>
      </c>
      <c r="U49" s="13">
        <v>73</v>
      </c>
      <c r="V49" s="13">
        <v>789</v>
      </c>
      <c r="W49" s="13">
        <v>30659.924079999997</v>
      </c>
      <c r="X49" s="13">
        <v>18859.8619</v>
      </c>
      <c r="Y49" s="13">
        <v>7066.4290000000001</v>
      </c>
      <c r="Z49" s="13">
        <v>919.06640000000004</v>
      </c>
      <c r="AA49" s="13">
        <v>-5518</v>
      </c>
      <c r="AB49" s="13">
        <v>-47.663350000000001</v>
      </c>
      <c r="AC49" s="13">
        <v>13288.240359999945</v>
      </c>
      <c r="AD49" s="13">
        <v>-1390.98723</v>
      </c>
      <c r="AE49" s="26">
        <v>43482.277110000003</v>
      </c>
    </row>
    <row r="50" spans="1:31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ht="15" customHeight="1" x14ac:dyDescent="0.2">
      <c r="A51" s="4" t="s">
        <v>31</v>
      </c>
      <c r="B51" s="5" t="s">
        <v>87</v>
      </c>
      <c r="C51" s="13">
        <v>0</v>
      </c>
      <c r="D51" s="13">
        <v>-29344.191280000003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664.11954000000003</v>
      </c>
      <c r="Q51" s="13">
        <v>0</v>
      </c>
      <c r="R51" s="13">
        <v>76263.960000000006</v>
      </c>
      <c r="S51" s="13">
        <v>0</v>
      </c>
      <c r="T51" s="13">
        <v>-23141</v>
      </c>
      <c r="U51" s="13">
        <v>0</v>
      </c>
      <c r="V51" s="13">
        <v>0</v>
      </c>
      <c r="W51" s="13">
        <v>8961.2579999999998</v>
      </c>
      <c r="X51" s="13">
        <v>0</v>
      </c>
      <c r="Y51" s="13">
        <v>1000</v>
      </c>
      <c r="Z51" s="13">
        <v>6325.1431600000005</v>
      </c>
      <c r="AA51" s="13">
        <v>0</v>
      </c>
      <c r="AB51" s="13">
        <v>-2076.5939100000001</v>
      </c>
      <c r="AC51" s="13">
        <v>0</v>
      </c>
      <c r="AD51" s="13">
        <v>0</v>
      </c>
      <c r="AE51" s="26">
        <v>0</v>
      </c>
    </row>
    <row r="52" spans="1:31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ht="15" customHeight="1" x14ac:dyDescent="0.2">
      <c r="A53" s="4" t="s">
        <v>71</v>
      </c>
      <c r="B53" s="5" t="s">
        <v>89</v>
      </c>
      <c r="C53" s="13">
        <v>14</v>
      </c>
      <c r="D53" s="13">
        <v>39019.014810000001</v>
      </c>
      <c r="E53" s="13">
        <v>0</v>
      </c>
      <c r="F53" s="13">
        <v>-21.33595</v>
      </c>
      <c r="G53" s="13">
        <v>-85.965820000000008</v>
      </c>
      <c r="H53" s="13">
        <v>0</v>
      </c>
      <c r="I53" s="13">
        <v>665.01359000000002</v>
      </c>
      <c r="J53" s="13">
        <v>0</v>
      </c>
      <c r="K53" s="13">
        <v>28.95092</v>
      </c>
      <c r="L53" s="13">
        <v>514.58434999999997</v>
      </c>
      <c r="M53" s="13">
        <v>40.585999999999999</v>
      </c>
      <c r="N53" s="13">
        <v>-8.6</v>
      </c>
      <c r="O53" s="13">
        <v>76.569919999999996</v>
      </c>
      <c r="P53" s="13">
        <v>16521.77478</v>
      </c>
      <c r="Q53" s="13">
        <v>5.7909199999999998</v>
      </c>
      <c r="R53" s="13">
        <v>17433.026000000002</v>
      </c>
      <c r="S53" s="13">
        <v>0</v>
      </c>
      <c r="T53" s="13">
        <v>-2800</v>
      </c>
      <c r="U53" s="13">
        <v>0</v>
      </c>
      <c r="V53" s="13">
        <v>-47</v>
      </c>
      <c r="W53" s="13">
        <v>452.27019000000001</v>
      </c>
      <c r="X53" s="13">
        <v>2374.1543700000002</v>
      </c>
      <c r="Y53" s="13">
        <v>5876.4979999999996</v>
      </c>
      <c r="Z53" s="13">
        <v>1622.29594</v>
      </c>
      <c r="AA53" s="13">
        <v>0</v>
      </c>
      <c r="AB53" s="13">
        <v>-539.98181000000011</v>
      </c>
      <c r="AC53" s="13">
        <v>0</v>
      </c>
      <c r="AD53" s="13">
        <v>-1054.1218200000001</v>
      </c>
      <c r="AE53" s="26">
        <v>0</v>
      </c>
    </row>
    <row r="54" spans="1:31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123.93358000000001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1443.9326599999999</v>
      </c>
      <c r="G57" s="13">
        <v>0</v>
      </c>
      <c r="H57" s="13">
        <v>0</v>
      </c>
      <c r="I57" s="13">
        <v>8531.4593199999999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1986.1382599999999</v>
      </c>
      <c r="T57" s="13">
        <v>0</v>
      </c>
      <c r="U57" s="13">
        <v>0</v>
      </c>
      <c r="V57" s="13">
        <v>0</v>
      </c>
      <c r="W57" s="13">
        <v>60013.646000000001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ht="15" customHeight="1" x14ac:dyDescent="0.2">
      <c r="A59" s="4" t="s">
        <v>82</v>
      </c>
      <c r="B59" s="5" t="s">
        <v>95</v>
      </c>
      <c r="C59" s="13">
        <v>154.76924</v>
      </c>
      <c r="D59" s="13">
        <v>-23780.565640000001</v>
      </c>
      <c r="E59" s="13">
        <v>0</v>
      </c>
      <c r="F59" s="13">
        <v>0</v>
      </c>
      <c r="G59" s="13">
        <v>0</v>
      </c>
      <c r="H59" s="13">
        <v>0</v>
      </c>
      <c r="I59" s="13">
        <v>1157.3601799999999</v>
      </c>
      <c r="J59" s="13">
        <v>0</v>
      </c>
      <c r="K59" s="13">
        <v>0</v>
      </c>
      <c r="L59" s="13">
        <v>451.03814</v>
      </c>
      <c r="M59" s="13">
        <v>0</v>
      </c>
      <c r="N59" s="13">
        <v>0</v>
      </c>
      <c r="O59" s="13">
        <v>144.09232</v>
      </c>
      <c r="P59" s="13">
        <v>0</v>
      </c>
      <c r="Q59" s="13">
        <v>0</v>
      </c>
      <c r="R59" s="13">
        <v>27116.838</v>
      </c>
      <c r="S59" s="13">
        <v>0</v>
      </c>
      <c r="T59" s="13">
        <v>-35</v>
      </c>
      <c r="U59" s="13">
        <v>0</v>
      </c>
      <c r="V59" s="13">
        <v>0</v>
      </c>
      <c r="W59" s="13">
        <v>1749.72156</v>
      </c>
      <c r="X59" s="13">
        <v>0</v>
      </c>
      <c r="Y59" s="13">
        <v>13328.638999999999</v>
      </c>
      <c r="Z59" s="13">
        <v>0</v>
      </c>
      <c r="AA59" s="13">
        <v>1012</v>
      </c>
      <c r="AB59" s="13">
        <v>-61.786869999999993</v>
      </c>
      <c r="AC59" s="13">
        <v>-1815.8407199999999</v>
      </c>
      <c r="AD59" s="13">
        <v>0</v>
      </c>
      <c r="AE59" s="26">
        <v>0</v>
      </c>
    </row>
    <row r="60" spans="1:31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ht="15" customHeight="1" x14ac:dyDescent="0.2">
      <c r="A61" s="7" t="s">
        <v>97</v>
      </c>
      <c r="B61" s="36" t="s">
        <v>98</v>
      </c>
      <c r="C61" s="17">
        <v>123547</v>
      </c>
      <c r="D61" s="17">
        <v>1066934.3088599998</v>
      </c>
      <c r="E61" s="17">
        <v>47246.619410000007</v>
      </c>
      <c r="F61" s="17">
        <v>26077.937310000008</v>
      </c>
      <c r="G61" s="17">
        <v>35090.501400000023</v>
      </c>
      <c r="H61" s="17">
        <v>25187.717900000003</v>
      </c>
      <c r="I61" s="17">
        <v>28205.527110000006</v>
      </c>
      <c r="J61" s="17">
        <v>4988.7531299999928</v>
      </c>
      <c r="K61" s="17">
        <v>2165.3203900000003</v>
      </c>
      <c r="L61" s="17">
        <v>96719.920899999895</v>
      </c>
      <c r="M61" s="17">
        <v>14657.279140000002</v>
      </c>
      <c r="N61" s="17">
        <v>2819.8360100000027</v>
      </c>
      <c r="O61" s="17">
        <v>7464.8761300000024</v>
      </c>
      <c r="P61" s="17">
        <v>160292.48073999985</v>
      </c>
      <c r="Q61" s="17">
        <v>2138.4188399999998</v>
      </c>
      <c r="R61" s="17">
        <v>2401437.3759999992</v>
      </c>
      <c r="S61" s="17">
        <v>17518.01656</v>
      </c>
      <c r="T61" s="17">
        <v>803915</v>
      </c>
      <c r="U61" s="17">
        <v>15092.518969999997</v>
      </c>
      <c r="V61" s="17">
        <v>14720</v>
      </c>
      <c r="W61" s="17">
        <v>816704.6971599994</v>
      </c>
      <c r="X61" s="17">
        <v>70674.157390000008</v>
      </c>
      <c r="Y61" s="17">
        <v>1481395.9649999999</v>
      </c>
      <c r="Z61" s="17">
        <v>15070.243360000015</v>
      </c>
      <c r="AA61" s="17">
        <v>15054</v>
      </c>
      <c r="AB61" s="17">
        <v>63719.957500000026</v>
      </c>
      <c r="AC61" s="17">
        <v>171009.34518999976</v>
      </c>
      <c r="AD61" s="17">
        <v>39449.32848000044</v>
      </c>
      <c r="AE61" s="30">
        <v>16767.591180000039</v>
      </c>
    </row>
    <row r="62" spans="1:31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ht="15" customHeight="1" x14ac:dyDescent="0.2">
      <c r="A63" s="4" t="s">
        <v>100</v>
      </c>
      <c r="B63" s="5" t="s">
        <v>101</v>
      </c>
      <c r="C63" s="13">
        <v>39497.280500000001</v>
      </c>
      <c r="D63" s="13">
        <v>264367.08681999997</v>
      </c>
      <c r="E63" s="13">
        <v>13225.854310000001</v>
      </c>
      <c r="F63" s="13">
        <v>6082.1976699999996</v>
      </c>
      <c r="G63" s="13">
        <v>8532.6982100000005</v>
      </c>
      <c r="H63" s="13">
        <v>967.46054000000004</v>
      </c>
      <c r="I63" s="13">
        <v>5645.4361399999998</v>
      </c>
      <c r="J63" s="13">
        <v>872.6534200000001</v>
      </c>
      <c r="K63" s="13">
        <v>-288.08607000000001</v>
      </c>
      <c r="L63" s="13">
        <v>27221.77132</v>
      </c>
      <c r="M63" s="13">
        <v>3677.9422399999999</v>
      </c>
      <c r="N63" s="13">
        <v>800.46016999999995</v>
      </c>
      <c r="O63" s="13">
        <v>1637.8043400000001</v>
      </c>
      <c r="P63" s="13">
        <v>58197.488749999997</v>
      </c>
      <c r="Q63" s="13">
        <v>662.89548000000002</v>
      </c>
      <c r="R63" s="13">
        <v>751173.20600000001</v>
      </c>
      <c r="S63" s="13">
        <v>4456.7943099999993</v>
      </c>
      <c r="T63" s="13">
        <v>13227.909</v>
      </c>
      <c r="U63" s="13">
        <v>4121</v>
      </c>
      <c r="V63" s="13">
        <v>3777.7750000000001</v>
      </c>
      <c r="W63" s="13">
        <v>228462.63529000001</v>
      </c>
      <c r="X63" s="13">
        <v>22147.705190000001</v>
      </c>
      <c r="Y63" s="13">
        <v>488113.64299999998</v>
      </c>
      <c r="Z63" s="13">
        <v>9434.7644700000001</v>
      </c>
      <c r="AA63" s="13">
        <v>5839</v>
      </c>
      <c r="AB63" s="13">
        <v>19826.61939</v>
      </c>
      <c r="AC63" s="13">
        <v>54775.584769999994</v>
      </c>
      <c r="AD63" s="13">
        <v>10619.87983</v>
      </c>
      <c r="AE63" s="26">
        <v>9705.7536600000003</v>
      </c>
    </row>
    <row r="64" spans="1:31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53" customFormat="1" ht="15" customHeight="1" x14ac:dyDescent="0.2">
      <c r="A65" s="7" t="s">
        <v>105</v>
      </c>
      <c r="B65" s="8" t="s">
        <v>103</v>
      </c>
      <c r="C65" s="17">
        <v>84050.25907999996</v>
      </c>
      <c r="D65" s="17">
        <v>802567.22203999979</v>
      </c>
      <c r="E65" s="17">
        <v>34020.765100000004</v>
      </c>
      <c r="F65" s="17">
        <v>19995.739640000007</v>
      </c>
      <c r="G65" s="17">
        <v>26557.803190000021</v>
      </c>
      <c r="H65" s="17">
        <v>24220.257360000003</v>
      </c>
      <c r="I65" s="17">
        <v>22560.090970000005</v>
      </c>
      <c r="J65" s="17">
        <v>4116.0997099999931</v>
      </c>
      <c r="K65" s="17">
        <v>2453.4064600000002</v>
      </c>
      <c r="L65" s="17">
        <v>69498.149579999896</v>
      </c>
      <c r="M65" s="17">
        <v>10979.336900000002</v>
      </c>
      <c r="N65" s="17">
        <v>2019.3758400000029</v>
      </c>
      <c r="O65" s="17">
        <v>5827.0717900000018</v>
      </c>
      <c r="P65" s="17">
        <v>102094.99198999986</v>
      </c>
      <c r="Q65" s="17">
        <v>1475.5233599999997</v>
      </c>
      <c r="R65" s="17">
        <v>1650264.1699999992</v>
      </c>
      <c r="S65" s="17">
        <v>13061.222250000001</v>
      </c>
      <c r="T65" s="17">
        <v>790687.09100000001</v>
      </c>
      <c r="U65" s="17">
        <v>10971.518969999997</v>
      </c>
      <c r="V65" s="17">
        <v>10942.225</v>
      </c>
      <c r="W65" s="17">
        <v>588242.06186999939</v>
      </c>
      <c r="X65" s="17">
        <v>48526.452200000007</v>
      </c>
      <c r="Y65" s="17">
        <v>993282.32199999993</v>
      </c>
      <c r="Z65" s="17">
        <v>5635.4788900000149</v>
      </c>
      <c r="AA65" s="17">
        <v>9215</v>
      </c>
      <c r="AB65" s="17">
        <v>43893.338110000026</v>
      </c>
      <c r="AC65" s="17">
        <v>116233.76041999977</v>
      </c>
      <c r="AD65" s="17">
        <v>28829.448650000442</v>
      </c>
      <c r="AE65" s="30">
        <v>7061.8375200000391</v>
      </c>
    </row>
    <row r="66" spans="1:31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ht="15" customHeight="1" x14ac:dyDescent="0.2">
      <c r="A69" s="7" t="s">
        <v>109</v>
      </c>
      <c r="B69" s="8" t="s">
        <v>112</v>
      </c>
      <c r="C69" s="15">
        <v>84050.25907999996</v>
      </c>
      <c r="D69" s="15">
        <v>802567.22203999979</v>
      </c>
      <c r="E69" s="15">
        <v>34020.765100000004</v>
      </c>
      <c r="F69" s="15">
        <v>19995.739640000007</v>
      </c>
      <c r="G69" s="15">
        <v>26557.803190000021</v>
      </c>
      <c r="H69" s="15">
        <v>24220.257360000003</v>
      </c>
      <c r="I69" s="15">
        <v>22560.090970000005</v>
      </c>
      <c r="J69" s="15">
        <v>4116.0997099999931</v>
      </c>
      <c r="K69" s="15">
        <v>2453.4064600000002</v>
      </c>
      <c r="L69" s="15">
        <v>69498.149579999896</v>
      </c>
      <c r="M69" s="15">
        <v>10979.336900000002</v>
      </c>
      <c r="N69" s="15">
        <v>2019.3758400000029</v>
      </c>
      <c r="O69" s="15">
        <v>5827.0717900000018</v>
      </c>
      <c r="P69" s="15">
        <v>102094.99198999986</v>
      </c>
      <c r="Q69" s="15">
        <v>1475.5233599999997</v>
      </c>
      <c r="R69" s="15">
        <v>1650264.1699999992</v>
      </c>
      <c r="S69" s="15">
        <v>13061.222250000001</v>
      </c>
      <c r="T69" s="15">
        <v>790687.09100000001</v>
      </c>
      <c r="U69" s="15">
        <v>10971.518969999997</v>
      </c>
      <c r="V69" s="15">
        <v>10942.225</v>
      </c>
      <c r="W69" s="15">
        <v>588242.06186999939</v>
      </c>
      <c r="X69" s="15">
        <v>48526.452200000007</v>
      </c>
      <c r="Y69" s="15">
        <v>993282.32199999993</v>
      </c>
      <c r="Z69" s="15">
        <v>5635.4788900000149</v>
      </c>
      <c r="AA69" s="15">
        <v>9215</v>
      </c>
      <c r="AB69" s="15">
        <v>43893.338110000026</v>
      </c>
      <c r="AC69" s="15">
        <v>116233.76041999977</v>
      </c>
      <c r="AD69" s="15">
        <v>28829.448650000442</v>
      </c>
      <c r="AE69" s="28">
        <v>7061.8375200000391</v>
      </c>
    </row>
    <row r="70" spans="1:31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ht="15" customHeight="1" x14ac:dyDescent="0.2">
      <c r="A73" s="4" t="s">
        <v>111</v>
      </c>
      <c r="B73" s="5" t="s">
        <v>116</v>
      </c>
      <c r="C73" s="16">
        <v>84050.25907999996</v>
      </c>
      <c r="D73" s="16">
        <v>802567.22203999979</v>
      </c>
      <c r="E73" s="16">
        <v>34020.765100000004</v>
      </c>
      <c r="F73" s="16">
        <v>19995.739640000007</v>
      </c>
      <c r="G73" s="16">
        <v>26557.803190000021</v>
      </c>
      <c r="H73" s="16">
        <v>24220.257360000003</v>
      </c>
      <c r="I73" s="16">
        <v>22560.090970000005</v>
      </c>
      <c r="J73" s="16">
        <v>4116.0997099999931</v>
      </c>
      <c r="K73" s="16">
        <v>2453.4064600000002</v>
      </c>
      <c r="L73" s="16">
        <v>69498.149579999896</v>
      </c>
      <c r="M73" s="16">
        <v>10979.336900000002</v>
      </c>
      <c r="N73" s="16">
        <v>2019.3758400000029</v>
      </c>
      <c r="O73" s="16">
        <v>5827.0717900000018</v>
      </c>
      <c r="P73" s="16">
        <v>102094.99198999986</v>
      </c>
      <c r="Q73" s="16">
        <v>1475.5233599999997</v>
      </c>
      <c r="R73" s="16">
        <v>1650264.1699999992</v>
      </c>
      <c r="S73" s="16">
        <v>13061.222250000001</v>
      </c>
      <c r="T73" s="16">
        <v>790687.09100000001</v>
      </c>
      <c r="U73" s="16">
        <v>10971.518969999997</v>
      </c>
      <c r="V73" s="16">
        <v>10942.225</v>
      </c>
      <c r="W73" s="16">
        <v>588242.06186999939</v>
      </c>
      <c r="X73" s="16">
        <v>48526.452200000007</v>
      </c>
      <c r="Y73" s="16">
        <v>993282.32199999993</v>
      </c>
      <c r="Z73" s="16">
        <v>5635.4788900000149</v>
      </c>
      <c r="AA73" s="16">
        <v>9215</v>
      </c>
      <c r="AB73" s="16">
        <v>43893.338110000026</v>
      </c>
      <c r="AC73" s="16">
        <v>116233.76041999977</v>
      </c>
      <c r="AD73" s="16">
        <v>28829.448650000442</v>
      </c>
      <c r="AE73" s="29">
        <v>7061.8375200000391</v>
      </c>
    </row>
    <row r="74" spans="1:31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" customHeight="1" x14ac:dyDescent="0.2">
      <c r="A79" s="32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" customHeight="1" x14ac:dyDescent="0.2">
      <c r="A80" s="33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8" max="1048575" man="1"/>
    <brk id="21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C155"/>
  <sheetViews>
    <sheetView showGridLines="0" zoomScale="80" zoomScaleNormal="80" workbookViewId="0">
      <selection activeCell="B26" sqref="B26"/>
    </sheetView>
  </sheetViews>
  <sheetFormatPr defaultRowHeight="14.4" x14ac:dyDescent="0.3"/>
  <cols>
    <col min="2" max="2" width="68" style="81" bestFit="1" customWidth="1"/>
    <col min="3" max="3" width="12.33203125" style="12" bestFit="1" customWidth="1"/>
    <col min="4" max="5" width="11.33203125" style="12" customWidth="1"/>
    <col min="6" max="7" width="12.33203125" style="12" bestFit="1" customWidth="1"/>
    <col min="8" max="8" width="12" style="12" bestFit="1" customWidth="1"/>
    <col min="9" max="13" width="12.33203125" style="12" bestFit="1" customWidth="1"/>
    <col min="14" max="14" width="13.5546875" style="12" bestFit="1" customWidth="1"/>
    <col min="15" max="16" width="12.33203125" style="12" bestFit="1" customWidth="1"/>
    <col min="17" max="17" width="13" style="12" bestFit="1" customWidth="1"/>
    <col min="18" max="24" width="12.33203125" style="12" bestFit="1" customWidth="1"/>
    <col min="25" max="25" width="13.88671875" style="12" bestFit="1" customWidth="1"/>
    <col min="26" max="29" width="12.33203125" style="12" bestFit="1" customWidth="1"/>
  </cols>
  <sheetData>
    <row r="1" spans="1:29" x14ac:dyDescent="0.3">
      <c r="A1" s="56" t="s">
        <v>33</v>
      </c>
    </row>
    <row r="2" spans="1:29" x14ac:dyDescent="0.3">
      <c r="A2" s="58" t="s">
        <v>226</v>
      </c>
      <c r="B2" s="82"/>
    </row>
    <row r="3" spans="1:29" x14ac:dyDescent="0.3">
      <c r="A3" s="58" t="s">
        <v>142</v>
      </c>
      <c r="B3" s="83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</row>
    <row r="4" spans="1:29" s="62" customFormat="1" ht="38.25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7" t="s">
        <v>8</v>
      </c>
      <c r="N4" s="47" t="s">
        <v>220</v>
      </c>
      <c r="O4" s="47" t="s">
        <v>2</v>
      </c>
      <c r="P4" s="47" t="s">
        <v>9</v>
      </c>
      <c r="Q4" s="47" t="s">
        <v>38</v>
      </c>
      <c r="R4" s="46" t="s">
        <v>39</v>
      </c>
      <c r="S4" s="47" t="s">
        <v>5</v>
      </c>
      <c r="T4" s="47" t="s">
        <v>227</v>
      </c>
      <c r="U4" s="47" t="s">
        <v>0</v>
      </c>
      <c r="V4" s="47" t="s">
        <v>155</v>
      </c>
      <c r="W4" s="47" t="s">
        <v>156</v>
      </c>
      <c r="X4" s="47" t="s">
        <v>10</v>
      </c>
      <c r="Y4" s="47" t="s">
        <v>228</v>
      </c>
      <c r="Z4" s="47" t="s">
        <v>158</v>
      </c>
      <c r="AA4" s="47" t="s">
        <v>159</v>
      </c>
      <c r="AB4" s="47" t="s">
        <v>11</v>
      </c>
      <c r="AC4" s="47" t="s">
        <v>160</v>
      </c>
    </row>
    <row r="5" spans="1:29" s="85" customFormat="1" x14ac:dyDescent="0.3">
      <c r="A5" s="95" t="s">
        <v>12</v>
      </c>
      <c r="B5" s="96" t="s">
        <v>163</v>
      </c>
      <c r="C5" s="97">
        <v>201118</v>
      </c>
      <c r="D5" s="97"/>
      <c r="E5" s="97"/>
      <c r="F5" s="97">
        <v>6901</v>
      </c>
      <c r="G5" s="97">
        <v>1305183</v>
      </c>
      <c r="H5" s="97">
        <v>5186</v>
      </c>
      <c r="I5" s="97">
        <v>26163</v>
      </c>
      <c r="J5" s="97">
        <v>43815</v>
      </c>
      <c r="K5" s="97">
        <v>50589</v>
      </c>
      <c r="L5" s="97">
        <v>18292</v>
      </c>
      <c r="M5" s="97">
        <v>639278</v>
      </c>
      <c r="N5" s="97">
        <v>4594</v>
      </c>
      <c r="O5" s="97">
        <v>2241503</v>
      </c>
      <c r="P5" s="97">
        <v>177075</v>
      </c>
      <c r="Q5" s="97">
        <v>1148168</v>
      </c>
      <c r="R5" s="97">
        <v>14098</v>
      </c>
      <c r="S5" s="97">
        <v>6878</v>
      </c>
      <c r="T5" s="97">
        <v>400181</v>
      </c>
      <c r="U5" s="97">
        <v>97529</v>
      </c>
      <c r="V5" s="97">
        <v>207794</v>
      </c>
      <c r="W5" s="97">
        <v>100443</v>
      </c>
      <c r="X5" s="97">
        <v>984951</v>
      </c>
      <c r="Y5" s="97">
        <v>28948</v>
      </c>
      <c r="Z5" s="97">
        <v>11195</v>
      </c>
      <c r="AA5" s="97">
        <v>351591</v>
      </c>
      <c r="AB5" s="97">
        <v>12276</v>
      </c>
      <c r="AC5" s="98">
        <v>0</v>
      </c>
    </row>
    <row r="6" spans="1:29" s="85" customFormat="1" x14ac:dyDescent="0.3">
      <c r="A6" s="4"/>
      <c r="B6" s="6" t="s">
        <v>164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  <c r="Y6" s="99"/>
      <c r="Z6" s="99"/>
      <c r="AA6" s="99"/>
      <c r="AB6" s="99"/>
      <c r="AC6" s="93"/>
    </row>
    <row r="7" spans="1:29" s="85" customFormat="1" x14ac:dyDescent="0.3">
      <c r="A7" s="4">
        <v>2</v>
      </c>
      <c r="B7" s="5" t="s">
        <v>165</v>
      </c>
      <c r="C7" s="13">
        <v>74446</v>
      </c>
      <c r="D7" s="13"/>
      <c r="E7" s="13"/>
      <c r="F7" s="13">
        <v>1427</v>
      </c>
      <c r="G7" s="13">
        <v>641119</v>
      </c>
      <c r="H7" s="13">
        <v>7646</v>
      </c>
      <c r="I7" s="13">
        <v>16778</v>
      </c>
      <c r="J7" s="13">
        <v>20194</v>
      </c>
      <c r="K7" s="13">
        <v>19616</v>
      </c>
      <c r="L7" s="13">
        <v>6668</v>
      </c>
      <c r="M7" s="13">
        <v>453926</v>
      </c>
      <c r="N7" s="13">
        <v>355</v>
      </c>
      <c r="O7" s="13">
        <v>1617337</v>
      </c>
      <c r="P7" s="13">
        <v>149718</v>
      </c>
      <c r="Q7" s="13">
        <v>900486</v>
      </c>
      <c r="R7" s="13">
        <v>7618</v>
      </c>
      <c r="S7" s="13">
        <v>770</v>
      </c>
      <c r="T7" s="13">
        <v>155052</v>
      </c>
      <c r="U7" s="13">
        <v>54462</v>
      </c>
      <c r="V7" s="13">
        <v>87962</v>
      </c>
      <c r="W7" s="13">
        <v>35049</v>
      </c>
      <c r="X7" s="13">
        <v>478012</v>
      </c>
      <c r="Y7" s="13">
        <v>33831</v>
      </c>
      <c r="Z7" s="13">
        <v>5628</v>
      </c>
      <c r="AA7" s="13">
        <v>98291</v>
      </c>
      <c r="AB7" s="13">
        <v>1030</v>
      </c>
      <c r="AC7" s="26">
        <v>4</v>
      </c>
    </row>
    <row r="8" spans="1:29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27"/>
    </row>
    <row r="9" spans="1:29" s="86" customFormat="1" x14ac:dyDescent="0.3">
      <c r="A9" s="7" t="s">
        <v>13</v>
      </c>
      <c r="B9" s="8" t="s">
        <v>167</v>
      </c>
      <c r="C9" s="15">
        <v>126672</v>
      </c>
      <c r="D9" s="15">
        <v>510937</v>
      </c>
      <c r="E9" s="15">
        <v>25</v>
      </c>
      <c r="F9" s="15">
        <v>5474</v>
      </c>
      <c r="G9" s="15">
        <v>664064</v>
      </c>
      <c r="H9" s="15">
        <v>-2460</v>
      </c>
      <c r="I9" s="15">
        <v>9385</v>
      </c>
      <c r="J9" s="15">
        <v>23621</v>
      </c>
      <c r="K9" s="15">
        <v>30973</v>
      </c>
      <c r="L9" s="15">
        <v>11624</v>
      </c>
      <c r="M9" s="15">
        <v>185352</v>
      </c>
      <c r="N9" s="15">
        <v>4239</v>
      </c>
      <c r="O9" s="15">
        <v>624166</v>
      </c>
      <c r="P9" s="15">
        <v>27357</v>
      </c>
      <c r="Q9" s="15">
        <v>247682</v>
      </c>
      <c r="R9" s="15">
        <v>6480</v>
      </c>
      <c r="S9" s="15">
        <v>6108</v>
      </c>
      <c r="T9" s="15">
        <v>245129</v>
      </c>
      <c r="U9" s="15">
        <v>43067</v>
      </c>
      <c r="V9" s="15">
        <v>119832</v>
      </c>
      <c r="W9" s="15">
        <v>65394</v>
      </c>
      <c r="X9" s="15">
        <v>506939</v>
      </c>
      <c r="Y9" s="15">
        <v>-4883</v>
      </c>
      <c r="Z9" s="15">
        <v>5567</v>
      </c>
      <c r="AA9" s="15">
        <v>253300</v>
      </c>
      <c r="AB9" s="15">
        <v>11246</v>
      </c>
      <c r="AC9" s="28">
        <v>-4</v>
      </c>
    </row>
    <row r="10" spans="1:29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28"/>
    </row>
    <row r="11" spans="1:29" x14ac:dyDescent="0.3">
      <c r="A11" s="4" t="s">
        <v>14</v>
      </c>
      <c r="B11" s="5" t="s">
        <v>169</v>
      </c>
      <c r="C11" s="16">
        <v>30</v>
      </c>
      <c r="D11" s="16"/>
      <c r="E11" s="16"/>
      <c r="F11" s="16">
        <v>125</v>
      </c>
      <c r="G11" s="16">
        <v>154814</v>
      </c>
      <c r="H11" s="16">
        <v>49</v>
      </c>
      <c r="I11" s="16">
        <v>0</v>
      </c>
      <c r="J11" s="16">
        <v>1518</v>
      </c>
      <c r="K11" s="16">
        <v>2176</v>
      </c>
      <c r="L11" s="16">
        <v>7000</v>
      </c>
      <c r="M11" s="16">
        <v>3826</v>
      </c>
      <c r="N11" s="16">
        <v>0</v>
      </c>
      <c r="O11" s="16">
        <v>438592</v>
      </c>
      <c r="P11" s="16">
        <v>29000</v>
      </c>
      <c r="Q11" s="16">
        <v>50832</v>
      </c>
      <c r="R11" s="16">
        <v>172</v>
      </c>
      <c r="S11" s="16">
        <v>29</v>
      </c>
      <c r="T11" s="16">
        <v>339</v>
      </c>
      <c r="U11" s="16">
        <v>486</v>
      </c>
      <c r="V11" s="16">
        <v>1658</v>
      </c>
      <c r="W11" s="16">
        <v>0</v>
      </c>
      <c r="X11" s="16">
        <v>46923</v>
      </c>
      <c r="Y11" s="16">
        <v>3849</v>
      </c>
      <c r="Z11" s="16">
        <v>70</v>
      </c>
      <c r="AA11" s="16">
        <v>70</v>
      </c>
      <c r="AB11" s="16">
        <v>1792</v>
      </c>
      <c r="AC11" s="29">
        <v>0</v>
      </c>
    </row>
    <row r="12" spans="1:29" x14ac:dyDescent="0.3">
      <c r="A12" s="4"/>
      <c r="B12" s="6" t="s">
        <v>170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91"/>
    </row>
    <row r="13" spans="1:29" x14ac:dyDescent="0.3">
      <c r="A13" s="4" t="s">
        <v>15</v>
      </c>
      <c r="B13" s="5" t="s">
        <v>171</v>
      </c>
      <c r="C13" s="16">
        <v>38644</v>
      </c>
      <c r="D13" s="16"/>
      <c r="E13" s="16"/>
      <c r="F13" s="16">
        <v>6066</v>
      </c>
      <c r="G13" s="16">
        <v>510673</v>
      </c>
      <c r="H13" s="16">
        <v>18322</v>
      </c>
      <c r="I13" s="16">
        <v>3043</v>
      </c>
      <c r="J13" s="16">
        <v>15243</v>
      </c>
      <c r="K13" s="16">
        <v>1882</v>
      </c>
      <c r="L13" s="16">
        <v>2126</v>
      </c>
      <c r="M13" s="16">
        <v>129162</v>
      </c>
      <c r="N13" s="16">
        <v>1790</v>
      </c>
      <c r="O13" s="16">
        <v>440285</v>
      </c>
      <c r="P13" s="16">
        <v>36267</v>
      </c>
      <c r="Q13" s="16">
        <v>392745</v>
      </c>
      <c r="R13" s="16">
        <v>6167</v>
      </c>
      <c r="S13" s="16">
        <v>19273</v>
      </c>
      <c r="T13" s="16">
        <v>140430</v>
      </c>
      <c r="U13" s="16">
        <v>30255</v>
      </c>
      <c r="V13" s="16">
        <v>57007</v>
      </c>
      <c r="W13" s="16">
        <v>21871</v>
      </c>
      <c r="X13" s="16">
        <v>322798</v>
      </c>
      <c r="Y13" s="16">
        <v>65473</v>
      </c>
      <c r="Z13" s="16">
        <v>1994</v>
      </c>
      <c r="AA13" s="16">
        <v>76541</v>
      </c>
      <c r="AB13" s="16">
        <v>5992</v>
      </c>
      <c r="AC13" s="29">
        <v>0</v>
      </c>
    </row>
    <row r="14" spans="1:29" x14ac:dyDescent="0.3">
      <c r="A14" s="4"/>
      <c r="B14" s="6" t="s">
        <v>34</v>
      </c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91"/>
    </row>
    <row r="15" spans="1:29" x14ac:dyDescent="0.3">
      <c r="A15" s="4" t="s">
        <v>16</v>
      </c>
      <c r="B15" s="5" t="s">
        <v>172</v>
      </c>
      <c r="C15" s="16">
        <v>-12060</v>
      </c>
      <c r="D15" s="16"/>
      <c r="E15" s="16"/>
      <c r="F15" s="16">
        <v>-1368</v>
      </c>
      <c r="G15" s="16">
        <v>-82042</v>
      </c>
      <c r="H15" s="16">
        <v>-471</v>
      </c>
      <c r="I15" s="16">
        <v>-1832</v>
      </c>
      <c r="J15" s="16">
        <v>-2707</v>
      </c>
      <c r="K15" s="16">
        <v>-1222</v>
      </c>
      <c r="L15" s="16">
        <v>-454</v>
      </c>
      <c r="M15" s="16">
        <v>-26557</v>
      </c>
      <c r="N15" s="16">
        <v>-4</v>
      </c>
      <c r="O15" s="16">
        <v>-92769</v>
      </c>
      <c r="P15" s="16">
        <v>-1078</v>
      </c>
      <c r="Q15" s="16">
        <v>-98228</v>
      </c>
      <c r="R15" s="16">
        <v>-662</v>
      </c>
      <c r="S15" s="16">
        <v>-6550</v>
      </c>
      <c r="T15" s="16">
        <v>-10237</v>
      </c>
      <c r="U15" s="16">
        <v>-5528</v>
      </c>
      <c r="V15" s="16">
        <v>-7156</v>
      </c>
      <c r="W15" s="16">
        <v>-4997</v>
      </c>
      <c r="X15" s="16">
        <v>-63632</v>
      </c>
      <c r="Y15" s="16">
        <v>-6210</v>
      </c>
      <c r="Z15" s="16">
        <v>-626</v>
      </c>
      <c r="AA15" s="16">
        <v>-11699</v>
      </c>
      <c r="AB15" s="16">
        <v>-630</v>
      </c>
      <c r="AC15" s="29">
        <v>-13</v>
      </c>
    </row>
    <row r="16" spans="1:29" x14ac:dyDescent="0.3">
      <c r="A16" s="4"/>
      <c r="B16" s="6" t="s">
        <v>173</v>
      </c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91"/>
    </row>
    <row r="17" spans="1:29" x14ac:dyDescent="0.3">
      <c r="A17" s="4" t="s">
        <v>17</v>
      </c>
      <c r="B17" s="5" t="s">
        <v>174</v>
      </c>
      <c r="C17" s="16">
        <v>-1417</v>
      </c>
      <c r="D17" s="16"/>
      <c r="E17" s="16"/>
      <c r="F17" s="16">
        <v>-2708</v>
      </c>
      <c r="G17" s="16">
        <v>-45463</v>
      </c>
      <c r="H17" s="16">
        <v>0</v>
      </c>
      <c r="I17" s="16">
        <v>562</v>
      </c>
      <c r="J17" s="16">
        <v>-48340</v>
      </c>
      <c r="K17" s="16">
        <v>-25725</v>
      </c>
      <c r="L17" s="16">
        <v>514</v>
      </c>
      <c r="M17" s="16">
        <v>-11471</v>
      </c>
      <c r="N17" s="16">
        <v>-1355</v>
      </c>
      <c r="O17" s="16">
        <v>88799</v>
      </c>
      <c r="P17" s="16">
        <v>-28188</v>
      </c>
      <c r="Q17" s="16">
        <v>-55961</v>
      </c>
      <c r="R17" s="16">
        <v>15</v>
      </c>
      <c r="S17" s="16">
        <v>-677</v>
      </c>
      <c r="T17" s="16">
        <v>-453</v>
      </c>
      <c r="U17" s="16">
        <v>10940</v>
      </c>
      <c r="V17" s="16">
        <v>-7507</v>
      </c>
      <c r="W17" s="16">
        <v>-43</v>
      </c>
      <c r="X17" s="16">
        <v>84609</v>
      </c>
      <c r="Y17" s="16">
        <v>16374</v>
      </c>
      <c r="Z17" s="16">
        <v>0</v>
      </c>
      <c r="AA17" s="16">
        <v>4069</v>
      </c>
      <c r="AB17" s="16">
        <v>0</v>
      </c>
      <c r="AC17" s="29">
        <v>0</v>
      </c>
    </row>
    <row r="18" spans="1:29" x14ac:dyDescent="0.3">
      <c r="A18" s="4"/>
      <c r="B18" s="6" t="s">
        <v>175</v>
      </c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91"/>
    </row>
    <row r="19" spans="1:29" x14ac:dyDescent="0.3">
      <c r="A19" s="4" t="s">
        <v>18</v>
      </c>
      <c r="B19" s="5" t="s">
        <v>176</v>
      </c>
      <c r="C19" s="16">
        <v>-608</v>
      </c>
      <c r="D19" s="16"/>
      <c r="E19" s="16"/>
      <c r="F19" s="16">
        <v>345</v>
      </c>
      <c r="G19" s="16">
        <v>400552</v>
      </c>
      <c r="H19" s="16">
        <v>42939</v>
      </c>
      <c r="I19" s="16">
        <v>0</v>
      </c>
      <c r="J19" s="16">
        <v>155096</v>
      </c>
      <c r="K19" s="16">
        <v>21237</v>
      </c>
      <c r="L19" s="16">
        <v>6700</v>
      </c>
      <c r="M19" s="16">
        <v>90611</v>
      </c>
      <c r="N19" s="16">
        <v>9441</v>
      </c>
      <c r="O19" s="16">
        <v>210872</v>
      </c>
      <c r="P19" s="16">
        <v>6478</v>
      </c>
      <c r="Q19" s="16">
        <v>-13625</v>
      </c>
      <c r="R19" s="16">
        <v>9</v>
      </c>
      <c r="S19" s="16">
        <v>0</v>
      </c>
      <c r="T19" s="16">
        <v>99365</v>
      </c>
      <c r="U19" s="16">
        <v>1745</v>
      </c>
      <c r="V19" s="16">
        <v>5941</v>
      </c>
      <c r="W19" s="16">
        <v>0</v>
      </c>
      <c r="X19" s="16">
        <v>147833</v>
      </c>
      <c r="Y19" s="16">
        <v>-2431</v>
      </c>
      <c r="Z19" s="16">
        <v>0</v>
      </c>
      <c r="AA19" s="16">
        <v>438</v>
      </c>
      <c r="AB19" s="16">
        <v>0</v>
      </c>
      <c r="AC19" s="29">
        <v>0</v>
      </c>
    </row>
    <row r="20" spans="1:29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26"/>
    </row>
    <row r="21" spans="1:29" x14ac:dyDescent="0.3">
      <c r="A21" s="4" t="s">
        <v>19</v>
      </c>
      <c r="B21" s="5" t="s">
        <v>178</v>
      </c>
      <c r="C21" s="16">
        <v>5711</v>
      </c>
      <c r="D21" s="16"/>
      <c r="E21" s="16"/>
      <c r="F21" s="16">
        <v>2471</v>
      </c>
      <c r="G21" s="16">
        <v>-2754</v>
      </c>
      <c r="H21" s="16">
        <v>99</v>
      </c>
      <c r="I21" s="16">
        <v>3407</v>
      </c>
      <c r="J21" s="16">
        <v>1422</v>
      </c>
      <c r="K21" s="16">
        <v>-2056</v>
      </c>
      <c r="L21" s="16">
        <v>151</v>
      </c>
      <c r="M21" s="16">
        <v>4943</v>
      </c>
      <c r="N21" s="16">
        <v>0</v>
      </c>
      <c r="O21" s="16">
        <v>12571</v>
      </c>
      <c r="P21" s="16">
        <v>75</v>
      </c>
      <c r="Q21" s="16">
        <v>-7445</v>
      </c>
      <c r="R21" s="16">
        <v>196</v>
      </c>
      <c r="S21" s="16">
        <v>905</v>
      </c>
      <c r="T21" s="16">
        <v>2738</v>
      </c>
      <c r="U21" s="16">
        <v>1337</v>
      </c>
      <c r="V21" s="16">
        <v>1693</v>
      </c>
      <c r="W21" s="16">
        <v>0</v>
      </c>
      <c r="X21" s="16">
        <v>5261</v>
      </c>
      <c r="Y21" s="16">
        <v>-26487</v>
      </c>
      <c r="Z21" s="16">
        <v>1367</v>
      </c>
      <c r="AA21" s="16">
        <v>3047</v>
      </c>
      <c r="AB21" s="16">
        <v>-5</v>
      </c>
      <c r="AC21" s="29">
        <v>0</v>
      </c>
    </row>
    <row r="22" spans="1:29" x14ac:dyDescent="0.3">
      <c r="A22" s="4"/>
      <c r="B22" s="6" t="s">
        <v>179</v>
      </c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91"/>
    </row>
    <row r="23" spans="1:29" x14ac:dyDescent="0.3">
      <c r="A23" s="4" t="s">
        <v>20</v>
      </c>
      <c r="B23" s="5" t="s">
        <v>180</v>
      </c>
      <c r="C23" s="13">
        <v>19</v>
      </c>
      <c r="D23" s="13"/>
      <c r="E23" s="13"/>
      <c r="F23" s="13">
        <v>402</v>
      </c>
      <c r="G23" s="13">
        <v>101937</v>
      </c>
      <c r="H23" s="13">
        <v>0</v>
      </c>
      <c r="I23" s="13">
        <v>2325</v>
      </c>
      <c r="J23" s="13">
        <v>2986</v>
      </c>
      <c r="K23" s="13">
        <v>220</v>
      </c>
      <c r="L23" s="13">
        <v>-3011</v>
      </c>
      <c r="M23" s="13">
        <v>-20417</v>
      </c>
      <c r="N23" s="13">
        <v>-606</v>
      </c>
      <c r="O23" s="13">
        <v>134373</v>
      </c>
      <c r="P23" s="13">
        <v>0</v>
      </c>
      <c r="Q23" s="13">
        <v>10030</v>
      </c>
      <c r="R23" s="13">
        <v>5</v>
      </c>
      <c r="S23" s="13">
        <v>0</v>
      </c>
      <c r="T23" s="13">
        <v>-2275</v>
      </c>
      <c r="U23" s="13">
        <v>-325</v>
      </c>
      <c r="V23" s="13">
        <v>-3213</v>
      </c>
      <c r="W23" s="13">
        <v>0</v>
      </c>
      <c r="X23" s="13">
        <v>50860</v>
      </c>
      <c r="Y23" s="13">
        <v>-8</v>
      </c>
      <c r="Z23" s="13">
        <v>0</v>
      </c>
      <c r="AA23" s="13">
        <v>-1984</v>
      </c>
      <c r="AB23" s="13">
        <v>0</v>
      </c>
      <c r="AC23" s="26">
        <v>-1</v>
      </c>
    </row>
    <row r="24" spans="1:29" x14ac:dyDescent="0.3">
      <c r="A24" s="4"/>
      <c r="B24" s="6" t="s">
        <v>181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26"/>
    </row>
    <row r="25" spans="1:29" x14ac:dyDescent="0.3">
      <c r="A25" s="4" t="s">
        <v>21</v>
      </c>
      <c r="B25" s="5" t="s">
        <v>182</v>
      </c>
      <c r="C25" s="13">
        <v>4202</v>
      </c>
      <c r="D25" s="13"/>
      <c r="E25" s="13"/>
      <c r="F25" s="13">
        <v>-169</v>
      </c>
      <c r="G25" s="13">
        <v>53874</v>
      </c>
      <c r="H25" s="13">
        <v>-202</v>
      </c>
      <c r="I25" s="13">
        <v>8950</v>
      </c>
      <c r="J25" s="13">
        <v>-524</v>
      </c>
      <c r="K25" s="13">
        <v>447</v>
      </c>
      <c r="L25" s="13">
        <v>-249</v>
      </c>
      <c r="M25" s="13">
        <v>26720</v>
      </c>
      <c r="N25" s="13">
        <v>443</v>
      </c>
      <c r="O25" s="13">
        <v>34595</v>
      </c>
      <c r="P25" s="13">
        <v>1720</v>
      </c>
      <c r="Q25" s="13">
        <v>-60367</v>
      </c>
      <c r="R25" s="13">
        <v>-27</v>
      </c>
      <c r="S25" s="13">
        <v>-170</v>
      </c>
      <c r="T25" s="13">
        <v>27720</v>
      </c>
      <c r="U25" s="13">
        <v>8219</v>
      </c>
      <c r="V25" s="13">
        <v>40357</v>
      </c>
      <c r="W25" s="13">
        <v>4243</v>
      </c>
      <c r="X25" s="13">
        <v>305748</v>
      </c>
      <c r="Y25" s="13">
        <v>-4044</v>
      </c>
      <c r="Z25" s="13">
        <v>1346</v>
      </c>
      <c r="AA25" s="13">
        <v>-212504</v>
      </c>
      <c r="AB25" s="13">
        <v>13324</v>
      </c>
      <c r="AC25" s="26">
        <v>48009</v>
      </c>
    </row>
    <row r="26" spans="1:29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26"/>
    </row>
    <row r="27" spans="1:29" s="86" customFormat="1" x14ac:dyDescent="0.3">
      <c r="A27" s="7" t="s">
        <v>22</v>
      </c>
      <c r="B27" s="8" t="s">
        <v>184</v>
      </c>
      <c r="C27" s="15">
        <v>161193</v>
      </c>
      <c r="D27" s="15">
        <v>720969</v>
      </c>
      <c r="E27" s="15">
        <v>14214</v>
      </c>
      <c r="F27" s="15">
        <v>10638</v>
      </c>
      <c r="G27" s="15">
        <v>1755655</v>
      </c>
      <c r="H27" s="15">
        <v>58276</v>
      </c>
      <c r="I27" s="15">
        <v>25840</v>
      </c>
      <c r="J27" s="15">
        <v>148315</v>
      </c>
      <c r="K27" s="15">
        <v>27932</v>
      </c>
      <c r="L27" s="15">
        <v>24401</v>
      </c>
      <c r="M27" s="15">
        <v>382169</v>
      </c>
      <c r="N27" s="15">
        <v>13948</v>
      </c>
      <c r="O27" s="15">
        <v>1891484</v>
      </c>
      <c r="P27" s="15">
        <v>71631</v>
      </c>
      <c r="Q27" s="15">
        <v>465663</v>
      </c>
      <c r="R27" s="15">
        <v>12355</v>
      </c>
      <c r="S27" s="15">
        <v>18918</v>
      </c>
      <c r="T27" s="15">
        <v>502756</v>
      </c>
      <c r="U27" s="15">
        <v>90196</v>
      </c>
      <c r="V27" s="15">
        <v>208612</v>
      </c>
      <c r="W27" s="15">
        <v>86468</v>
      </c>
      <c r="X27" s="15">
        <v>1407339</v>
      </c>
      <c r="Y27" s="15">
        <v>41633</v>
      </c>
      <c r="Z27" s="15">
        <v>9718</v>
      </c>
      <c r="AA27" s="15">
        <v>111278</v>
      </c>
      <c r="AB27" s="15">
        <v>31719</v>
      </c>
      <c r="AC27" s="28">
        <v>47991</v>
      </c>
    </row>
    <row r="28" spans="1:29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28"/>
    </row>
    <row r="29" spans="1:29" x14ac:dyDescent="0.3">
      <c r="A29" s="4" t="s">
        <v>135</v>
      </c>
      <c r="B29" s="5" t="s">
        <v>186</v>
      </c>
      <c r="C29" s="13">
        <v>64595</v>
      </c>
      <c r="D29" s="13"/>
      <c r="E29" s="13"/>
      <c r="F29" s="13">
        <v>3745</v>
      </c>
      <c r="G29" s="13">
        <v>365190</v>
      </c>
      <c r="H29" s="13">
        <v>5451</v>
      </c>
      <c r="I29" s="13">
        <v>45</v>
      </c>
      <c r="J29" s="13">
        <v>23125</v>
      </c>
      <c r="K29" s="13">
        <v>6103</v>
      </c>
      <c r="L29" s="13">
        <v>5397</v>
      </c>
      <c r="M29" s="13">
        <v>183549</v>
      </c>
      <c r="N29" s="13">
        <v>574</v>
      </c>
      <c r="O29" s="13">
        <v>590832</v>
      </c>
      <c r="P29" s="13">
        <v>13280</v>
      </c>
      <c r="Q29" s="13">
        <v>333650</v>
      </c>
      <c r="R29" s="13">
        <v>4045</v>
      </c>
      <c r="S29" s="13">
        <v>5395</v>
      </c>
      <c r="T29" s="13">
        <v>166516</v>
      </c>
      <c r="U29" s="13">
        <v>48071</v>
      </c>
      <c r="V29" s="13">
        <v>57772</v>
      </c>
      <c r="W29" s="13">
        <v>9391</v>
      </c>
      <c r="X29" s="13">
        <v>274492</v>
      </c>
      <c r="Y29" s="13">
        <v>38985</v>
      </c>
      <c r="Z29" s="13">
        <v>4654</v>
      </c>
      <c r="AA29" s="13">
        <v>60794</v>
      </c>
      <c r="AB29" s="13">
        <v>7883</v>
      </c>
      <c r="AC29" s="26">
        <v>28413</v>
      </c>
    </row>
    <row r="30" spans="1:29" x14ac:dyDescent="0.3">
      <c r="A30" s="4"/>
      <c r="B30" s="6" t="s">
        <v>187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26"/>
    </row>
    <row r="31" spans="1:29" x14ac:dyDescent="0.3">
      <c r="A31" s="4" t="s">
        <v>23</v>
      </c>
      <c r="B31" s="5" t="s">
        <v>188</v>
      </c>
      <c r="C31" s="13">
        <v>41904</v>
      </c>
      <c r="D31" s="13"/>
      <c r="E31" s="13"/>
      <c r="F31" s="13">
        <v>4464</v>
      </c>
      <c r="G31" s="13">
        <v>251022</v>
      </c>
      <c r="H31" s="13">
        <v>7282</v>
      </c>
      <c r="I31" s="13">
        <v>2269</v>
      </c>
      <c r="J31" s="13">
        <v>12119</v>
      </c>
      <c r="K31" s="13">
        <v>3402</v>
      </c>
      <c r="L31" s="13">
        <v>4241</v>
      </c>
      <c r="M31" s="13">
        <v>110946</v>
      </c>
      <c r="N31" s="13">
        <v>2192</v>
      </c>
      <c r="O31" s="13">
        <v>345358</v>
      </c>
      <c r="P31" s="13">
        <v>8100</v>
      </c>
      <c r="Q31" s="13">
        <v>264757</v>
      </c>
      <c r="R31" s="13">
        <v>2462</v>
      </c>
      <c r="S31" s="13">
        <v>7516</v>
      </c>
      <c r="T31" s="13">
        <v>121152</v>
      </c>
      <c r="U31" s="13">
        <v>30211</v>
      </c>
      <c r="V31" s="13">
        <v>52113</v>
      </c>
      <c r="W31" s="13">
        <v>14739</v>
      </c>
      <c r="X31" s="13">
        <v>205182</v>
      </c>
      <c r="Y31" s="13">
        <v>30576</v>
      </c>
      <c r="Z31" s="13">
        <v>4107</v>
      </c>
      <c r="AA31" s="13">
        <v>82571</v>
      </c>
      <c r="AB31" s="13">
        <v>12224</v>
      </c>
      <c r="AC31" s="26">
        <v>9589</v>
      </c>
    </row>
    <row r="32" spans="1:29" x14ac:dyDescent="0.3">
      <c r="A32" s="4"/>
      <c r="B32" s="6" t="s">
        <v>189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26"/>
    </row>
    <row r="33" spans="1:29" x14ac:dyDescent="0.3">
      <c r="A33" s="4" t="s">
        <v>24</v>
      </c>
      <c r="B33" s="5" t="s">
        <v>190</v>
      </c>
      <c r="C33" s="13">
        <v>2435</v>
      </c>
      <c r="D33" s="13"/>
      <c r="E33" s="13"/>
      <c r="F33" s="13">
        <v>573</v>
      </c>
      <c r="G33" s="13">
        <v>23864</v>
      </c>
      <c r="H33" s="13">
        <v>401</v>
      </c>
      <c r="I33" s="13">
        <v>0</v>
      </c>
      <c r="J33" s="13">
        <v>1277</v>
      </c>
      <c r="K33" s="13">
        <v>631</v>
      </c>
      <c r="L33" s="13">
        <v>456</v>
      </c>
      <c r="M33" s="13">
        <v>22306</v>
      </c>
      <c r="N33" s="13">
        <v>4</v>
      </c>
      <c r="O33" s="13">
        <v>69508</v>
      </c>
      <c r="P33" s="13">
        <v>1482</v>
      </c>
      <c r="Q33" s="13">
        <v>66404</v>
      </c>
      <c r="R33" s="13">
        <v>1014</v>
      </c>
      <c r="S33" s="13">
        <v>621</v>
      </c>
      <c r="T33" s="13">
        <v>13170</v>
      </c>
      <c r="U33" s="13">
        <v>8415</v>
      </c>
      <c r="V33" s="13">
        <v>2995</v>
      </c>
      <c r="W33" s="13">
        <v>1054</v>
      </c>
      <c r="X33" s="13">
        <v>39601</v>
      </c>
      <c r="Y33" s="13">
        <v>4692</v>
      </c>
      <c r="Z33" s="13">
        <v>510</v>
      </c>
      <c r="AA33" s="13">
        <v>6441</v>
      </c>
      <c r="AB33" s="13">
        <v>1263</v>
      </c>
      <c r="AC33" s="26">
        <v>1385</v>
      </c>
    </row>
    <row r="34" spans="1:29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26"/>
    </row>
    <row r="35" spans="1:29" x14ac:dyDescent="0.3">
      <c r="A35" s="4" t="s">
        <v>25</v>
      </c>
      <c r="B35" s="5" t="s">
        <v>192</v>
      </c>
      <c r="C35" s="13">
        <v>-2046</v>
      </c>
      <c r="D35" s="13"/>
      <c r="E35" s="13"/>
      <c r="F35" s="13">
        <v>166</v>
      </c>
      <c r="G35" s="13">
        <v>57883</v>
      </c>
      <c r="H35" s="13">
        <v>162</v>
      </c>
      <c r="I35" s="13">
        <v>-340</v>
      </c>
      <c r="J35" s="13">
        <v>2796</v>
      </c>
      <c r="K35" s="13">
        <v>-2584</v>
      </c>
      <c r="L35" s="13">
        <v>606</v>
      </c>
      <c r="M35" s="13">
        <v>-7796</v>
      </c>
      <c r="N35" s="13">
        <v>-421</v>
      </c>
      <c r="O35" s="13">
        <v>11121</v>
      </c>
      <c r="P35" s="13">
        <v>-2847</v>
      </c>
      <c r="Q35" s="13">
        <v>41264</v>
      </c>
      <c r="R35" s="13">
        <v>-273</v>
      </c>
      <c r="S35" s="13">
        <v>168</v>
      </c>
      <c r="T35" s="13">
        <v>5996</v>
      </c>
      <c r="U35" s="13">
        <v>-6604</v>
      </c>
      <c r="V35" s="13">
        <v>4684</v>
      </c>
      <c r="W35" s="13">
        <v>8328</v>
      </c>
      <c r="X35" s="13">
        <v>110220</v>
      </c>
      <c r="Y35" s="13">
        <v>-867</v>
      </c>
      <c r="Z35" s="13">
        <v>-1190</v>
      </c>
      <c r="AA35" s="13">
        <v>-10154</v>
      </c>
      <c r="AB35" s="13">
        <v>830</v>
      </c>
      <c r="AC35" s="26">
        <v>6323</v>
      </c>
    </row>
    <row r="36" spans="1:29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26"/>
    </row>
    <row r="37" spans="1:29" x14ac:dyDescent="0.3">
      <c r="A37" s="4" t="s">
        <v>26</v>
      </c>
      <c r="B37" s="5" t="s">
        <v>194</v>
      </c>
      <c r="C37" s="13">
        <v>14006</v>
      </c>
      <c r="D37" s="13"/>
      <c r="E37" s="13"/>
      <c r="F37" s="13">
        <v>50</v>
      </c>
      <c r="G37" s="13">
        <v>514285</v>
      </c>
      <c r="H37" s="13">
        <v>265</v>
      </c>
      <c r="I37" s="13">
        <v>-17808</v>
      </c>
      <c r="J37" s="13">
        <v>38</v>
      </c>
      <c r="K37" s="13">
        <v>0</v>
      </c>
      <c r="L37" s="13">
        <v>2083</v>
      </c>
      <c r="M37" s="13">
        <v>314257</v>
      </c>
      <c r="N37" s="13">
        <v>451</v>
      </c>
      <c r="O37" s="13">
        <v>720171</v>
      </c>
      <c r="P37" s="13">
        <v>3217</v>
      </c>
      <c r="Q37" s="13">
        <v>469610</v>
      </c>
      <c r="R37" s="13">
        <v>-709</v>
      </c>
      <c r="S37" s="13">
        <v>113</v>
      </c>
      <c r="T37" s="13">
        <v>75882</v>
      </c>
      <c r="U37" s="13">
        <v>4268</v>
      </c>
      <c r="V37" s="13">
        <v>57331</v>
      </c>
      <c r="W37" s="13">
        <v>-1762</v>
      </c>
      <c r="X37" s="13">
        <v>130212</v>
      </c>
      <c r="Y37" s="13">
        <v>41428</v>
      </c>
      <c r="Z37" s="13">
        <v>137</v>
      </c>
      <c r="AA37" s="13">
        <v>36007</v>
      </c>
      <c r="AB37" s="13">
        <v>-4313</v>
      </c>
      <c r="AC37" s="26">
        <v>0</v>
      </c>
    </row>
    <row r="38" spans="1:29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26"/>
    </row>
    <row r="39" spans="1:29" x14ac:dyDescent="0.3">
      <c r="A39" s="4">
        <v>18</v>
      </c>
      <c r="B39" s="5" t="s">
        <v>196</v>
      </c>
      <c r="C39" s="13">
        <v>16417</v>
      </c>
      <c r="D39" s="13"/>
      <c r="E39" s="13"/>
      <c r="F39" s="13">
        <v>459</v>
      </c>
      <c r="G39" s="13">
        <v>96532</v>
      </c>
      <c r="H39" s="13">
        <v>0</v>
      </c>
      <c r="I39" s="13">
        <v>626</v>
      </c>
      <c r="J39" s="13">
        <v>1351</v>
      </c>
      <c r="K39" s="13">
        <v>406</v>
      </c>
      <c r="L39" s="13">
        <v>3953</v>
      </c>
      <c r="M39" s="13">
        <v>58840</v>
      </c>
      <c r="N39" s="13">
        <v>4602</v>
      </c>
      <c r="O39" s="13">
        <v>96509</v>
      </c>
      <c r="P39" s="13">
        <v>13563</v>
      </c>
      <c r="Q39" s="13">
        <v>288976</v>
      </c>
      <c r="R39" s="13">
        <v>1</v>
      </c>
      <c r="S39" s="13">
        <v>0</v>
      </c>
      <c r="T39" s="13">
        <v>32692</v>
      </c>
      <c r="U39" s="13">
        <v>0</v>
      </c>
      <c r="V39" s="13">
        <v>0</v>
      </c>
      <c r="W39" s="13">
        <v>0</v>
      </c>
      <c r="X39" s="13">
        <v>10387</v>
      </c>
      <c r="Y39" s="13">
        <v>1016</v>
      </c>
      <c r="Z39" s="13">
        <v>0</v>
      </c>
      <c r="AA39" s="13">
        <v>1578</v>
      </c>
      <c r="AB39" s="13">
        <v>0</v>
      </c>
      <c r="AC39" s="26">
        <v>0</v>
      </c>
    </row>
    <row r="40" spans="1:29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26"/>
    </row>
    <row r="41" spans="1:29" x14ac:dyDescent="0.3">
      <c r="A41" s="4" t="s">
        <v>27</v>
      </c>
      <c r="B41" s="5" t="s">
        <v>198</v>
      </c>
      <c r="C41" s="13">
        <v>832</v>
      </c>
      <c r="D41" s="13"/>
      <c r="E41" s="13"/>
      <c r="F41" s="13">
        <v>82</v>
      </c>
      <c r="G41" s="13">
        <v>198883</v>
      </c>
      <c r="H41" s="13">
        <v>0</v>
      </c>
      <c r="I41" s="13">
        <v>3797</v>
      </c>
      <c r="J41" s="13">
        <v>223</v>
      </c>
      <c r="K41" s="13">
        <v>0</v>
      </c>
      <c r="L41" s="13">
        <v>897</v>
      </c>
      <c r="M41" s="13">
        <v>172756</v>
      </c>
      <c r="N41" s="13">
        <v>796</v>
      </c>
      <c r="O41" s="13">
        <v>9048</v>
      </c>
      <c r="P41" s="13">
        <v>193</v>
      </c>
      <c r="Q41" s="13">
        <v>119643</v>
      </c>
      <c r="R41" s="13">
        <v>635</v>
      </c>
      <c r="S41" s="13">
        <v>0</v>
      </c>
      <c r="T41" s="13">
        <v>12331</v>
      </c>
      <c r="U41" s="13">
        <v>678</v>
      </c>
      <c r="V41" s="13">
        <v>12250</v>
      </c>
      <c r="W41" s="13">
        <v>12</v>
      </c>
      <c r="X41" s="13">
        <v>12764</v>
      </c>
      <c r="Y41" s="13">
        <v>-711</v>
      </c>
      <c r="Z41" s="13">
        <v>9</v>
      </c>
      <c r="AA41" s="13">
        <v>0</v>
      </c>
      <c r="AB41" s="13">
        <v>-536</v>
      </c>
      <c r="AC41" s="26">
        <v>0</v>
      </c>
    </row>
    <row r="42" spans="1:29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26"/>
    </row>
    <row r="43" spans="1:29" s="86" customFormat="1" x14ac:dyDescent="0.3">
      <c r="A43" s="7" t="s">
        <v>28</v>
      </c>
      <c r="B43" s="8" t="s">
        <v>200</v>
      </c>
      <c r="C43" s="17">
        <v>23050</v>
      </c>
      <c r="D43" s="17">
        <v>175178</v>
      </c>
      <c r="E43" s="17">
        <v>2222</v>
      </c>
      <c r="F43" s="17">
        <v>1099</v>
      </c>
      <c r="G43" s="17">
        <v>247996</v>
      </c>
      <c r="H43" s="17">
        <v>44715</v>
      </c>
      <c r="I43" s="17">
        <v>37251</v>
      </c>
      <c r="J43" s="17">
        <v>107386</v>
      </c>
      <c r="K43" s="17">
        <v>19974</v>
      </c>
      <c r="L43" s="17">
        <v>6768</v>
      </c>
      <c r="M43" s="17">
        <v>-472689</v>
      </c>
      <c r="N43" s="17">
        <v>5750</v>
      </c>
      <c r="O43" s="17">
        <v>48937</v>
      </c>
      <c r="P43" s="17">
        <v>34643</v>
      </c>
      <c r="Q43" s="17">
        <v>-1118641</v>
      </c>
      <c r="R43" s="17">
        <v>5180</v>
      </c>
      <c r="S43" s="17">
        <v>5105</v>
      </c>
      <c r="T43" s="17">
        <v>75017</v>
      </c>
      <c r="U43" s="17">
        <v>5157</v>
      </c>
      <c r="V43" s="17">
        <v>21467</v>
      </c>
      <c r="W43" s="17">
        <v>54706</v>
      </c>
      <c r="X43" s="17">
        <v>624481</v>
      </c>
      <c r="Y43" s="17">
        <v>-73486</v>
      </c>
      <c r="Z43" s="17">
        <v>1491</v>
      </c>
      <c r="AA43" s="17">
        <v>-65959</v>
      </c>
      <c r="AB43" s="17">
        <v>14368</v>
      </c>
      <c r="AC43" s="30">
        <v>2281</v>
      </c>
    </row>
    <row r="44" spans="1:29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30"/>
    </row>
    <row r="45" spans="1:29" x14ac:dyDescent="0.3">
      <c r="A45" s="4" t="s">
        <v>29</v>
      </c>
      <c r="B45" s="5" t="s">
        <v>202</v>
      </c>
      <c r="C45" s="16">
        <v>7890</v>
      </c>
      <c r="D45" s="16"/>
      <c r="E45" s="16"/>
      <c r="F45" s="16">
        <v>282</v>
      </c>
      <c r="G45" s="16">
        <v>5767</v>
      </c>
      <c r="H45" s="16">
        <v>7877</v>
      </c>
      <c r="I45" s="16">
        <v>-5</v>
      </c>
      <c r="J45" s="16">
        <v>32486</v>
      </c>
      <c r="K45" s="16">
        <v>5656</v>
      </c>
      <c r="L45" s="16">
        <v>1076</v>
      </c>
      <c r="M45" s="16">
        <v>-7651</v>
      </c>
      <c r="N45" s="16">
        <v>940</v>
      </c>
      <c r="O45" s="16">
        <v>84915</v>
      </c>
      <c r="P45" s="16">
        <v>2116</v>
      </c>
      <c r="Q45" s="16">
        <v>12178</v>
      </c>
      <c r="R45" s="16">
        <v>1476</v>
      </c>
      <c r="S45" s="16">
        <v>693</v>
      </c>
      <c r="T45" s="16">
        <v>23917</v>
      </c>
      <c r="U45" s="16">
        <v>3567</v>
      </c>
      <c r="V45" s="16">
        <v>6610</v>
      </c>
      <c r="W45" s="16">
        <v>20230</v>
      </c>
      <c r="X45" s="16">
        <v>60592</v>
      </c>
      <c r="Y45" s="16">
        <v>-3896</v>
      </c>
      <c r="Z45" s="16">
        <v>153</v>
      </c>
      <c r="AA45" s="16">
        <v>-22352</v>
      </c>
      <c r="AB45" s="16">
        <v>2703</v>
      </c>
      <c r="AC45" s="29">
        <v>145</v>
      </c>
    </row>
    <row r="46" spans="1:29" x14ac:dyDescent="0.3">
      <c r="A46" s="4"/>
      <c r="B46" s="6" t="s">
        <v>203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91"/>
    </row>
    <row r="47" spans="1:29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0</v>
      </c>
      <c r="G47" s="16">
        <v>16172</v>
      </c>
      <c r="H47" s="16">
        <v>3575</v>
      </c>
      <c r="I47" s="16">
        <v>11231</v>
      </c>
      <c r="J47" s="16">
        <v>45</v>
      </c>
      <c r="K47" s="16">
        <v>786</v>
      </c>
      <c r="L47" s="16">
        <v>-2044</v>
      </c>
      <c r="M47" s="16">
        <v>-88995</v>
      </c>
      <c r="N47" s="16">
        <v>30</v>
      </c>
      <c r="O47" s="16">
        <v>-48189</v>
      </c>
      <c r="P47" s="16">
        <v>-403</v>
      </c>
      <c r="Q47" s="16">
        <v>-15159</v>
      </c>
      <c r="R47" s="16">
        <v>-163</v>
      </c>
      <c r="S47" s="16">
        <v>-11</v>
      </c>
      <c r="T47" s="16">
        <v>-5211</v>
      </c>
      <c r="U47" s="16">
        <v>-279</v>
      </c>
      <c r="V47" s="16">
        <v>1514</v>
      </c>
      <c r="W47" s="16">
        <v>-3062</v>
      </c>
      <c r="X47" s="16">
        <v>48449</v>
      </c>
      <c r="Y47" s="16">
        <v>-26413</v>
      </c>
      <c r="Z47" s="16">
        <v>253</v>
      </c>
      <c r="AA47" s="16">
        <v>-19913</v>
      </c>
      <c r="AB47" s="16">
        <v>-58</v>
      </c>
      <c r="AC47" s="29">
        <v>63</v>
      </c>
    </row>
    <row r="48" spans="1:29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29"/>
    </row>
    <row r="49" spans="1:29" s="86" customFormat="1" x14ac:dyDescent="0.3">
      <c r="A49" s="65" t="s">
        <v>31</v>
      </c>
      <c r="B49" s="66" t="s">
        <v>206</v>
      </c>
      <c r="C49" s="67">
        <v>15160</v>
      </c>
      <c r="D49" s="67">
        <v>183751</v>
      </c>
      <c r="E49" s="67">
        <v>1473</v>
      </c>
      <c r="F49" s="67">
        <v>817</v>
      </c>
      <c r="G49" s="67">
        <v>226057</v>
      </c>
      <c r="H49" s="67">
        <v>33263</v>
      </c>
      <c r="I49" s="67">
        <v>26025</v>
      </c>
      <c r="J49" s="67">
        <v>74855</v>
      </c>
      <c r="K49" s="67">
        <v>13532</v>
      </c>
      <c r="L49" s="67">
        <v>7736</v>
      </c>
      <c r="M49" s="67">
        <v>-376043</v>
      </c>
      <c r="N49" s="67">
        <v>4780</v>
      </c>
      <c r="O49" s="67">
        <v>12211</v>
      </c>
      <c r="P49" s="67">
        <v>32930</v>
      </c>
      <c r="Q49" s="67">
        <v>-1115660</v>
      </c>
      <c r="R49" s="67">
        <v>3867</v>
      </c>
      <c r="S49" s="67">
        <v>4423</v>
      </c>
      <c r="T49" s="67">
        <v>56311</v>
      </c>
      <c r="U49" s="67">
        <v>1869</v>
      </c>
      <c r="V49" s="67">
        <v>13343</v>
      </c>
      <c r="W49" s="67">
        <v>37538</v>
      </c>
      <c r="X49" s="67">
        <v>515440</v>
      </c>
      <c r="Y49" s="67">
        <v>-43177</v>
      </c>
      <c r="Z49" s="67">
        <v>1085</v>
      </c>
      <c r="AA49" s="67">
        <v>-23694</v>
      </c>
      <c r="AB49" s="67">
        <v>11723</v>
      </c>
      <c r="AC49" s="68">
        <v>2073</v>
      </c>
    </row>
    <row r="50" spans="1:29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</row>
    <row r="51" spans="1:29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</row>
    <row r="52" spans="1:29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</row>
    <row r="53" spans="1:29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</row>
    <row r="54" spans="1:29" x14ac:dyDescent="0.3">
      <c r="A54" s="32" t="s">
        <v>209</v>
      </c>
      <c r="B54" s="9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</row>
    <row r="55" spans="1:29" x14ac:dyDescent="0.3">
      <c r="A55" s="33" t="s">
        <v>36</v>
      </c>
      <c r="B55" s="9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</row>
    <row r="56" spans="1:29" x14ac:dyDescent="0.3">
      <c r="A56" s="32" t="s">
        <v>210</v>
      </c>
      <c r="B56" s="9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</row>
    <row r="57" spans="1:29" x14ac:dyDescent="0.3">
      <c r="A57" s="33" t="s">
        <v>37</v>
      </c>
      <c r="B57" s="94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</row>
    <row r="58" spans="1:29" x14ac:dyDescent="0.3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</row>
    <row r="59" spans="1:29" x14ac:dyDescent="0.3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</row>
    <row r="60" spans="1:29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</row>
    <row r="61" spans="1:29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</row>
    <row r="62" spans="1:29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</row>
    <row r="63" spans="1:29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</row>
    <row r="64" spans="1:29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</row>
    <row r="65" spans="3:29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</row>
    <row r="66" spans="3:29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</row>
    <row r="67" spans="3:29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</row>
    <row r="68" spans="3:29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</row>
    <row r="69" spans="3:29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</row>
    <row r="70" spans="3:29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</row>
    <row r="71" spans="3:29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</row>
    <row r="72" spans="3:29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</row>
    <row r="73" spans="3:29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</row>
    <row r="74" spans="3:29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</row>
    <row r="75" spans="3:29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</row>
    <row r="76" spans="3:29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</row>
    <row r="77" spans="3:29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</row>
    <row r="78" spans="3:29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</row>
    <row r="79" spans="3:29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</row>
    <row r="80" spans="3:29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</row>
    <row r="81" spans="3:29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</row>
    <row r="82" spans="3:29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</row>
    <row r="83" spans="3:29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</row>
    <row r="84" spans="3:29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</row>
    <row r="85" spans="3:29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</row>
    <row r="86" spans="3:29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</row>
    <row r="87" spans="3:29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</row>
    <row r="88" spans="3:29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</row>
    <row r="89" spans="3:29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</row>
    <row r="90" spans="3:29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</row>
    <row r="91" spans="3:29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</row>
    <row r="92" spans="3:29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</row>
    <row r="93" spans="3:29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</row>
    <row r="94" spans="3:29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</row>
    <row r="95" spans="3:29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</row>
    <row r="96" spans="3:29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</row>
    <row r="97" spans="3:29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</row>
    <row r="98" spans="3:29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</row>
    <row r="99" spans="3:29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</row>
    <row r="100" spans="3:29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</row>
    <row r="101" spans="3:29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</row>
    <row r="102" spans="3:29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</row>
    <row r="103" spans="3:29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</row>
    <row r="104" spans="3:29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</row>
    <row r="105" spans="3:29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</row>
    <row r="106" spans="3:29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</row>
    <row r="107" spans="3:29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</row>
    <row r="108" spans="3:29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</row>
    <row r="109" spans="3:29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</row>
    <row r="110" spans="3:29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</row>
    <row r="111" spans="3:29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</row>
    <row r="112" spans="3:29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</row>
    <row r="113" spans="3:29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</row>
    <row r="114" spans="3:29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</row>
    <row r="115" spans="3:29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</row>
    <row r="116" spans="3:29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</row>
    <row r="117" spans="3:29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</row>
    <row r="118" spans="3:29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</row>
    <row r="119" spans="3:29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</row>
    <row r="120" spans="3:29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</row>
    <row r="121" spans="3:29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</row>
    <row r="122" spans="3:29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</row>
    <row r="123" spans="3:29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</row>
    <row r="124" spans="3:29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</row>
    <row r="125" spans="3:29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</row>
    <row r="126" spans="3:29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</row>
    <row r="127" spans="3:29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</row>
    <row r="128" spans="3:29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</row>
    <row r="129" spans="3:29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</row>
    <row r="130" spans="3:29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</row>
    <row r="131" spans="3:29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</row>
    <row r="132" spans="3:29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</row>
    <row r="133" spans="3:29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</row>
    <row r="134" spans="3:29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</row>
    <row r="135" spans="3:29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</row>
    <row r="136" spans="3:29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</row>
    <row r="137" spans="3:29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</row>
    <row r="138" spans="3:29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</row>
    <row r="139" spans="3:29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</row>
    <row r="140" spans="3:29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</row>
    <row r="141" spans="3:29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</row>
    <row r="142" spans="3:29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</row>
    <row r="143" spans="3:29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</row>
    <row r="144" spans="3:29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</row>
    <row r="145" spans="3:29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</row>
    <row r="146" spans="3:29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</row>
    <row r="147" spans="3:29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</row>
    <row r="148" spans="3:29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</row>
    <row r="149" spans="3:29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</row>
    <row r="150" spans="3:29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</row>
    <row r="151" spans="3:29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</row>
    <row r="152" spans="3:29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</row>
    <row r="153" spans="3:29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</row>
    <row r="154" spans="3:29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</row>
    <row r="155" spans="3:29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</row>
  </sheetData>
  <pageMargins left="0.70866141732283472" right="0.70866141732283472" top="0.74803149606299213" bottom="0.74803149606299213" header="0.31496062992125984" footer="0.31496062992125984"/>
  <pageSetup paperSize="9" scale="65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55"/>
  <sheetViews>
    <sheetView showGridLines="0" zoomScaleNormal="100" workbookViewId="0">
      <selection activeCell="F34" sqref="F34"/>
    </sheetView>
  </sheetViews>
  <sheetFormatPr defaultRowHeight="14.4" x14ac:dyDescent="0.3"/>
  <cols>
    <col min="2" max="2" width="68" style="81" bestFit="1" customWidth="1"/>
    <col min="3" max="32" width="11.33203125" style="12" customWidth="1"/>
  </cols>
  <sheetData>
    <row r="1" spans="1:32" x14ac:dyDescent="0.3">
      <c r="A1" s="56" t="s">
        <v>33</v>
      </c>
    </row>
    <row r="2" spans="1:32" x14ac:dyDescent="0.3">
      <c r="A2" s="58" t="s">
        <v>253</v>
      </c>
      <c r="B2" s="82"/>
    </row>
    <row r="3" spans="1:32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38</v>
      </c>
      <c r="L4" s="47" t="s">
        <v>148</v>
      </c>
      <c r="M4" s="47" t="s">
        <v>39</v>
      </c>
      <c r="N4" s="47" t="s">
        <v>5</v>
      </c>
      <c r="O4" s="47" t="s">
        <v>6</v>
      </c>
      <c r="P4" s="47" t="s">
        <v>7</v>
      </c>
      <c r="Q4" s="47" t="s">
        <v>254</v>
      </c>
      <c r="R4" s="47" t="s">
        <v>151</v>
      </c>
      <c r="S4" s="47" t="s">
        <v>152</v>
      </c>
      <c r="T4" s="47" t="s">
        <v>227</v>
      </c>
      <c r="U4" s="47" t="s">
        <v>8</v>
      </c>
      <c r="V4" s="47" t="s">
        <v>220</v>
      </c>
      <c r="W4" s="47" t="s">
        <v>2</v>
      </c>
      <c r="X4" s="47" t="s">
        <v>9</v>
      </c>
      <c r="Y4" s="47" t="s">
        <v>0</v>
      </c>
      <c r="Z4" s="47" t="s">
        <v>155</v>
      </c>
      <c r="AA4" s="47" t="s">
        <v>156</v>
      </c>
      <c r="AB4" s="47" t="s">
        <v>10</v>
      </c>
      <c r="AC4" s="47" t="s">
        <v>158</v>
      </c>
      <c r="AD4" s="47" t="s">
        <v>159</v>
      </c>
      <c r="AE4" s="47" t="s">
        <v>11</v>
      </c>
      <c r="AF4" s="61" t="s">
        <v>160</v>
      </c>
    </row>
    <row r="5" spans="1:32" s="85" customFormat="1" x14ac:dyDescent="0.3">
      <c r="A5" s="4" t="s">
        <v>12</v>
      </c>
      <c r="B5" s="5" t="s">
        <v>163</v>
      </c>
      <c r="C5" s="13">
        <v>100567</v>
      </c>
      <c r="D5" s="13"/>
      <c r="E5" s="13"/>
      <c r="F5" s="13">
        <v>3157</v>
      </c>
      <c r="G5" s="13">
        <v>647908</v>
      </c>
      <c r="H5" s="13">
        <v>3359</v>
      </c>
      <c r="I5" s="13">
        <v>10029</v>
      </c>
      <c r="J5" s="13">
        <v>20890</v>
      </c>
      <c r="K5" s="13">
        <v>629768</v>
      </c>
      <c r="L5" s="13">
        <v>15787</v>
      </c>
      <c r="M5" s="13">
        <v>6969</v>
      </c>
      <c r="N5" s="13">
        <v>3429</v>
      </c>
      <c r="O5" s="13">
        <v>27301</v>
      </c>
      <c r="P5" s="13">
        <v>9158</v>
      </c>
      <c r="Q5" s="13">
        <v>196815</v>
      </c>
      <c r="R5" s="13">
        <v>3221</v>
      </c>
      <c r="S5" s="13">
        <v>21816</v>
      </c>
      <c r="T5" s="13">
        <v>205670</v>
      </c>
      <c r="U5" s="13">
        <v>336625</v>
      </c>
      <c r="V5" s="13">
        <v>2568</v>
      </c>
      <c r="W5" s="13">
        <v>1137831</v>
      </c>
      <c r="X5" s="13">
        <v>88306</v>
      </c>
      <c r="Y5" s="13">
        <v>48819</v>
      </c>
      <c r="Z5" s="13">
        <v>106630</v>
      </c>
      <c r="AA5" s="13">
        <v>36595</v>
      </c>
      <c r="AB5" s="13">
        <v>522354</v>
      </c>
      <c r="AC5" s="13">
        <v>6897</v>
      </c>
      <c r="AD5" s="13">
        <v>188685</v>
      </c>
      <c r="AE5" s="13">
        <v>6553</v>
      </c>
      <c r="AF5" s="26">
        <v>0</v>
      </c>
    </row>
    <row r="6" spans="1:32" s="85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85" customFormat="1" x14ac:dyDescent="0.3">
      <c r="A7" s="4">
        <v>2</v>
      </c>
      <c r="B7" s="5" t="s">
        <v>165</v>
      </c>
      <c r="C7" s="14">
        <v>39976</v>
      </c>
      <c r="D7" s="14"/>
      <c r="E7" s="14"/>
      <c r="F7" s="14">
        <v>707</v>
      </c>
      <c r="G7" s="14">
        <v>348935</v>
      </c>
      <c r="H7" s="14">
        <v>4117</v>
      </c>
      <c r="I7" s="14">
        <v>9282</v>
      </c>
      <c r="J7" s="14">
        <v>10232</v>
      </c>
      <c r="K7" s="14">
        <v>521253</v>
      </c>
      <c r="L7" s="14">
        <v>13782</v>
      </c>
      <c r="M7" s="14">
        <v>3564</v>
      </c>
      <c r="N7" s="14">
        <v>377</v>
      </c>
      <c r="O7" s="14">
        <v>11478</v>
      </c>
      <c r="P7" s="14">
        <v>3441</v>
      </c>
      <c r="Q7" s="14">
        <v>123897</v>
      </c>
      <c r="R7" s="14">
        <v>2726</v>
      </c>
      <c r="S7" s="14">
        <v>4402</v>
      </c>
      <c r="T7" s="14">
        <v>89459</v>
      </c>
      <c r="U7" s="14">
        <v>232555</v>
      </c>
      <c r="V7" s="14">
        <v>154</v>
      </c>
      <c r="W7" s="14">
        <v>851292</v>
      </c>
      <c r="X7" s="14">
        <v>74957</v>
      </c>
      <c r="Y7" s="14">
        <v>25984</v>
      </c>
      <c r="Z7" s="14">
        <v>46213</v>
      </c>
      <c r="AA7" s="14">
        <v>20226</v>
      </c>
      <c r="AB7" s="14">
        <v>269000</v>
      </c>
      <c r="AC7" s="14">
        <v>3529</v>
      </c>
      <c r="AD7" s="14">
        <v>58353</v>
      </c>
      <c r="AE7" s="14">
        <v>504</v>
      </c>
      <c r="AF7" s="27">
        <v>2</v>
      </c>
    </row>
    <row r="8" spans="1:32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86" customFormat="1" x14ac:dyDescent="0.3">
      <c r="A9" s="7" t="s">
        <v>13</v>
      </c>
      <c r="B9" s="8" t="s">
        <v>167</v>
      </c>
      <c r="C9" s="15">
        <f>+C5-C7</f>
        <v>60591</v>
      </c>
      <c r="D9" s="15">
        <v>287272</v>
      </c>
      <c r="E9" s="15">
        <v>12</v>
      </c>
      <c r="F9" s="15">
        <f>+F5-F7</f>
        <v>2450</v>
      </c>
      <c r="G9" s="15">
        <f t="shared" ref="G9:AF9" si="0">+G5-G7</f>
        <v>298973</v>
      </c>
      <c r="H9" s="15">
        <f t="shared" si="0"/>
        <v>-758</v>
      </c>
      <c r="I9" s="15">
        <f t="shared" si="0"/>
        <v>747</v>
      </c>
      <c r="J9" s="15">
        <f t="shared" si="0"/>
        <v>10658</v>
      </c>
      <c r="K9" s="15">
        <f t="shared" si="0"/>
        <v>108515</v>
      </c>
      <c r="L9" s="15">
        <f t="shared" si="0"/>
        <v>2005</v>
      </c>
      <c r="M9" s="15">
        <f t="shared" si="0"/>
        <v>3405</v>
      </c>
      <c r="N9" s="15">
        <f t="shared" si="0"/>
        <v>3052</v>
      </c>
      <c r="O9" s="15">
        <f t="shared" si="0"/>
        <v>15823</v>
      </c>
      <c r="P9" s="15">
        <f t="shared" si="0"/>
        <v>5717</v>
      </c>
      <c r="Q9" s="15">
        <f t="shared" si="0"/>
        <v>72918</v>
      </c>
      <c r="R9" s="15">
        <f t="shared" si="0"/>
        <v>495</v>
      </c>
      <c r="S9" s="15">
        <f t="shared" si="0"/>
        <v>17414</v>
      </c>
      <c r="T9" s="15">
        <f t="shared" si="0"/>
        <v>116211</v>
      </c>
      <c r="U9" s="15">
        <f t="shared" si="0"/>
        <v>104070</v>
      </c>
      <c r="V9" s="15">
        <f>+V5-V7</f>
        <v>2414</v>
      </c>
      <c r="W9" s="15">
        <f t="shared" si="0"/>
        <v>286539</v>
      </c>
      <c r="X9" s="15">
        <f t="shared" si="0"/>
        <v>13349</v>
      </c>
      <c r="Y9" s="15">
        <f t="shared" si="0"/>
        <v>22835</v>
      </c>
      <c r="Z9" s="15">
        <f t="shared" si="0"/>
        <v>60417</v>
      </c>
      <c r="AA9" s="15">
        <f t="shared" si="0"/>
        <v>16369</v>
      </c>
      <c r="AB9" s="15">
        <f t="shared" si="0"/>
        <v>253354</v>
      </c>
      <c r="AC9" s="15">
        <f t="shared" si="0"/>
        <v>3368</v>
      </c>
      <c r="AD9" s="15">
        <f t="shared" si="0"/>
        <v>130332</v>
      </c>
      <c r="AE9" s="15">
        <f t="shared" si="0"/>
        <v>6049</v>
      </c>
      <c r="AF9" s="28">
        <f t="shared" si="0"/>
        <v>-2</v>
      </c>
    </row>
    <row r="10" spans="1:32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8"/>
    </row>
    <row r="11" spans="1:32" x14ac:dyDescent="0.3">
      <c r="A11" s="4" t="s">
        <v>14</v>
      </c>
      <c r="B11" s="5" t="s">
        <v>169</v>
      </c>
      <c r="C11" s="16">
        <v>30</v>
      </c>
      <c r="D11" s="16"/>
      <c r="E11" s="16"/>
      <c r="F11" s="16">
        <v>125</v>
      </c>
      <c r="G11" s="16">
        <v>148612</v>
      </c>
      <c r="H11" s="16">
        <v>49</v>
      </c>
      <c r="I11" s="16">
        <v>0</v>
      </c>
      <c r="J11" s="16">
        <v>1136</v>
      </c>
      <c r="K11" s="16">
        <v>7630</v>
      </c>
      <c r="L11" s="16">
        <v>1799</v>
      </c>
      <c r="M11" s="16">
        <v>29</v>
      </c>
      <c r="N11" s="16">
        <v>29</v>
      </c>
      <c r="O11" s="16">
        <v>0</v>
      </c>
      <c r="P11" s="16">
        <v>0</v>
      </c>
      <c r="Q11" s="16">
        <v>441</v>
      </c>
      <c r="R11" s="16">
        <v>2116</v>
      </c>
      <c r="S11" s="16">
        <v>0</v>
      </c>
      <c r="T11" s="16">
        <v>339</v>
      </c>
      <c r="U11" s="16">
        <v>1594</v>
      </c>
      <c r="V11" s="16">
        <v>0</v>
      </c>
      <c r="W11" s="16">
        <v>59430</v>
      </c>
      <c r="X11" s="16">
        <v>0</v>
      </c>
      <c r="Y11" s="16">
        <v>486</v>
      </c>
      <c r="Z11" s="16">
        <v>63</v>
      </c>
      <c r="AA11" s="16">
        <v>0</v>
      </c>
      <c r="AB11" s="16">
        <v>16370</v>
      </c>
      <c r="AC11" s="16">
        <v>70</v>
      </c>
      <c r="AD11" s="16">
        <v>70</v>
      </c>
      <c r="AE11" s="16">
        <v>1791</v>
      </c>
      <c r="AF11" s="29">
        <v>0</v>
      </c>
    </row>
    <row r="12" spans="1:32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21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9"/>
    </row>
    <row r="13" spans="1:32" x14ac:dyDescent="0.3">
      <c r="A13" s="4" t="s">
        <v>15</v>
      </c>
      <c r="B13" s="5" t="s">
        <v>171</v>
      </c>
      <c r="C13" s="16">
        <v>17354</v>
      </c>
      <c r="D13" s="16"/>
      <c r="E13" s="16"/>
      <c r="F13" s="16">
        <v>2622</v>
      </c>
      <c r="G13" s="16">
        <v>256361</v>
      </c>
      <c r="H13" s="16">
        <v>8069</v>
      </c>
      <c r="I13" s="16">
        <v>1457</v>
      </c>
      <c r="J13" s="16">
        <v>10074</v>
      </c>
      <c r="K13" s="16">
        <v>206123</v>
      </c>
      <c r="L13" s="16">
        <v>39408</v>
      </c>
      <c r="M13" s="16">
        <v>2940</v>
      </c>
      <c r="N13" s="16">
        <v>10249</v>
      </c>
      <c r="O13" s="16">
        <v>1029</v>
      </c>
      <c r="P13" s="16">
        <v>1102</v>
      </c>
      <c r="Q13" s="16">
        <v>38754</v>
      </c>
      <c r="R13" s="16">
        <v>3723</v>
      </c>
      <c r="S13" s="16">
        <v>2859</v>
      </c>
      <c r="T13" s="16">
        <v>64064</v>
      </c>
      <c r="U13" s="16">
        <v>62454</v>
      </c>
      <c r="V13" s="16">
        <v>926</v>
      </c>
      <c r="W13" s="16">
        <v>213894</v>
      </c>
      <c r="X13" s="16">
        <v>16420</v>
      </c>
      <c r="Y13" s="16">
        <v>14939</v>
      </c>
      <c r="Z13" s="16">
        <v>28712</v>
      </c>
      <c r="AA13" s="16">
        <v>10281</v>
      </c>
      <c r="AB13" s="16">
        <v>165374</v>
      </c>
      <c r="AC13" s="16">
        <v>875</v>
      </c>
      <c r="AD13" s="16">
        <v>39845</v>
      </c>
      <c r="AE13" s="16">
        <v>3244</v>
      </c>
      <c r="AF13" s="29">
        <v>0</v>
      </c>
    </row>
    <row r="14" spans="1:32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21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x14ac:dyDescent="0.3">
      <c r="A15" s="4" t="s">
        <v>16</v>
      </c>
      <c r="B15" s="5" t="s">
        <v>172</v>
      </c>
      <c r="C15" s="16">
        <v>-4682</v>
      </c>
      <c r="D15" s="16"/>
      <c r="E15" s="16"/>
      <c r="F15" s="16">
        <v>-583</v>
      </c>
      <c r="G15" s="16">
        <v>-40567</v>
      </c>
      <c r="H15" s="16">
        <v>-214</v>
      </c>
      <c r="I15" s="16">
        <v>-696</v>
      </c>
      <c r="J15" s="16">
        <v>-1315</v>
      </c>
      <c r="K15" s="16">
        <v>-49855</v>
      </c>
      <c r="L15" s="16">
        <v>-3605</v>
      </c>
      <c r="M15" s="16">
        <v>-327</v>
      </c>
      <c r="N15" s="16">
        <v>-3274</v>
      </c>
      <c r="O15" s="16">
        <v>-518</v>
      </c>
      <c r="P15" s="16">
        <v>-224</v>
      </c>
      <c r="Q15" s="16">
        <v>-3881</v>
      </c>
      <c r="R15" s="16">
        <v>-315</v>
      </c>
      <c r="S15" s="16">
        <v>-529</v>
      </c>
      <c r="T15" s="16">
        <v>-4885</v>
      </c>
      <c r="U15" s="16">
        <v>-13244</v>
      </c>
      <c r="V15" s="16">
        <v>-3</v>
      </c>
      <c r="W15" s="16">
        <v>-42836</v>
      </c>
      <c r="X15" s="16">
        <v>-475</v>
      </c>
      <c r="Y15" s="16">
        <v>-2811</v>
      </c>
      <c r="Z15" s="16">
        <v>-3568</v>
      </c>
      <c r="AA15" s="16">
        <v>-2191</v>
      </c>
      <c r="AB15" s="16">
        <v>-30780</v>
      </c>
      <c r="AC15" s="16">
        <v>-345</v>
      </c>
      <c r="AD15" s="16">
        <v>-4442</v>
      </c>
      <c r="AE15" s="16">
        <v>-1289</v>
      </c>
      <c r="AF15" s="29">
        <v>-3</v>
      </c>
    </row>
    <row r="16" spans="1:32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21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x14ac:dyDescent="0.3">
      <c r="A17" s="4" t="s">
        <v>17</v>
      </c>
      <c r="B17" s="5" t="s">
        <v>174</v>
      </c>
      <c r="C17" s="16">
        <v>979</v>
      </c>
      <c r="D17" s="16"/>
      <c r="E17" s="16"/>
      <c r="F17" s="16">
        <v>-1775</v>
      </c>
      <c r="G17" s="16">
        <v>17831</v>
      </c>
      <c r="H17" s="16">
        <v>0</v>
      </c>
      <c r="I17" s="16">
        <v>-6626</v>
      </c>
      <c r="J17" s="16">
        <v>-50492</v>
      </c>
      <c r="K17" s="16">
        <v>-43200</v>
      </c>
      <c r="L17" s="16">
        <v>13416</v>
      </c>
      <c r="M17" s="16">
        <v>-244</v>
      </c>
      <c r="N17" s="16">
        <v>-1974</v>
      </c>
      <c r="O17" s="16">
        <v>1880</v>
      </c>
      <c r="P17" s="16">
        <v>222</v>
      </c>
      <c r="Q17" s="16">
        <v>-14351</v>
      </c>
      <c r="R17" s="16">
        <v>-1772</v>
      </c>
      <c r="S17" s="16">
        <v>0</v>
      </c>
      <c r="T17" s="16">
        <v>-460</v>
      </c>
      <c r="U17" s="16">
        <v>8157</v>
      </c>
      <c r="V17" s="16">
        <v>-546</v>
      </c>
      <c r="W17" s="16">
        <v>131798</v>
      </c>
      <c r="X17" s="16">
        <v>-9606</v>
      </c>
      <c r="Y17" s="16">
        <v>-603</v>
      </c>
      <c r="Z17" s="16">
        <v>-81</v>
      </c>
      <c r="AA17" s="16">
        <v>2</v>
      </c>
      <c r="AB17" s="16">
        <v>-6667</v>
      </c>
      <c r="AC17" s="16">
        <v>0</v>
      </c>
      <c r="AD17" s="16">
        <v>-2089</v>
      </c>
      <c r="AE17" s="16">
        <v>0</v>
      </c>
      <c r="AF17" s="29">
        <v>0</v>
      </c>
    </row>
    <row r="18" spans="1:32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21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9"/>
    </row>
    <row r="19" spans="1:32" x14ac:dyDescent="0.3">
      <c r="A19" s="4" t="s">
        <v>18</v>
      </c>
      <c r="B19" s="5" t="s">
        <v>176</v>
      </c>
      <c r="C19" s="13">
        <v>0</v>
      </c>
      <c r="D19" s="13"/>
      <c r="E19" s="13"/>
      <c r="F19" s="13">
        <v>211</v>
      </c>
      <c r="G19" s="13">
        <v>365528</v>
      </c>
      <c r="H19" s="13">
        <v>42939</v>
      </c>
      <c r="I19" s="13">
        <v>0</v>
      </c>
      <c r="J19" s="13">
        <v>164319</v>
      </c>
      <c r="K19" s="13">
        <v>20216</v>
      </c>
      <c r="L19" s="13">
        <v>-1742</v>
      </c>
      <c r="M19" s="13">
        <v>9</v>
      </c>
      <c r="N19" s="13">
        <v>0</v>
      </c>
      <c r="O19" s="13">
        <v>13421</v>
      </c>
      <c r="P19" s="13">
        <v>7100</v>
      </c>
      <c r="Q19" s="16">
        <v>44707</v>
      </c>
      <c r="R19" s="13">
        <v>24</v>
      </c>
      <c r="S19" s="13">
        <v>0</v>
      </c>
      <c r="T19" s="13">
        <v>90783</v>
      </c>
      <c r="U19" s="13">
        <v>75150</v>
      </c>
      <c r="V19" s="13">
        <v>8952</v>
      </c>
      <c r="W19" s="13">
        <v>115716</v>
      </c>
      <c r="X19" s="13">
        <v>7247</v>
      </c>
      <c r="Y19" s="13">
        <v>2048</v>
      </c>
      <c r="Z19" s="13">
        <v>-1</v>
      </c>
      <c r="AA19" s="13">
        <v>0</v>
      </c>
      <c r="AB19" s="13">
        <v>18939</v>
      </c>
      <c r="AC19" s="13">
        <v>0</v>
      </c>
      <c r="AD19" s="13">
        <v>-96</v>
      </c>
      <c r="AE19" s="13">
        <v>0</v>
      </c>
      <c r="AF19" s="26">
        <v>0</v>
      </c>
    </row>
    <row r="20" spans="1:32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21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6"/>
    </row>
    <row r="21" spans="1:32" x14ac:dyDescent="0.3">
      <c r="A21" s="4" t="s">
        <v>19</v>
      </c>
      <c r="B21" s="5" t="s">
        <v>178</v>
      </c>
      <c r="C21" s="16">
        <v>2677</v>
      </c>
      <c r="D21" s="16"/>
      <c r="E21" s="16"/>
      <c r="F21" s="16">
        <v>1778</v>
      </c>
      <c r="G21" s="16">
        <v>-17036</v>
      </c>
      <c r="H21" s="16">
        <v>79</v>
      </c>
      <c r="I21" s="16">
        <v>1632</v>
      </c>
      <c r="J21" s="16">
        <v>2618</v>
      </c>
      <c r="K21" s="16">
        <v>-11429</v>
      </c>
      <c r="L21" s="16">
        <v>-17220</v>
      </c>
      <c r="M21" s="16">
        <v>246</v>
      </c>
      <c r="N21" s="16">
        <v>2076</v>
      </c>
      <c r="O21" s="16">
        <v>-561</v>
      </c>
      <c r="P21" s="16">
        <v>240</v>
      </c>
      <c r="Q21" s="16">
        <v>-1901</v>
      </c>
      <c r="R21" s="16">
        <v>37</v>
      </c>
      <c r="S21" s="16">
        <v>3</v>
      </c>
      <c r="T21" s="16">
        <v>1836</v>
      </c>
      <c r="U21" s="16">
        <v>3171</v>
      </c>
      <c r="V21" s="16">
        <v>0</v>
      </c>
      <c r="W21" s="16">
        <v>1675</v>
      </c>
      <c r="X21" s="16">
        <v>18</v>
      </c>
      <c r="Y21" s="16">
        <v>754</v>
      </c>
      <c r="Z21" s="16">
        <v>887</v>
      </c>
      <c r="AA21" s="16">
        <v>0</v>
      </c>
      <c r="AB21" s="16">
        <v>4642</v>
      </c>
      <c r="AC21" s="16">
        <v>598</v>
      </c>
      <c r="AD21" s="16">
        <v>1502</v>
      </c>
      <c r="AE21" s="16">
        <v>1</v>
      </c>
      <c r="AF21" s="29">
        <v>0</v>
      </c>
    </row>
    <row r="22" spans="1:32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21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29"/>
    </row>
    <row r="23" spans="1:32" x14ac:dyDescent="0.3">
      <c r="A23" s="4" t="s">
        <v>20</v>
      </c>
      <c r="B23" s="5" t="s">
        <v>180</v>
      </c>
      <c r="C23" s="16">
        <v>0</v>
      </c>
      <c r="D23" s="16"/>
      <c r="E23" s="16"/>
      <c r="F23" s="16">
        <v>22</v>
      </c>
      <c r="G23" s="16">
        <v>100095</v>
      </c>
      <c r="H23" s="16">
        <v>0</v>
      </c>
      <c r="I23" s="16">
        <v>595</v>
      </c>
      <c r="J23" s="16">
        <v>1220</v>
      </c>
      <c r="K23" s="16">
        <v>11361</v>
      </c>
      <c r="L23" s="16">
        <v>0</v>
      </c>
      <c r="M23" s="16">
        <v>-36</v>
      </c>
      <c r="N23" s="16">
        <v>0</v>
      </c>
      <c r="O23" s="16">
        <v>143</v>
      </c>
      <c r="P23" s="16">
        <v>-206</v>
      </c>
      <c r="Q23" s="16">
        <v>612</v>
      </c>
      <c r="R23" s="16">
        <v>0</v>
      </c>
      <c r="S23" s="16">
        <v>3</v>
      </c>
      <c r="T23" s="16">
        <v>-1133</v>
      </c>
      <c r="U23" s="16">
        <v>-11706</v>
      </c>
      <c r="V23" s="16">
        <v>-175</v>
      </c>
      <c r="W23" s="16">
        <v>149094</v>
      </c>
      <c r="X23" s="16">
        <v>0</v>
      </c>
      <c r="Y23" s="16">
        <v>-36</v>
      </c>
      <c r="Z23" s="16">
        <v>42</v>
      </c>
      <c r="AA23" s="16">
        <v>0</v>
      </c>
      <c r="AB23" s="16">
        <v>11284</v>
      </c>
      <c r="AC23" s="16">
        <v>0</v>
      </c>
      <c r="AD23" s="16">
        <v>-1047</v>
      </c>
      <c r="AE23" s="16">
        <v>0</v>
      </c>
      <c r="AF23" s="29">
        <v>0</v>
      </c>
    </row>
    <row r="24" spans="1:32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21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x14ac:dyDescent="0.3">
      <c r="A25" s="4" t="s">
        <v>21</v>
      </c>
      <c r="B25" s="5" t="s">
        <v>182</v>
      </c>
      <c r="C25" s="13">
        <v>2276</v>
      </c>
      <c r="D25" s="13"/>
      <c r="E25" s="13"/>
      <c r="F25" s="13">
        <v>-113</v>
      </c>
      <c r="G25" s="13">
        <v>-56187</v>
      </c>
      <c r="H25" s="13">
        <v>-116</v>
      </c>
      <c r="I25" s="13">
        <v>3894</v>
      </c>
      <c r="J25" s="13">
        <v>-104</v>
      </c>
      <c r="K25" s="13">
        <v>-33966</v>
      </c>
      <c r="L25" s="13">
        <v>-1525</v>
      </c>
      <c r="M25" s="13">
        <v>26</v>
      </c>
      <c r="N25" s="13">
        <v>-109</v>
      </c>
      <c r="O25" s="13">
        <v>428</v>
      </c>
      <c r="P25" s="13">
        <v>-204</v>
      </c>
      <c r="Q25" s="16">
        <v>101033</v>
      </c>
      <c r="R25" s="13">
        <v>-218</v>
      </c>
      <c r="S25" s="13">
        <v>-832</v>
      </c>
      <c r="T25" s="13">
        <v>2000</v>
      </c>
      <c r="U25" s="13">
        <v>13841</v>
      </c>
      <c r="V25" s="13">
        <v>-213</v>
      </c>
      <c r="W25" s="13">
        <v>34426</v>
      </c>
      <c r="X25" s="13">
        <v>698</v>
      </c>
      <c r="Y25" s="13">
        <v>-2104</v>
      </c>
      <c r="Z25" s="13">
        <v>45015</v>
      </c>
      <c r="AA25" s="13">
        <v>997</v>
      </c>
      <c r="AB25" s="13">
        <v>-3859</v>
      </c>
      <c r="AC25" s="13">
        <v>658</v>
      </c>
      <c r="AD25" s="13">
        <v>-3496</v>
      </c>
      <c r="AE25" s="13">
        <v>-773</v>
      </c>
      <c r="AF25" s="26">
        <v>18458</v>
      </c>
    </row>
    <row r="26" spans="1:32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6"/>
    </row>
    <row r="27" spans="1:32" s="86" customFormat="1" x14ac:dyDescent="0.3">
      <c r="A27" s="7" t="s">
        <v>22</v>
      </c>
      <c r="B27" s="8" t="s">
        <v>184</v>
      </c>
      <c r="C27" s="15">
        <f>+SUM(C9:C25)</f>
        <v>79225</v>
      </c>
      <c r="D27" s="15">
        <v>398062</v>
      </c>
      <c r="E27" s="15">
        <v>6316</v>
      </c>
      <c r="F27" s="15">
        <f>+SUM(F9:F25)</f>
        <v>4737</v>
      </c>
      <c r="G27" s="15">
        <f t="shared" ref="G27:AF27" si="1">+SUM(G9:G25)</f>
        <v>1073610</v>
      </c>
      <c r="H27" s="15">
        <f t="shared" si="1"/>
        <v>50048</v>
      </c>
      <c r="I27" s="15">
        <f t="shared" si="1"/>
        <v>1003</v>
      </c>
      <c r="J27" s="15">
        <f t="shared" si="1"/>
        <v>138114</v>
      </c>
      <c r="K27" s="15">
        <f t="shared" si="1"/>
        <v>215395</v>
      </c>
      <c r="L27" s="15">
        <f t="shared" si="1"/>
        <v>32536</v>
      </c>
      <c r="M27" s="15">
        <f t="shared" si="1"/>
        <v>6048</v>
      </c>
      <c r="N27" s="15">
        <f t="shared" si="1"/>
        <v>10049</v>
      </c>
      <c r="O27" s="15">
        <f t="shared" si="1"/>
        <v>31645</v>
      </c>
      <c r="P27" s="15">
        <f t="shared" si="1"/>
        <v>13747</v>
      </c>
      <c r="Q27" s="15">
        <f t="shared" si="1"/>
        <v>238332</v>
      </c>
      <c r="R27" s="15">
        <f t="shared" si="1"/>
        <v>4090</v>
      </c>
      <c r="S27" s="15">
        <f t="shared" si="1"/>
        <v>18918</v>
      </c>
      <c r="T27" s="15">
        <f t="shared" si="1"/>
        <v>268755</v>
      </c>
      <c r="U27" s="15">
        <f t="shared" si="1"/>
        <v>243487</v>
      </c>
      <c r="V27" s="15">
        <f>+SUM(V9:V25)</f>
        <v>11355</v>
      </c>
      <c r="W27" s="15">
        <f t="shared" si="1"/>
        <v>949736</v>
      </c>
      <c r="X27" s="15">
        <f t="shared" si="1"/>
        <v>27651</v>
      </c>
      <c r="Y27" s="15">
        <f t="shared" si="1"/>
        <v>35508</v>
      </c>
      <c r="Z27" s="15">
        <f t="shared" si="1"/>
        <v>131486</v>
      </c>
      <c r="AA27" s="15">
        <f t="shared" si="1"/>
        <v>25458</v>
      </c>
      <c r="AB27" s="15">
        <f t="shared" si="1"/>
        <v>428657</v>
      </c>
      <c r="AC27" s="15">
        <f t="shared" si="1"/>
        <v>5224</v>
      </c>
      <c r="AD27" s="15">
        <f t="shared" si="1"/>
        <v>160579</v>
      </c>
      <c r="AE27" s="15">
        <f t="shared" si="1"/>
        <v>9023</v>
      </c>
      <c r="AF27" s="28">
        <f t="shared" si="1"/>
        <v>18453</v>
      </c>
    </row>
    <row r="28" spans="1:32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28"/>
    </row>
    <row r="29" spans="1:32" x14ac:dyDescent="0.3">
      <c r="A29" s="4" t="s">
        <v>135</v>
      </c>
      <c r="B29" s="5" t="s">
        <v>186</v>
      </c>
      <c r="C29" s="16">
        <v>32546</v>
      </c>
      <c r="D29" s="16"/>
      <c r="E29" s="16"/>
      <c r="F29" s="16">
        <v>1800</v>
      </c>
      <c r="G29" s="16">
        <v>182924</v>
      </c>
      <c r="H29" s="16">
        <v>2727</v>
      </c>
      <c r="I29" s="16">
        <v>43</v>
      </c>
      <c r="J29" s="16">
        <v>12845</v>
      </c>
      <c r="K29" s="16">
        <v>171426</v>
      </c>
      <c r="L29" s="16">
        <v>17895</v>
      </c>
      <c r="M29" s="16">
        <v>2021</v>
      </c>
      <c r="N29" s="16">
        <v>2771</v>
      </c>
      <c r="O29" s="16">
        <v>3226</v>
      </c>
      <c r="P29" s="16">
        <v>2418</v>
      </c>
      <c r="Q29" s="16">
        <v>44410</v>
      </c>
      <c r="R29" s="16">
        <v>1394</v>
      </c>
      <c r="S29" s="16">
        <v>3531</v>
      </c>
      <c r="T29" s="16">
        <v>82280</v>
      </c>
      <c r="U29" s="16">
        <v>91574</v>
      </c>
      <c r="V29" s="16">
        <v>287</v>
      </c>
      <c r="W29" s="16">
        <v>260547</v>
      </c>
      <c r="X29" s="16">
        <v>6746</v>
      </c>
      <c r="Y29" s="16">
        <v>17432</v>
      </c>
      <c r="Z29" s="16">
        <v>29965</v>
      </c>
      <c r="AA29" s="16">
        <v>3910</v>
      </c>
      <c r="AB29" s="16">
        <v>135478</v>
      </c>
      <c r="AC29" s="16">
        <v>2240</v>
      </c>
      <c r="AD29" s="16">
        <v>27790</v>
      </c>
      <c r="AE29" s="16">
        <v>2971</v>
      </c>
      <c r="AF29" s="29">
        <v>13442</v>
      </c>
    </row>
    <row r="30" spans="1:32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21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9"/>
    </row>
    <row r="31" spans="1:32" x14ac:dyDescent="0.3">
      <c r="A31" s="4" t="s">
        <v>23</v>
      </c>
      <c r="B31" s="5" t="s">
        <v>188</v>
      </c>
      <c r="C31" s="16">
        <v>22499</v>
      </c>
      <c r="D31" s="16"/>
      <c r="E31" s="16"/>
      <c r="F31" s="16">
        <v>2178</v>
      </c>
      <c r="G31" s="16">
        <v>125957</v>
      </c>
      <c r="H31" s="16">
        <v>3288</v>
      </c>
      <c r="I31" s="16">
        <v>1098</v>
      </c>
      <c r="J31" s="16">
        <v>7691</v>
      </c>
      <c r="K31" s="16">
        <v>138411</v>
      </c>
      <c r="L31" s="16">
        <v>14524</v>
      </c>
      <c r="M31" s="16">
        <v>1197</v>
      </c>
      <c r="N31" s="16">
        <v>3350</v>
      </c>
      <c r="O31" s="16">
        <v>1471</v>
      </c>
      <c r="P31" s="16">
        <v>2081</v>
      </c>
      <c r="Q31" s="16">
        <v>22654</v>
      </c>
      <c r="R31" s="16">
        <v>1357</v>
      </c>
      <c r="S31" s="16">
        <v>2719</v>
      </c>
      <c r="T31" s="16">
        <v>57463</v>
      </c>
      <c r="U31" s="16">
        <v>48879</v>
      </c>
      <c r="V31" s="16">
        <v>789</v>
      </c>
      <c r="W31" s="16">
        <v>165158</v>
      </c>
      <c r="X31" s="16">
        <v>3724</v>
      </c>
      <c r="Y31" s="16">
        <v>14048</v>
      </c>
      <c r="Z31" s="16">
        <v>24403</v>
      </c>
      <c r="AA31" s="16">
        <v>6152</v>
      </c>
      <c r="AB31" s="16">
        <v>75118</v>
      </c>
      <c r="AC31" s="16">
        <v>1658</v>
      </c>
      <c r="AD31" s="16">
        <v>40698</v>
      </c>
      <c r="AE31" s="16">
        <v>2844</v>
      </c>
      <c r="AF31" s="29">
        <v>3905</v>
      </c>
    </row>
    <row r="32" spans="1:32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21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x14ac:dyDescent="0.3">
      <c r="A33" s="4" t="s">
        <v>24</v>
      </c>
      <c r="B33" s="5" t="s">
        <v>190</v>
      </c>
      <c r="C33" s="13">
        <v>1050</v>
      </c>
      <c r="D33" s="13"/>
      <c r="E33" s="13"/>
      <c r="F33" s="13">
        <v>262</v>
      </c>
      <c r="G33" s="13">
        <v>11852</v>
      </c>
      <c r="H33" s="13">
        <v>204</v>
      </c>
      <c r="I33" s="13">
        <v>0</v>
      </c>
      <c r="J33" s="13">
        <v>613</v>
      </c>
      <c r="K33" s="13">
        <v>40710</v>
      </c>
      <c r="L33" s="13">
        <v>2392</v>
      </c>
      <c r="M33" s="13">
        <v>502</v>
      </c>
      <c r="N33" s="13">
        <v>322</v>
      </c>
      <c r="O33" s="13">
        <v>201</v>
      </c>
      <c r="P33" s="13">
        <v>215</v>
      </c>
      <c r="Q33" s="16">
        <v>5706</v>
      </c>
      <c r="R33" s="13">
        <v>342</v>
      </c>
      <c r="S33" s="13">
        <v>335</v>
      </c>
      <c r="T33" s="13">
        <v>6450</v>
      </c>
      <c r="U33" s="13">
        <v>11805</v>
      </c>
      <c r="V33" s="13">
        <v>0</v>
      </c>
      <c r="W33" s="13">
        <v>34089</v>
      </c>
      <c r="X33" s="13">
        <v>720</v>
      </c>
      <c r="Y33" s="13">
        <v>4370</v>
      </c>
      <c r="Z33" s="13">
        <v>1456</v>
      </c>
      <c r="AA33" s="13">
        <v>531</v>
      </c>
      <c r="AB33" s="13">
        <v>22686</v>
      </c>
      <c r="AC33" s="13">
        <v>276</v>
      </c>
      <c r="AD33" s="13">
        <v>3250</v>
      </c>
      <c r="AE33" s="13">
        <v>206</v>
      </c>
      <c r="AF33" s="26">
        <v>665</v>
      </c>
    </row>
    <row r="34" spans="1:32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21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26"/>
    </row>
    <row r="35" spans="1:32" x14ac:dyDescent="0.3">
      <c r="A35" s="4" t="s">
        <v>25</v>
      </c>
      <c r="B35" s="5" t="s">
        <v>192</v>
      </c>
      <c r="C35" s="13">
        <v>9040</v>
      </c>
      <c r="D35" s="13"/>
      <c r="E35" s="13"/>
      <c r="F35" s="13">
        <v>124</v>
      </c>
      <c r="G35" s="13">
        <v>104</v>
      </c>
      <c r="H35" s="13">
        <v>62</v>
      </c>
      <c r="I35" s="13">
        <v>-171</v>
      </c>
      <c r="J35" s="13">
        <v>24336</v>
      </c>
      <c r="K35" s="13">
        <v>-34323</v>
      </c>
      <c r="L35" s="13">
        <v>-11691</v>
      </c>
      <c r="M35" s="13">
        <v>-79</v>
      </c>
      <c r="N35" s="13">
        <v>292</v>
      </c>
      <c r="O35" s="13">
        <v>-2425</v>
      </c>
      <c r="P35" s="13">
        <v>124</v>
      </c>
      <c r="Q35" s="16">
        <v>4174</v>
      </c>
      <c r="R35" s="13">
        <v>-435</v>
      </c>
      <c r="S35" s="13">
        <v>852</v>
      </c>
      <c r="T35" s="13">
        <v>584</v>
      </c>
      <c r="U35" s="13">
        <v>-6718</v>
      </c>
      <c r="V35" s="13">
        <v>-96</v>
      </c>
      <c r="W35" s="13">
        <v>17414</v>
      </c>
      <c r="X35" s="13">
        <v>-2820</v>
      </c>
      <c r="Y35" s="13">
        <v>665</v>
      </c>
      <c r="Z35" s="13">
        <v>3382</v>
      </c>
      <c r="AA35" s="13">
        <v>1660</v>
      </c>
      <c r="AB35" s="13">
        <v>12005</v>
      </c>
      <c r="AC35" s="13">
        <v>-611</v>
      </c>
      <c r="AD35" s="13">
        <v>-2631</v>
      </c>
      <c r="AE35" s="13">
        <v>-377</v>
      </c>
      <c r="AF35" s="26">
        <v>98</v>
      </c>
    </row>
    <row r="36" spans="1:32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21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26"/>
    </row>
    <row r="37" spans="1:32" x14ac:dyDescent="0.3">
      <c r="A37" s="4" t="s">
        <v>26</v>
      </c>
      <c r="B37" s="5" t="s">
        <v>194</v>
      </c>
      <c r="C37" s="13">
        <v>3377</v>
      </c>
      <c r="D37" s="13"/>
      <c r="E37" s="13"/>
      <c r="F37" s="13">
        <v>176</v>
      </c>
      <c r="G37" s="13">
        <v>277778</v>
      </c>
      <c r="H37" s="13">
        <v>120</v>
      </c>
      <c r="I37" s="13">
        <v>-1183</v>
      </c>
      <c r="J37" s="13">
        <v>-3</v>
      </c>
      <c r="K37" s="13">
        <v>252902</v>
      </c>
      <c r="L37" s="13">
        <v>7253</v>
      </c>
      <c r="M37" s="13">
        <v>1526</v>
      </c>
      <c r="N37" s="13">
        <v>-415</v>
      </c>
      <c r="O37" s="13">
        <v>0</v>
      </c>
      <c r="P37" s="13">
        <v>1101</v>
      </c>
      <c r="Q37" s="13">
        <v>133651</v>
      </c>
      <c r="R37" s="13">
        <v>78</v>
      </c>
      <c r="S37" s="13">
        <v>-1886</v>
      </c>
      <c r="T37" s="13">
        <v>86758</v>
      </c>
      <c r="U37" s="13">
        <v>195207</v>
      </c>
      <c r="V37" s="13">
        <v>2934</v>
      </c>
      <c r="W37" s="13">
        <v>466082</v>
      </c>
      <c r="X37" s="13">
        <v>1392</v>
      </c>
      <c r="Y37" s="13">
        <v>16122</v>
      </c>
      <c r="Z37" s="13">
        <v>23371</v>
      </c>
      <c r="AA37" s="13">
        <v>0</v>
      </c>
      <c r="AB37" s="13">
        <v>41938</v>
      </c>
      <c r="AC37" s="13">
        <v>87</v>
      </c>
      <c r="AD37" s="13">
        <v>28106</v>
      </c>
      <c r="AE37" s="13">
        <v>-3574</v>
      </c>
      <c r="AF37" s="26">
        <v>0</v>
      </c>
    </row>
    <row r="38" spans="1:32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21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26"/>
    </row>
    <row r="39" spans="1:32" x14ac:dyDescent="0.3">
      <c r="A39" s="4">
        <v>18</v>
      </c>
      <c r="B39" s="5" t="s">
        <v>196</v>
      </c>
      <c r="C39" s="13">
        <v>313</v>
      </c>
      <c r="D39" s="13"/>
      <c r="E39" s="13"/>
      <c r="F39" s="13">
        <v>8</v>
      </c>
      <c r="G39" s="13">
        <v>28547</v>
      </c>
      <c r="H39" s="13">
        <v>0</v>
      </c>
      <c r="I39" s="13">
        <v>0</v>
      </c>
      <c r="J39" s="13">
        <v>0</v>
      </c>
      <c r="K39" s="13">
        <v>57855</v>
      </c>
      <c r="L39" s="13">
        <v>469</v>
      </c>
      <c r="M39" s="13">
        <v>1</v>
      </c>
      <c r="N39" s="13">
        <v>0</v>
      </c>
      <c r="O39" s="13">
        <v>-2346</v>
      </c>
      <c r="P39" s="13">
        <v>-94</v>
      </c>
      <c r="Q39" s="13">
        <v>-52095</v>
      </c>
      <c r="R39" s="13">
        <v>1329</v>
      </c>
      <c r="S39" s="13">
        <v>251</v>
      </c>
      <c r="T39" s="13">
        <v>3455</v>
      </c>
      <c r="U39" s="13">
        <v>21458</v>
      </c>
      <c r="V39" s="13">
        <v>1668</v>
      </c>
      <c r="W39" s="13">
        <v>35083</v>
      </c>
      <c r="X39" s="13">
        <v>16855</v>
      </c>
      <c r="Y39" s="13">
        <v>403</v>
      </c>
      <c r="Z39" s="13">
        <v>0</v>
      </c>
      <c r="AA39" s="13">
        <v>44</v>
      </c>
      <c r="AB39" s="13">
        <v>436</v>
      </c>
      <c r="AC39" s="13">
        <v>0</v>
      </c>
      <c r="AD39" s="13">
        <v>-594</v>
      </c>
      <c r="AE39" s="13">
        <v>0</v>
      </c>
      <c r="AF39" s="26">
        <v>0</v>
      </c>
    </row>
    <row r="40" spans="1:32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21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26"/>
    </row>
    <row r="41" spans="1:32" x14ac:dyDescent="0.3">
      <c r="A41" s="4" t="s">
        <v>27</v>
      </c>
      <c r="B41" s="5" t="s">
        <v>198</v>
      </c>
      <c r="C41" s="13">
        <v>59</v>
      </c>
      <c r="D41" s="13"/>
      <c r="E41" s="13"/>
      <c r="F41" s="13">
        <v>0</v>
      </c>
      <c r="G41" s="13">
        <v>143670</v>
      </c>
      <c r="H41" s="13">
        <v>0</v>
      </c>
      <c r="I41" s="13">
        <v>2800</v>
      </c>
      <c r="J41" s="13">
        <v>2</v>
      </c>
      <c r="K41" s="13">
        <v>76518</v>
      </c>
      <c r="L41" s="13">
        <v>-996</v>
      </c>
      <c r="M41" s="13">
        <v>216</v>
      </c>
      <c r="N41" s="13">
        <v>0</v>
      </c>
      <c r="O41" s="13">
        <v>0</v>
      </c>
      <c r="P41" s="13">
        <v>-201</v>
      </c>
      <c r="Q41" s="13">
        <v>45977</v>
      </c>
      <c r="R41" s="13">
        <v>316</v>
      </c>
      <c r="S41" s="13">
        <v>416</v>
      </c>
      <c r="T41" s="13">
        <v>3615</v>
      </c>
      <c r="U41" s="13">
        <v>7527</v>
      </c>
      <c r="V41" s="13">
        <v>264</v>
      </c>
      <c r="W41" s="13">
        <v>9774</v>
      </c>
      <c r="X41" s="13">
        <v>236</v>
      </c>
      <c r="Y41" s="13">
        <v>1770</v>
      </c>
      <c r="Z41" s="13">
        <v>4168</v>
      </c>
      <c r="AA41" s="13">
        <v>25</v>
      </c>
      <c r="AB41" s="13">
        <v>9283</v>
      </c>
      <c r="AC41" s="13">
        <v>0</v>
      </c>
      <c r="AD41" s="13">
        <v>0</v>
      </c>
      <c r="AE41" s="13">
        <v>0</v>
      </c>
      <c r="AF41" s="26">
        <v>0</v>
      </c>
    </row>
    <row r="42" spans="1:32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s="86" customFormat="1" x14ac:dyDescent="0.3">
      <c r="A43" s="7" t="s">
        <v>28</v>
      </c>
      <c r="B43" s="8" t="s">
        <v>200</v>
      </c>
      <c r="C43" s="17">
        <f>+C27-SUM(C29:C41)</f>
        <v>10341</v>
      </c>
      <c r="D43" s="17">
        <v>102205</v>
      </c>
      <c r="E43" s="17">
        <v>-344</v>
      </c>
      <c r="F43" s="17">
        <f>+F27-SUM(F29:F41)</f>
        <v>189</v>
      </c>
      <c r="G43" s="17">
        <f t="shared" ref="G43:AF43" si="2">+G27-SUM(G29:G41)</f>
        <v>302778</v>
      </c>
      <c r="H43" s="17">
        <f t="shared" si="2"/>
        <v>43647</v>
      </c>
      <c r="I43" s="17">
        <f t="shared" si="2"/>
        <v>-1584</v>
      </c>
      <c r="J43" s="17">
        <f t="shared" si="2"/>
        <v>92630</v>
      </c>
      <c r="K43" s="17">
        <f t="shared" si="2"/>
        <v>-488104</v>
      </c>
      <c r="L43" s="17">
        <f t="shared" si="2"/>
        <v>2690</v>
      </c>
      <c r="M43" s="17">
        <f t="shared" si="2"/>
        <v>664</v>
      </c>
      <c r="N43" s="17">
        <f t="shared" si="2"/>
        <v>3729</v>
      </c>
      <c r="O43" s="17">
        <f t="shared" si="2"/>
        <v>31518</v>
      </c>
      <c r="P43" s="17">
        <f t="shared" si="2"/>
        <v>8103</v>
      </c>
      <c r="Q43" s="17">
        <f t="shared" si="2"/>
        <v>33855</v>
      </c>
      <c r="R43" s="17">
        <f t="shared" si="2"/>
        <v>-291</v>
      </c>
      <c r="S43" s="17">
        <f t="shared" si="2"/>
        <v>12700</v>
      </c>
      <c r="T43" s="17">
        <f t="shared" si="2"/>
        <v>28150</v>
      </c>
      <c r="U43" s="17">
        <f t="shared" si="2"/>
        <v>-126245</v>
      </c>
      <c r="V43" s="17">
        <f>+V27-SUM(V29:V41)</f>
        <v>5509</v>
      </c>
      <c r="W43" s="17">
        <f t="shared" si="2"/>
        <v>-38411</v>
      </c>
      <c r="X43" s="17">
        <f t="shared" si="2"/>
        <v>798</v>
      </c>
      <c r="Y43" s="17">
        <f t="shared" si="2"/>
        <v>-19302</v>
      </c>
      <c r="Z43" s="17">
        <f t="shared" si="2"/>
        <v>44741</v>
      </c>
      <c r="AA43" s="17">
        <f t="shared" si="2"/>
        <v>13136</v>
      </c>
      <c r="AB43" s="17">
        <f t="shared" si="2"/>
        <v>131713</v>
      </c>
      <c r="AC43" s="17">
        <f t="shared" si="2"/>
        <v>1574</v>
      </c>
      <c r="AD43" s="17">
        <f t="shared" si="2"/>
        <v>63960</v>
      </c>
      <c r="AE43" s="17">
        <f t="shared" si="2"/>
        <v>6953</v>
      </c>
      <c r="AF43" s="30">
        <f t="shared" si="2"/>
        <v>343</v>
      </c>
    </row>
    <row r="44" spans="1:32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</row>
    <row r="45" spans="1:32" x14ac:dyDescent="0.3">
      <c r="A45" s="4" t="s">
        <v>29</v>
      </c>
      <c r="B45" s="5" t="s">
        <v>202</v>
      </c>
      <c r="C45" s="16">
        <v>3964</v>
      </c>
      <c r="D45" s="16"/>
      <c r="E45" s="16"/>
      <c r="F45" s="16">
        <v>62</v>
      </c>
      <c r="G45" s="16">
        <v>3429</v>
      </c>
      <c r="H45" s="16">
        <v>7541</v>
      </c>
      <c r="I45" s="16">
        <v>-5</v>
      </c>
      <c r="J45" s="16">
        <v>40739</v>
      </c>
      <c r="K45" s="16">
        <v>2594</v>
      </c>
      <c r="L45" s="16">
        <v>1353</v>
      </c>
      <c r="M45" s="16">
        <v>160</v>
      </c>
      <c r="N45" s="16">
        <v>388</v>
      </c>
      <c r="O45" s="16">
        <v>8789</v>
      </c>
      <c r="P45" s="16">
        <v>2176</v>
      </c>
      <c r="Q45" s="16">
        <v>19053</v>
      </c>
      <c r="R45" s="16">
        <v>250</v>
      </c>
      <c r="S45" s="16">
        <v>3929</v>
      </c>
      <c r="T45" s="16">
        <v>24458</v>
      </c>
      <c r="U45" s="16">
        <v>-6668</v>
      </c>
      <c r="V45" s="16">
        <v>1361</v>
      </c>
      <c r="W45" s="16">
        <v>71229</v>
      </c>
      <c r="X45" s="16">
        <v>4565</v>
      </c>
      <c r="Y45" s="16">
        <v>1921</v>
      </c>
      <c r="Z45" s="16">
        <v>9811</v>
      </c>
      <c r="AA45" s="16">
        <v>4348</v>
      </c>
      <c r="AB45" s="16">
        <v>22195</v>
      </c>
      <c r="AC45" s="16">
        <v>380</v>
      </c>
      <c r="AD45" s="16">
        <v>-15240</v>
      </c>
      <c r="AE45" s="16">
        <v>448</v>
      </c>
      <c r="AF45" s="29">
        <v>19</v>
      </c>
    </row>
    <row r="46" spans="1:32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9"/>
    </row>
    <row r="47" spans="1:32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20</v>
      </c>
      <c r="G47" s="16">
        <v>16632</v>
      </c>
      <c r="H47" s="16">
        <v>3593</v>
      </c>
      <c r="I47" s="16">
        <v>448</v>
      </c>
      <c r="J47" s="16">
        <v>360</v>
      </c>
      <c r="K47" s="16">
        <v>-88235</v>
      </c>
      <c r="L47" s="16">
        <v>-1399</v>
      </c>
      <c r="M47" s="16">
        <v>120</v>
      </c>
      <c r="N47" s="16">
        <v>67</v>
      </c>
      <c r="O47" s="16">
        <v>208</v>
      </c>
      <c r="P47" s="16">
        <v>-257</v>
      </c>
      <c r="Q47" s="16">
        <v>-40293</v>
      </c>
      <c r="R47" s="16">
        <v>2143</v>
      </c>
      <c r="S47" s="16">
        <v>-363</v>
      </c>
      <c r="T47" s="16">
        <v>-16270</v>
      </c>
      <c r="U47" s="16">
        <v>-29206</v>
      </c>
      <c r="V47" s="16">
        <v>-804</v>
      </c>
      <c r="W47" s="16">
        <v>-62086</v>
      </c>
      <c r="X47" s="16">
        <v>-4759</v>
      </c>
      <c r="Y47" s="16">
        <v>-4343</v>
      </c>
      <c r="Z47" s="16">
        <v>2935</v>
      </c>
      <c r="AA47" s="16">
        <v>116</v>
      </c>
      <c r="AB47" s="16">
        <v>23326</v>
      </c>
      <c r="AC47" s="16">
        <v>125</v>
      </c>
      <c r="AD47" s="16">
        <v>-794</v>
      </c>
      <c r="AE47" s="16">
        <v>157</v>
      </c>
      <c r="AF47" s="29">
        <v>0</v>
      </c>
    </row>
    <row r="48" spans="1:32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9"/>
    </row>
    <row r="49" spans="1:32" s="86" customFormat="1" x14ac:dyDescent="0.3">
      <c r="A49" s="65" t="s">
        <v>31</v>
      </c>
      <c r="B49" s="66" t="s">
        <v>206</v>
      </c>
      <c r="C49" s="67">
        <f>+C43-C45-C47</f>
        <v>6377</v>
      </c>
      <c r="D49" s="67">
        <v>94630</v>
      </c>
      <c r="E49" s="67">
        <v>-447</v>
      </c>
      <c r="F49" s="67">
        <f>+F43-F45-F47</f>
        <v>107</v>
      </c>
      <c r="G49" s="67">
        <f t="shared" ref="G49:AF49" si="3">+G43-G45-G47</f>
        <v>282717</v>
      </c>
      <c r="H49" s="67">
        <f t="shared" si="3"/>
        <v>32513</v>
      </c>
      <c r="I49" s="67">
        <f t="shared" si="3"/>
        <v>-2027</v>
      </c>
      <c r="J49" s="67">
        <f t="shared" si="3"/>
        <v>51531</v>
      </c>
      <c r="K49" s="67">
        <f t="shared" si="3"/>
        <v>-402463</v>
      </c>
      <c r="L49" s="67">
        <f t="shared" si="3"/>
        <v>2736</v>
      </c>
      <c r="M49" s="67">
        <f t="shared" si="3"/>
        <v>384</v>
      </c>
      <c r="N49" s="67">
        <f t="shared" si="3"/>
        <v>3274</v>
      </c>
      <c r="O49" s="67">
        <f t="shared" si="3"/>
        <v>22521</v>
      </c>
      <c r="P49" s="67">
        <f t="shared" si="3"/>
        <v>6184</v>
      </c>
      <c r="Q49" s="67">
        <f t="shared" si="3"/>
        <v>55095</v>
      </c>
      <c r="R49" s="67">
        <f t="shared" si="3"/>
        <v>-2684</v>
      </c>
      <c r="S49" s="67">
        <f t="shared" si="3"/>
        <v>9134</v>
      </c>
      <c r="T49" s="67">
        <f t="shared" si="3"/>
        <v>19962</v>
      </c>
      <c r="U49" s="67">
        <f t="shared" si="3"/>
        <v>-90371</v>
      </c>
      <c r="V49" s="67">
        <f>+V43-V45-V47</f>
        <v>4952</v>
      </c>
      <c r="W49" s="67">
        <f t="shared" si="3"/>
        <v>-47554</v>
      </c>
      <c r="X49" s="67">
        <f t="shared" si="3"/>
        <v>992</v>
      </c>
      <c r="Y49" s="67">
        <f t="shared" si="3"/>
        <v>-16880</v>
      </c>
      <c r="Z49" s="67">
        <f t="shared" si="3"/>
        <v>31995</v>
      </c>
      <c r="AA49" s="67">
        <f t="shared" si="3"/>
        <v>8672</v>
      </c>
      <c r="AB49" s="67">
        <f t="shared" si="3"/>
        <v>86192</v>
      </c>
      <c r="AC49" s="67">
        <f t="shared" si="3"/>
        <v>1069</v>
      </c>
      <c r="AD49" s="67">
        <f t="shared" si="3"/>
        <v>79994</v>
      </c>
      <c r="AE49" s="67">
        <f t="shared" si="3"/>
        <v>6348</v>
      </c>
      <c r="AF49" s="68">
        <f t="shared" si="3"/>
        <v>324</v>
      </c>
    </row>
    <row r="50" spans="1:32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3">
      <c r="A52" s="11" t="s">
        <v>35</v>
      </c>
      <c r="B52" s="87"/>
      <c r="C52" s="19">
        <f>+C49-'[1]JUN 2015'!C196</f>
        <v>0</v>
      </c>
      <c r="D52" s="19">
        <f>+D49-'[1]JUN 2015'!D196</f>
        <v>0</v>
      </c>
      <c r="E52" s="19">
        <f>+E49-'[1]JUN 2015'!E196</f>
        <v>0</v>
      </c>
      <c r="F52" s="19">
        <f>+F49-'[1]JUN 2015'!F196</f>
        <v>0</v>
      </c>
      <c r="G52" s="19">
        <f>+G49-'[1]JUN 2015'!G196</f>
        <v>0</v>
      </c>
      <c r="H52" s="19">
        <f>+H49-'[1]JUN 2015'!H196</f>
        <v>0</v>
      </c>
      <c r="I52" s="19">
        <f>+I49-'[1]JUN 2015'!I196</f>
        <v>0</v>
      </c>
      <c r="J52" s="19">
        <f>+J49-'[1]JUN 2015'!J196</f>
        <v>0</v>
      </c>
      <c r="K52" s="19">
        <f>+K49-'[1]JUN 2015'!K196</f>
        <v>0</v>
      </c>
      <c r="L52" s="19">
        <f>+L49-'[1]JUN 2015'!L196</f>
        <v>0</v>
      </c>
      <c r="M52" s="19">
        <f>+M49-'[1]JUN 2015'!M196</f>
        <v>0</v>
      </c>
      <c r="N52" s="19">
        <f>+N49-'[1]JUN 2015'!N196</f>
        <v>0</v>
      </c>
      <c r="O52" s="19">
        <f>+O49-'[1]JUN 2015'!O196</f>
        <v>0</v>
      </c>
      <c r="P52" s="19">
        <f>+P49-'[1]JUN 2015'!P196</f>
        <v>0</v>
      </c>
      <c r="Q52" s="19">
        <f>+Q49-'[1]JUN 2015'!Q196</f>
        <v>0</v>
      </c>
      <c r="R52" s="19">
        <f>+R49-'[1]JUN 2015'!R196</f>
        <v>0</v>
      </c>
      <c r="S52" s="19">
        <f>+S49-'[1]JUN 2015'!S196</f>
        <v>0</v>
      </c>
      <c r="T52" s="19">
        <f>+T49-'[1]JUN 2015'!T196</f>
        <v>0</v>
      </c>
      <c r="U52" s="19">
        <f>+U49-'[1]JUN 2015'!U196</f>
        <v>0</v>
      </c>
      <c r="V52" s="19">
        <f>+V49-'[1]JUN 2015'!V196</f>
        <v>0</v>
      </c>
      <c r="W52" s="19">
        <f>+W49-'[1]JUN 2015'!W196</f>
        <v>0</v>
      </c>
      <c r="X52" s="19">
        <f>+X49-'[1]JUN 2015'!X196</f>
        <v>0</v>
      </c>
      <c r="Y52" s="19">
        <f>+Y49-'[1]JUN 2015'!Y196</f>
        <v>0</v>
      </c>
      <c r="Z52" s="19">
        <f>+Z49-'[1]JUN 2015'!Z196</f>
        <v>0</v>
      </c>
      <c r="AA52" s="19">
        <f>+AA49-'[1]JUN 2015'!AA196</f>
        <v>0</v>
      </c>
      <c r="AB52" s="19">
        <f>+AB49-'[1]JUN 2015'!AB196</f>
        <v>0</v>
      </c>
      <c r="AC52" s="19">
        <f>+AC49-'[1]JUN 2015'!AC196</f>
        <v>0</v>
      </c>
      <c r="AD52" s="19">
        <f>+AD49-'[1]JUN 2015'!AD196</f>
        <v>0</v>
      </c>
      <c r="AE52" s="19">
        <f>+AE49-'[1]JUN 2015'!AE196</f>
        <v>0</v>
      </c>
      <c r="AF52" s="19">
        <f>+AF49-'[1]JUN 2015'!AF196</f>
        <v>0</v>
      </c>
    </row>
    <row r="53" spans="1:32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x14ac:dyDescent="0.3">
      <c r="A54" s="32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3">
      <c r="A55" s="33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3">
      <c r="A56" s="32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3">
      <c r="A57" s="33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x14ac:dyDescent="0.3">
      <c r="A58" s="1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x14ac:dyDescent="0.3">
      <c r="A59" s="3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3:32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3:32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3:32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3:32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3:32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3:32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3:32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3:32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3:32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3:32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3:32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3:32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3:32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3:32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3:32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3:32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3:32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3:32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3:32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3:32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3:32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3:32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3:32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3:32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3:32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3:32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3:32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3:32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3:32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3:32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3:32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3:32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3:32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3:32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3:32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3:32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3:32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3:32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3:32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3:32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3:32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3:32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3:32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3:32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3:32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3:32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2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2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3:32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2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2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2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2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2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2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2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2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2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2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2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3:32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155"/>
  <sheetViews>
    <sheetView showGridLines="0" zoomScale="80" zoomScaleNormal="80" workbookViewId="0">
      <pane xSplit="2" ySplit="4" topLeftCell="V35" activePane="bottomRight" state="frozen"/>
      <selection pane="topRight" activeCell="B1" sqref="B1"/>
      <selection pane="bottomLeft" activeCell="A8" sqref="A8"/>
      <selection pane="bottomRight" activeCell="AA62" sqref="AA62"/>
    </sheetView>
  </sheetViews>
  <sheetFormatPr defaultRowHeight="14.4" x14ac:dyDescent="0.3"/>
  <cols>
    <col min="2" max="2" width="68" style="81" bestFit="1" customWidth="1"/>
    <col min="3" max="28" width="11.33203125" style="12" customWidth="1"/>
  </cols>
  <sheetData>
    <row r="1" spans="1:28" x14ac:dyDescent="0.3">
      <c r="A1" s="56" t="s">
        <v>33</v>
      </c>
    </row>
    <row r="2" spans="1:28" x14ac:dyDescent="0.3">
      <c r="A2" s="58" t="s">
        <v>223</v>
      </c>
      <c r="B2" s="82"/>
    </row>
    <row r="3" spans="1:28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28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6</v>
      </c>
      <c r="L4" s="47" t="s">
        <v>7</v>
      </c>
      <c r="M4" s="47" t="s">
        <v>219</v>
      </c>
      <c r="N4" s="47" t="s">
        <v>151</v>
      </c>
      <c r="O4" s="47" t="s">
        <v>152</v>
      </c>
      <c r="P4" s="47" t="s">
        <v>119</v>
      </c>
      <c r="Q4" s="47" t="s">
        <v>8</v>
      </c>
      <c r="R4" s="47" t="s">
        <v>220</v>
      </c>
      <c r="S4" s="47" t="s">
        <v>2</v>
      </c>
      <c r="T4" s="47" t="s">
        <v>9</v>
      </c>
      <c r="U4" s="47" t="s">
        <v>0</v>
      </c>
      <c r="V4" s="47" t="s">
        <v>155</v>
      </c>
      <c r="W4" s="47" t="s">
        <v>156</v>
      </c>
      <c r="X4" s="47" t="s">
        <v>10</v>
      </c>
      <c r="Y4" s="47" t="s">
        <v>158</v>
      </c>
      <c r="Z4" s="47" t="s">
        <v>159</v>
      </c>
      <c r="AA4" s="47" t="s">
        <v>11</v>
      </c>
      <c r="AB4" s="47" t="s">
        <v>160</v>
      </c>
    </row>
    <row r="5" spans="1:28" s="85" customFormat="1" x14ac:dyDescent="0.3">
      <c r="A5" s="4" t="s">
        <v>12</v>
      </c>
      <c r="B5" s="5" t="s">
        <v>163</v>
      </c>
      <c r="C5" s="13">
        <v>208108</v>
      </c>
      <c r="D5" s="13"/>
      <c r="E5" s="13"/>
      <c r="F5" s="13">
        <v>5793</v>
      </c>
      <c r="G5" s="13">
        <v>1966827</v>
      </c>
      <c r="H5" s="13">
        <v>11208</v>
      </c>
      <c r="I5" s="13">
        <v>287499</v>
      </c>
      <c r="J5" s="13">
        <v>43414</v>
      </c>
      <c r="K5" s="13">
        <v>71552</v>
      </c>
      <c r="L5" s="13">
        <v>21302</v>
      </c>
      <c r="M5" s="13">
        <v>475197</v>
      </c>
      <c r="N5" s="13">
        <v>16758</v>
      </c>
      <c r="O5" s="13">
        <v>45225</v>
      </c>
      <c r="P5" s="13">
        <v>457014</v>
      </c>
      <c r="Q5" s="13">
        <v>843056</v>
      </c>
      <c r="R5" s="13">
        <v>10605</v>
      </c>
      <c r="S5" s="13">
        <v>2694400</v>
      </c>
      <c r="T5" s="13">
        <v>199902</v>
      </c>
      <c r="U5" s="13">
        <v>118481</v>
      </c>
      <c r="V5" s="13">
        <v>256131</v>
      </c>
      <c r="W5" s="13">
        <v>68753</v>
      </c>
      <c r="X5" s="13">
        <v>1174437</v>
      </c>
      <c r="Y5" s="13">
        <v>19162</v>
      </c>
      <c r="Z5" s="13">
        <v>445144</v>
      </c>
      <c r="AA5" s="13">
        <v>16903</v>
      </c>
      <c r="AB5" s="26">
        <v>0</v>
      </c>
    </row>
    <row r="6" spans="1:28" s="85" customFormat="1" x14ac:dyDescent="0.3">
      <c r="A6" s="4"/>
      <c r="B6" s="6" t="s">
        <v>164</v>
      </c>
      <c r="AB6" s="93"/>
    </row>
    <row r="7" spans="1:28" s="85" customFormat="1" x14ac:dyDescent="0.3">
      <c r="A7" s="4">
        <v>2</v>
      </c>
      <c r="B7" s="5" t="s">
        <v>165</v>
      </c>
      <c r="C7" s="13">
        <v>105108</v>
      </c>
      <c r="D7" s="13"/>
      <c r="E7" s="13"/>
      <c r="F7" s="13">
        <v>2066</v>
      </c>
      <c r="G7" s="13">
        <v>1541787</v>
      </c>
      <c r="H7" s="13">
        <v>8724</v>
      </c>
      <c r="I7" s="13">
        <v>286228</v>
      </c>
      <c r="J7" s="13">
        <v>18294</v>
      </c>
      <c r="K7" s="13">
        <v>31642</v>
      </c>
      <c r="L7" s="13">
        <v>8560</v>
      </c>
      <c r="M7" s="13">
        <v>344447</v>
      </c>
      <c r="N7" s="13">
        <v>13577</v>
      </c>
      <c r="O7" s="13">
        <v>12657</v>
      </c>
      <c r="P7" s="13">
        <v>208789</v>
      </c>
      <c r="Q7" s="13">
        <v>548784</v>
      </c>
      <c r="R7" s="13">
        <v>1919</v>
      </c>
      <c r="S7" s="13">
        <v>2135904</v>
      </c>
      <c r="T7" s="13">
        <v>174825</v>
      </c>
      <c r="U7" s="13">
        <v>68315</v>
      </c>
      <c r="V7" s="13">
        <v>131408</v>
      </c>
      <c r="W7" s="13">
        <v>47791</v>
      </c>
      <c r="X7" s="13">
        <v>679310</v>
      </c>
      <c r="Y7" s="13">
        <v>12581</v>
      </c>
      <c r="Z7" s="13">
        <v>184096</v>
      </c>
      <c r="AA7" s="13">
        <v>2685</v>
      </c>
      <c r="AB7" s="26">
        <v>11</v>
      </c>
    </row>
    <row r="8" spans="1:28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27"/>
    </row>
    <row r="9" spans="1:28" s="86" customFormat="1" x14ac:dyDescent="0.3">
      <c r="A9" s="7" t="s">
        <v>13</v>
      </c>
      <c r="B9" s="8" t="s">
        <v>167</v>
      </c>
      <c r="C9" s="15">
        <v>103000</v>
      </c>
      <c r="D9" s="15">
        <v>419386</v>
      </c>
      <c r="E9" s="15">
        <v>2766</v>
      </c>
      <c r="F9" s="15">
        <v>3727</v>
      </c>
      <c r="G9" s="15">
        <v>425040</v>
      </c>
      <c r="H9" s="15">
        <v>2484</v>
      </c>
      <c r="I9" s="15">
        <v>1271</v>
      </c>
      <c r="J9" s="15">
        <v>25120</v>
      </c>
      <c r="K9" s="15">
        <v>39910</v>
      </c>
      <c r="L9" s="15">
        <v>12742</v>
      </c>
      <c r="M9" s="15">
        <v>130750</v>
      </c>
      <c r="N9" s="15">
        <v>3181</v>
      </c>
      <c r="O9" s="15">
        <v>32568</v>
      </c>
      <c r="P9" s="15">
        <v>248225</v>
      </c>
      <c r="Q9" s="15">
        <v>294272</v>
      </c>
      <c r="R9" s="15">
        <v>8686</v>
      </c>
      <c r="S9" s="15">
        <v>558496</v>
      </c>
      <c r="T9" s="15">
        <v>25077</v>
      </c>
      <c r="U9" s="15">
        <v>50166</v>
      </c>
      <c r="V9" s="15">
        <v>124723</v>
      </c>
      <c r="W9" s="15">
        <v>20962</v>
      </c>
      <c r="X9" s="15">
        <v>495127</v>
      </c>
      <c r="Y9" s="15">
        <v>6581</v>
      </c>
      <c r="Z9" s="15">
        <v>261048</v>
      </c>
      <c r="AA9" s="15">
        <v>14218</v>
      </c>
      <c r="AB9" s="28">
        <v>-11</v>
      </c>
    </row>
    <row r="10" spans="1:28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28"/>
    </row>
    <row r="11" spans="1:28" x14ac:dyDescent="0.3">
      <c r="A11" s="4" t="s">
        <v>14</v>
      </c>
      <c r="B11" s="5" t="s">
        <v>169</v>
      </c>
      <c r="C11" s="16">
        <v>30</v>
      </c>
      <c r="D11" s="16"/>
      <c r="E11" s="16"/>
      <c r="F11" s="16">
        <v>68</v>
      </c>
      <c r="G11" s="16">
        <v>374425</v>
      </c>
      <c r="H11" s="16">
        <v>45</v>
      </c>
      <c r="I11" s="16">
        <v>0</v>
      </c>
      <c r="J11" s="16">
        <v>661</v>
      </c>
      <c r="K11" s="16">
        <v>0</v>
      </c>
      <c r="L11" s="16">
        <v>17000</v>
      </c>
      <c r="M11" s="16">
        <v>451</v>
      </c>
      <c r="N11" s="16">
        <v>6433</v>
      </c>
      <c r="O11" s="16">
        <v>11923</v>
      </c>
      <c r="P11" s="16">
        <v>341</v>
      </c>
      <c r="Q11" s="16">
        <v>1428</v>
      </c>
      <c r="R11" s="16">
        <v>0</v>
      </c>
      <c r="S11" s="16">
        <v>116791</v>
      </c>
      <c r="T11" s="16">
        <v>200</v>
      </c>
      <c r="U11" s="16">
        <v>489</v>
      </c>
      <c r="V11" s="16">
        <v>60</v>
      </c>
      <c r="W11" s="16">
        <v>0</v>
      </c>
      <c r="X11" s="16">
        <v>41609</v>
      </c>
      <c r="Y11" s="16">
        <v>65</v>
      </c>
      <c r="Z11" s="16">
        <v>81</v>
      </c>
      <c r="AA11" s="16">
        <v>1997</v>
      </c>
      <c r="AB11" s="29">
        <v>0</v>
      </c>
    </row>
    <row r="12" spans="1:28" x14ac:dyDescent="0.3">
      <c r="A12" s="4"/>
      <c r="B12" s="6" t="s">
        <v>170</v>
      </c>
      <c r="AB12" s="91"/>
    </row>
    <row r="13" spans="1:28" x14ac:dyDescent="0.3">
      <c r="A13" s="4" t="s">
        <v>15</v>
      </c>
      <c r="B13" s="5" t="s">
        <v>171</v>
      </c>
      <c r="C13" s="16">
        <v>32206</v>
      </c>
      <c r="D13" s="16"/>
      <c r="E13" s="16"/>
      <c r="F13" s="16">
        <v>4915</v>
      </c>
      <c r="G13" s="16">
        <v>522684</v>
      </c>
      <c r="H13" s="16">
        <v>11809</v>
      </c>
      <c r="I13" s="16">
        <v>2465</v>
      </c>
      <c r="J13" s="16">
        <v>18282</v>
      </c>
      <c r="K13" s="16">
        <v>6025</v>
      </c>
      <c r="L13" s="16">
        <v>2478</v>
      </c>
      <c r="M13" s="16">
        <v>79828</v>
      </c>
      <c r="N13" s="16">
        <v>6246</v>
      </c>
      <c r="O13" s="16">
        <v>5978</v>
      </c>
      <c r="P13" s="16">
        <v>138214</v>
      </c>
      <c r="Q13" s="12">
        <v>129585</v>
      </c>
      <c r="R13" s="12">
        <v>1643</v>
      </c>
      <c r="S13" s="16">
        <v>451703</v>
      </c>
      <c r="T13" s="16">
        <v>43321</v>
      </c>
      <c r="U13" s="16">
        <v>25063</v>
      </c>
      <c r="V13" s="16">
        <v>64007</v>
      </c>
      <c r="W13" s="16">
        <v>19217</v>
      </c>
      <c r="X13" s="16">
        <v>336398</v>
      </c>
      <c r="Y13" s="16">
        <v>3539</v>
      </c>
      <c r="Z13" s="16">
        <v>86007</v>
      </c>
      <c r="AA13" s="16">
        <v>7875</v>
      </c>
      <c r="AB13" s="29">
        <v>0</v>
      </c>
    </row>
    <row r="14" spans="1:28" x14ac:dyDescent="0.3">
      <c r="A14" s="4"/>
      <c r="B14" s="6" t="s">
        <v>34</v>
      </c>
      <c r="AB14" s="91"/>
    </row>
    <row r="15" spans="1:28" x14ac:dyDescent="0.3">
      <c r="A15" s="4" t="s">
        <v>16</v>
      </c>
      <c r="B15" s="5" t="s">
        <v>172</v>
      </c>
      <c r="C15" s="16">
        <v>-10176</v>
      </c>
      <c r="D15" s="16"/>
      <c r="E15" s="16"/>
      <c r="F15" s="16">
        <v>-905</v>
      </c>
      <c r="G15" s="16">
        <v>-81567</v>
      </c>
      <c r="H15" s="16">
        <v>-352</v>
      </c>
      <c r="I15" s="16">
        <v>-124</v>
      </c>
      <c r="J15" s="16">
        <v>-6886</v>
      </c>
      <c r="K15" s="16">
        <v>-527</v>
      </c>
      <c r="L15" s="16">
        <v>-464</v>
      </c>
      <c r="M15" s="16">
        <v>-15127</v>
      </c>
      <c r="N15" s="16">
        <v>-842</v>
      </c>
      <c r="O15" s="16">
        <v>-1079</v>
      </c>
      <c r="P15" s="16">
        <v>-9692</v>
      </c>
      <c r="Q15" s="16">
        <v>-20445</v>
      </c>
      <c r="R15" s="16">
        <v>-19</v>
      </c>
      <c r="S15" s="16">
        <v>-97675</v>
      </c>
      <c r="T15" s="16">
        <v>-3596</v>
      </c>
      <c r="U15" s="16">
        <v>-6434</v>
      </c>
      <c r="V15" s="16">
        <v>-8330</v>
      </c>
      <c r="W15" s="16">
        <v>-5027</v>
      </c>
      <c r="X15" s="16">
        <v>-61375</v>
      </c>
      <c r="Y15" s="16">
        <v>-224</v>
      </c>
      <c r="Z15" s="16">
        <v>-9897</v>
      </c>
      <c r="AA15" s="16">
        <v>-3131</v>
      </c>
      <c r="AB15" s="29">
        <v>-5</v>
      </c>
    </row>
    <row r="16" spans="1:28" x14ac:dyDescent="0.3">
      <c r="A16" s="4"/>
      <c r="B16" s="6" t="s">
        <v>173</v>
      </c>
      <c r="AB16" s="91"/>
    </row>
    <row r="17" spans="1:28" x14ac:dyDescent="0.3">
      <c r="A17" s="4" t="s">
        <v>17</v>
      </c>
      <c r="B17" s="5" t="s">
        <v>174</v>
      </c>
      <c r="C17" s="16">
        <v>-1030</v>
      </c>
      <c r="D17" s="16"/>
      <c r="E17" s="16"/>
      <c r="F17" s="16">
        <v>-3100</v>
      </c>
      <c r="G17" s="16">
        <v>-38410</v>
      </c>
      <c r="H17" s="16">
        <v>0</v>
      </c>
      <c r="I17" s="16">
        <v>-311</v>
      </c>
      <c r="J17" s="16">
        <v>-77641</v>
      </c>
      <c r="K17" s="16">
        <v>-32620</v>
      </c>
      <c r="L17" s="16">
        <v>2721</v>
      </c>
      <c r="M17" s="16">
        <v>-19152</v>
      </c>
      <c r="N17" s="16">
        <v>-11328</v>
      </c>
      <c r="O17" s="16">
        <v>0</v>
      </c>
      <c r="P17" s="16">
        <v>1448</v>
      </c>
      <c r="Q17" s="12">
        <v>-1364</v>
      </c>
      <c r="R17" s="12">
        <v>-101</v>
      </c>
      <c r="S17" s="16">
        <v>-239638</v>
      </c>
      <c r="T17" s="16">
        <v>-16907</v>
      </c>
      <c r="U17" s="16">
        <v>-7833</v>
      </c>
      <c r="V17" s="16">
        <v>-3482</v>
      </c>
      <c r="W17" s="16">
        <v>5255</v>
      </c>
      <c r="X17" s="16">
        <v>-242948</v>
      </c>
      <c r="Y17" s="16">
        <v>0</v>
      </c>
      <c r="Z17" s="16">
        <v>-24316</v>
      </c>
      <c r="AA17" s="16">
        <v>0</v>
      </c>
      <c r="AB17" s="29">
        <v>0</v>
      </c>
    </row>
    <row r="18" spans="1:28" x14ac:dyDescent="0.3">
      <c r="A18" s="4"/>
      <c r="B18" s="6" t="s">
        <v>175</v>
      </c>
      <c r="AB18" s="91"/>
    </row>
    <row r="19" spans="1:28" x14ac:dyDescent="0.3">
      <c r="A19" s="4" t="s">
        <v>18</v>
      </c>
      <c r="B19" s="5" t="s">
        <v>176</v>
      </c>
      <c r="C19" s="16">
        <v>2904</v>
      </c>
      <c r="D19" s="16"/>
      <c r="E19" s="16"/>
      <c r="F19" s="16">
        <v>5646</v>
      </c>
      <c r="G19" s="16">
        <v>394142</v>
      </c>
      <c r="H19" s="16">
        <v>5625</v>
      </c>
      <c r="I19" s="16">
        <v>101359</v>
      </c>
      <c r="J19" s="16">
        <v>183744</v>
      </c>
      <c r="K19" s="16">
        <v>47317</v>
      </c>
      <c r="L19" s="16">
        <v>5996</v>
      </c>
      <c r="M19" s="16">
        <v>113568</v>
      </c>
      <c r="N19" s="16">
        <v>528</v>
      </c>
      <c r="O19" s="16">
        <v>0</v>
      </c>
      <c r="P19" s="16">
        <v>169130</v>
      </c>
      <c r="Q19" s="16">
        <v>349418</v>
      </c>
      <c r="R19" s="16">
        <v>26642</v>
      </c>
      <c r="S19" s="16">
        <v>317510</v>
      </c>
      <c r="T19" s="16">
        <v>16433</v>
      </c>
      <c r="U19" s="16">
        <v>5539</v>
      </c>
      <c r="V19" s="16">
        <v>9549</v>
      </c>
      <c r="W19" s="16">
        <v>0</v>
      </c>
      <c r="X19" s="16">
        <v>310092</v>
      </c>
      <c r="Y19" s="16">
        <v>76</v>
      </c>
      <c r="Z19" s="16">
        <v>-1310</v>
      </c>
      <c r="AA19" s="16">
        <v>0</v>
      </c>
      <c r="AB19" s="29">
        <v>0</v>
      </c>
    </row>
    <row r="20" spans="1:28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S20" s="13"/>
      <c r="T20" s="13"/>
      <c r="U20" s="13"/>
      <c r="V20" s="13"/>
      <c r="W20" s="13"/>
      <c r="X20" s="13"/>
      <c r="Y20" s="13"/>
      <c r="Z20" s="13"/>
      <c r="AA20" s="13"/>
      <c r="AB20" s="26"/>
    </row>
    <row r="21" spans="1:28" x14ac:dyDescent="0.3">
      <c r="A21" s="4" t="s">
        <v>19</v>
      </c>
      <c r="B21" s="5" t="s">
        <v>178</v>
      </c>
      <c r="C21" s="16">
        <v>8364</v>
      </c>
      <c r="D21" s="16"/>
      <c r="E21" s="16"/>
      <c r="F21" s="16">
        <v>1530</v>
      </c>
      <c r="G21" s="16">
        <v>13708</v>
      </c>
      <c r="H21" s="16">
        <v>76</v>
      </c>
      <c r="I21" s="16">
        <v>370</v>
      </c>
      <c r="J21" s="16">
        <v>11257</v>
      </c>
      <c r="K21" s="16">
        <v>-219</v>
      </c>
      <c r="L21" s="16">
        <v>561</v>
      </c>
      <c r="M21" s="16">
        <v>1458</v>
      </c>
      <c r="N21" s="16">
        <v>234</v>
      </c>
      <c r="O21" s="16">
        <v>1</v>
      </c>
      <c r="P21" s="16">
        <v>847</v>
      </c>
      <c r="Q21" s="12">
        <v>6070</v>
      </c>
      <c r="R21" s="12">
        <v>0</v>
      </c>
      <c r="S21" s="16">
        <v>-6542</v>
      </c>
      <c r="T21" s="16">
        <v>173</v>
      </c>
      <c r="U21" s="16">
        <v>901</v>
      </c>
      <c r="V21" s="16">
        <v>1334</v>
      </c>
      <c r="W21" s="16">
        <v>0</v>
      </c>
      <c r="X21" s="16">
        <v>5591</v>
      </c>
      <c r="Y21" s="16">
        <v>3540</v>
      </c>
      <c r="Z21" s="16">
        <v>1585</v>
      </c>
      <c r="AA21" s="16">
        <v>-4</v>
      </c>
      <c r="AB21" s="29">
        <v>0</v>
      </c>
    </row>
    <row r="22" spans="1:28" x14ac:dyDescent="0.3">
      <c r="A22" s="4"/>
      <c r="B22" s="6" t="s">
        <v>179</v>
      </c>
      <c r="AB22" s="91"/>
    </row>
    <row r="23" spans="1:28" x14ac:dyDescent="0.3">
      <c r="A23" s="4" t="s">
        <v>20</v>
      </c>
      <c r="B23" s="5" t="s">
        <v>180</v>
      </c>
      <c r="C23" s="13">
        <v>79</v>
      </c>
      <c r="D23" s="13"/>
      <c r="E23" s="13"/>
      <c r="F23" s="13">
        <v>966</v>
      </c>
      <c r="G23" s="13">
        <v>226047</v>
      </c>
      <c r="H23" s="13">
        <v>0</v>
      </c>
      <c r="I23" s="13">
        <v>715</v>
      </c>
      <c r="J23" s="13">
        <v>14786</v>
      </c>
      <c r="K23" s="13">
        <v>99</v>
      </c>
      <c r="L23" s="13">
        <v>-939</v>
      </c>
      <c r="M23" s="13">
        <v>21675</v>
      </c>
      <c r="N23" s="13">
        <v>0</v>
      </c>
      <c r="O23" s="13">
        <v>2376</v>
      </c>
      <c r="P23" s="13">
        <v>-2168</v>
      </c>
      <c r="Q23" s="16">
        <v>84056</v>
      </c>
      <c r="R23" s="16">
        <v>-950</v>
      </c>
      <c r="S23" s="13">
        <v>-25785</v>
      </c>
      <c r="T23" s="13">
        <v>-1459</v>
      </c>
      <c r="U23" s="13">
        <v>-9948</v>
      </c>
      <c r="V23" s="13">
        <v>-8329</v>
      </c>
      <c r="W23" s="13">
        <v>0</v>
      </c>
      <c r="X23" s="13">
        <v>6147</v>
      </c>
      <c r="Y23" s="13">
        <v>0</v>
      </c>
      <c r="Z23" s="13">
        <v>-4699</v>
      </c>
      <c r="AA23" s="13">
        <v>0</v>
      </c>
      <c r="AB23" s="26">
        <v>-1</v>
      </c>
    </row>
    <row r="24" spans="1:28" x14ac:dyDescent="0.3">
      <c r="A24" s="4"/>
      <c r="B24" s="6" t="s">
        <v>181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S24" s="13"/>
      <c r="T24" s="13"/>
      <c r="U24" s="13"/>
      <c r="V24" s="13"/>
      <c r="W24" s="13"/>
      <c r="X24" s="13"/>
      <c r="Y24" s="13"/>
      <c r="Z24" s="13"/>
      <c r="AA24" s="13"/>
      <c r="AB24" s="26"/>
    </row>
    <row r="25" spans="1:28" x14ac:dyDescent="0.3">
      <c r="A25" s="4" t="s">
        <v>21</v>
      </c>
      <c r="B25" s="5" t="s">
        <v>182</v>
      </c>
      <c r="C25" s="13">
        <v>5242</v>
      </c>
      <c r="D25" s="13"/>
      <c r="E25" s="13"/>
      <c r="F25" s="13">
        <v>-138</v>
      </c>
      <c r="G25" s="13">
        <v>-101390</v>
      </c>
      <c r="H25" s="13">
        <v>-236</v>
      </c>
      <c r="I25" s="13">
        <v>-7562</v>
      </c>
      <c r="J25" s="13">
        <v>-68</v>
      </c>
      <c r="K25" s="13">
        <v>1710</v>
      </c>
      <c r="L25" s="13">
        <v>-132</v>
      </c>
      <c r="M25" s="13">
        <v>-5237</v>
      </c>
      <c r="N25" s="13">
        <v>-2835</v>
      </c>
      <c r="O25" s="13">
        <v>-2496</v>
      </c>
      <c r="P25" s="13">
        <v>8033</v>
      </c>
      <c r="Q25" s="12">
        <v>12030</v>
      </c>
      <c r="R25" s="12">
        <v>-989</v>
      </c>
      <c r="S25" s="13">
        <v>46171</v>
      </c>
      <c r="T25" s="13">
        <v>1593</v>
      </c>
      <c r="U25" s="13">
        <v>13711</v>
      </c>
      <c r="V25" s="13">
        <v>-7243</v>
      </c>
      <c r="W25" s="13">
        <v>5037</v>
      </c>
      <c r="X25" s="13">
        <v>-9343</v>
      </c>
      <c r="Y25" s="13">
        <v>1425</v>
      </c>
      <c r="Z25" s="13">
        <v>16002</v>
      </c>
      <c r="AA25" s="13">
        <v>9669</v>
      </c>
      <c r="AB25" s="26">
        <v>34438</v>
      </c>
    </row>
    <row r="26" spans="1:28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26"/>
    </row>
    <row r="27" spans="1:28" s="86" customFormat="1" x14ac:dyDescent="0.3">
      <c r="A27" s="7" t="s">
        <v>22</v>
      </c>
      <c r="B27" s="8" t="s">
        <v>184</v>
      </c>
      <c r="C27" s="15">
        <v>140619</v>
      </c>
      <c r="D27" s="15">
        <v>479069</v>
      </c>
      <c r="E27" s="15">
        <v>26662</v>
      </c>
      <c r="F27" s="15">
        <v>12709</v>
      </c>
      <c r="G27" s="15">
        <v>1734679</v>
      </c>
      <c r="H27" s="15">
        <v>19451</v>
      </c>
      <c r="I27" s="15">
        <v>98183</v>
      </c>
      <c r="J27" s="15">
        <v>169255</v>
      </c>
      <c r="K27" s="15">
        <v>61695</v>
      </c>
      <c r="L27" s="15">
        <v>39963</v>
      </c>
      <c r="M27" s="15">
        <v>308214</v>
      </c>
      <c r="N27" s="15">
        <v>1617</v>
      </c>
      <c r="O27" s="15">
        <v>49271</v>
      </c>
      <c r="P27" s="15">
        <v>554378</v>
      </c>
      <c r="Q27" s="15">
        <v>855050</v>
      </c>
      <c r="R27" s="15">
        <v>34912</v>
      </c>
      <c r="S27" s="15">
        <v>1121031</v>
      </c>
      <c r="T27" s="15">
        <v>64835</v>
      </c>
      <c r="U27" s="15">
        <v>71654</v>
      </c>
      <c r="V27" s="15">
        <v>172289</v>
      </c>
      <c r="W27" s="15">
        <v>45444</v>
      </c>
      <c r="X27" s="15">
        <v>881298</v>
      </c>
      <c r="Y27" s="15">
        <v>15002</v>
      </c>
      <c r="Z27" s="15">
        <v>324501</v>
      </c>
      <c r="AA27" s="15">
        <v>30624</v>
      </c>
      <c r="AB27" s="28">
        <v>34421</v>
      </c>
    </row>
    <row r="28" spans="1:28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28"/>
    </row>
    <row r="29" spans="1:28" x14ac:dyDescent="0.3">
      <c r="A29" s="4" t="s">
        <v>135</v>
      </c>
      <c r="B29" s="5" t="s">
        <v>186</v>
      </c>
      <c r="C29" s="13">
        <v>58761</v>
      </c>
      <c r="D29" s="13"/>
      <c r="E29" s="13"/>
      <c r="F29" s="13">
        <v>3430</v>
      </c>
      <c r="G29" s="13">
        <v>401033</v>
      </c>
      <c r="H29" s="13">
        <v>5905</v>
      </c>
      <c r="I29" s="13">
        <v>112</v>
      </c>
      <c r="J29" s="13">
        <v>24080</v>
      </c>
      <c r="K29" s="13">
        <v>5077</v>
      </c>
      <c r="L29" s="13">
        <v>5068</v>
      </c>
      <c r="M29" s="13">
        <v>115841</v>
      </c>
      <c r="N29" s="13">
        <v>3675</v>
      </c>
      <c r="O29" s="13">
        <v>7508</v>
      </c>
      <c r="P29" s="13">
        <v>164986</v>
      </c>
      <c r="Q29" s="13">
        <v>180038</v>
      </c>
      <c r="R29" s="13">
        <v>524</v>
      </c>
      <c r="S29" s="13">
        <v>514176</v>
      </c>
      <c r="T29" s="13">
        <v>12939</v>
      </c>
      <c r="U29" s="13">
        <v>51026</v>
      </c>
      <c r="V29" s="13">
        <v>58175</v>
      </c>
      <c r="W29" s="13">
        <v>7890</v>
      </c>
      <c r="X29" s="13">
        <v>280613</v>
      </c>
      <c r="Y29" s="13">
        <v>4590</v>
      </c>
      <c r="Z29" s="13">
        <v>61952</v>
      </c>
      <c r="AA29" s="13">
        <v>5507</v>
      </c>
      <c r="AB29" s="26">
        <v>23835</v>
      </c>
    </row>
    <row r="30" spans="1:28" x14ac:dyDescent="0.3">
      <c r="A30" s="4"/>
      <c r="B30" s="6" t="s">
        <v>187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S30" s="13"/>
      <c r="T30" s="13"/>
      <c r="U30" s="13"/>
      <c r="V30" s="13"/>
      <c r="W30" s="13"/>
      <c r="X30" s="13"/>
      <c r="Y30" s="13"/>
      <c r="Z30" s="13"/>
      <c r="AA30" s="13"/>
      <c r="AB30" s="26"/>
    </row>
    <row r="31" spans="1:28" x14ac:dyDescent="0.3">
      <c r="A31" s="4" t="s">
        <v>23</v>
      </c>
      <c r="B31" s="5" t="s">
        <v>188</v>
      </c>
      <c r="C31" s="13">
        <v>47122</v>
      </c>
      <c r="D31" s="13"/>
      <c r="E31" s="13"/>
      <c r="F31" s="13">
        <v>4130</v>
      </c>
      <c r="G31" s="13">
        <v>268303</v>
      </c>
      <c r="H31" s="13">
        <v>6673</v>
      </c>
      <c r="I31" s="13">
        <v>2667</v>
      </c>
      <c r="J31" s="13">
        <v>9256</v>
      </c>
      <c r="K31" s="13">
        <v>2709</v>
      </c>
      <c r="L31" s="13">
        <v>4190</v>
      </c>
      <c r="M31" s="13">
        <v>53811</v>
      </c>
      <c r="N31" s="13">
        <v>3089</v>
      </c>
      <c r="O31" s="13">
        <v>6644</v>
      </c>
      <c r="P31" s="13">
        <v>121298</v>
      </c>
      <c r="Q31" s="13">
        <v>108222</v>
      </c>
      <c r="R31" s="13">
        <v>1921</v>
      </c>
      <c r="S31" s="13">
        <v>359454</v>
      </c>
      <c r="T31" s="13">
        <v>9188</v>
      </c>
      <c r="U31" s="13">
        <v>32436</v>
      </c>
      <c r="V31" s="13">
        <v>50696</v>
      </c>
      <c r="W31" s="13">
        <v>11985</v>
      </c>
      <c r="X31" s="13">
        <v>141636</v>
      </c>
      <c r="Y31" s="13">
        <v>3685</v>
      </c>
      <c r="Z31" s="13">
        <v>131775</v>
      </c>
      <c r="AA31" s="13">
        <v>14023</v>
      </c>
      <c r="AB31" s="26">
        <v>7634</v>
      </c>
    </row>
    <row r="32" spans="1:28" x14ac:dyDescent="0.3">
      <c r="A32" s="4"/>
      <c r="B32" s="6" t="s">
        <v>189</v>
      </c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S32" s="13"/>
      <c r="T32" s="13"/>
      <c r="U32" s="13"/>
      <c r="V32" s="13"/>
      <c r="W32" s="13"/>
      <c r="X32" s="13"/>
      <c r="Y32" s="13"/>
      <c r="Z32" s="13"/>
      <c r="AA32" s="13"/>
      <c r="AB32" s="26"/>
    </row>
    <row r="33" spans="1:28" x14ac:dyDescent="0.3">
      <c r="A33" s="4" t="s">
        <v>24</v>
      </c>
      <c r="B33" s="5" t="s">
        <v>190</v>
      </c>
      <c r="C33" s="13">
        <v>2753</v>
      </c>
      <c r="D33" s="13"/>
      <c r="E33" s="13"/>
      <c r="F33" s="13">
        <v>547</v>
      </c>
      <c r="G33" s="13">
        <v>25031</v>
      </c>
      <c r="H33" s="13">
        <v>539</v>
      </c>
      <c r="I33" s="13">
        <v>0</v>
      </c>
      <c r="J33" s="13">
        <v>1028</v>
      </c>
      <c r="K33" s="13">
        <v>446</v>
      </c>
      <c r="L33" s="13">
        <v>706</v>
      </c>
      <c r="M33" s="13">
        <v>13531</v>
      </c>
      <c r="N33" s="13">
        <v>709</v>
      </c>
      <c r="O33" s="13">
        <v>792</v>
      </c>
      <c r="P33" s="13">
        <v>14191</v>
      </c>
      <c r="Q33" s="13">
        <v>24137</v>
      </c>
      <c r="R33" s="13">
        <v>0</v>
      </c>
      <c r="S33" s="13">
        <v>75407</v>
      </c>
      <c r="T33" s="13">
        <v>792</v>
      </c>
      <c r="U33" s="13">
        <v>6229</v>
      </c>
      <c r="V33" s="13">
        <v>3848</v>
      </c>
      <c r="W33" s="13">
        <v>2543</v>
      </c>
      <c r="X33" s="13">
        <v>61684</v>
      </c>
      <c r="Y33" s="13">
        <v>740</v>
      </c>
      <c r="Z33" s="13">
        <v>56032</v>
      </c>
      <c r="AA33" s="13">
        <v>359</v>
      </c>
      <c r="AB33" s="26">
        <v>1312</v>
      </c>
    </row>
    <row r="34" spans="1:28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S34" s="13"/>
      <c r="T34" s="13"/>
      <c r="U34" s="13"/>
      <c r="V34" s="13"/>
      <c r="W34" s="13"/>
      <c r="X34" s="13"/>
      <c r="Y34" s="13"/>
      <c r="Z34" s="13"/>
      <c r="AA34" s="13"/>
      <c r="AB34" s="26"/>
    </row>
    <row r="35" spans="1:28" x14ac:dyDescent="0.3">
      <c r="A35" s="4" t="s">
        <v>25</v>
      </c>
      <c r="B35" s="5" t="s">
        <v>192</v>
      </c>
      <c r="C35" s="13">
        <v>3107</v>
      </c>
      <c r="D35" s="13"/>
      <c r="E35" s="13"/>
      <c r="F35" s="13">
        <v>-172</v>
      </c>
      <c r="G35" s="13">
        <v>203178</v>
      </c>
      <c r="H35" s="13">
        <v>57</v>
      </c>
      <c r="I35" s="13">
        <v>-676</v>
      </c>
      <c r="J35" s="13">
        <v>10242</v>
      </c>
      <c r="K35" s="13">
        <v>-3476</v>
      </c>
      <c r="L35" s="13">
        <v>-491</v>
      </c>
      <c r="M35" s="13">
        <v>-104672</v>
      </c>
      <c r="N35" s="13">
        <v>-2369</v>
      </c>
      <c r="O35" s="13">
        <v>1791</v>
      </c>
      <c r="P35" s="13">
        <v>5119</v>
      </c>
      <c r="Q35" s="13">
        <v>13534</v>
      </c>
      <c r="R35" s="13">
        <v>-447</v>
      </c>
      <c r="S35" s="13">
        <v>-26270</v>
      </c>
      <c r="T35" s="13">
        <v>-809</v>
      </c>
      <c r="U35" s="13">
        <v>-1735</v>
      </c>
      <c r="V35" s="13">
        <v>1521</v>
      </c>
      <c r="W35" s="13">
        <v>533</v>
      </c>
      <c r="X35" s="13">
        <v>35827</v>
      </c>
      <c r="Y35" s="13">
        <v>2069</v>
      </c>
      <c r="Z35" s="13">
        <v>34850</v>
      </c>
      <c r="AA35" s="13">
        <v>-2750</v>
      </c>
      <c r="AB35" s="26">
        <v>0</v>
      </c>
    </row>
    <row r="36" spans="1:28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S36" s="13"/>
      <c r="T36" s="13"/>
      <c r="U36" s="13"/>
      <c r="V36" s="13"/>
      <c r="W36" s="13"/>
      <c r="X36" s="13"/>
      <c r="Y36" s="13"/>
      <c r="Z36" s="13"/>
      <c r="AA36" s="13"/>
      <c r="AB36" s="26"/>
    </row>
    <row r="37" spans="1:28" x14ac:dyDescent="0.3">
      <c r="A37" s="4" t="s">
        <v>26</v>
      </c>
      <c r="B37" s="5" t="s">
        <v>194</v>
      </c>
      <c r="C37" s="13">
        <v>23924</v>
      </c>
      <c r="D37" s="13"/>
      <c r="E37" s="13"/>
      <c r="F37" s="13">
        <v>36</v>
      </c>
      <c r="G37" s="13">
        <v>1158366</v>
      </c>
      <c r="H37" s="13">
        <v>81</v>
      </c>
      <c r="I37" s="13">
        <v>-4098</v>
      </c>
      <c r="J37" s="13">
        <v>71</v>
      </c>
      <c r="K37" s="13">
        <v>0</v>
      </c>
      <c r="L37" s="13">
        <v>6714</v>
      </c>
      <c r="M37" s="13">
        <v>206945</v>
      </c>
      <c r="N37" s="13">
        <v>19373</v>
      </c>
      <c r="O37" s="13">
        <v>-4139</v>
      </c>
      <c r="P37" s="13">
        <v>155001</v>
      </c>
      <c r="Q37" s="13">
        <v>620073</v>
      </c>
      <c r="R37" s="13">
        <v>4948</v>
      </c>
      <c r="S37" s="13">
        <v>1350127</v>
      </c>
      <c r="T37" s="13">
        <v>-21555</v>
      </c>
      <c r="U37" s="13">
        <v>83884</v>
      </c>
      <c r="V37" s="13">
        <v>59433</v>
      </c>
      <c r="W37" s="13">
        <v>14166</v>
      </c>
      <c r="X37" s="13">
        <v>120992</v>
      </c>
      <c r="Y37" s="13">
        <v>51</v>
      </c>
      <c r="Z37" s="13">
        <v>146354</v>
      </c>
      <c r="AA37" s="13">
        <v>579</v>
      </c>
      <c r="AB37" s="26">
        <v>0</v>
      </c>
    </row>
    <row r="38" spans="1:28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S38" s="13"/>
      <c r="T38" s="13"/>
      <c r="U38" s="13"/>
      <c r="V38" s="13"/>
      <c r="W38" s="13"/>
      <c r="X38" s="13"/>
      <c r="Y38" s="13"/>
      <c r="Z38" s="13"/>
      <c r="AA38" s="13"/>
      <c r="AB38" s="26"/>
    </row>
    <row r="39" spans="1:28" x14ac:dyDescent="0.3">
      <c r="A39" s="4">
        <v>18</v>
      </c>
      <c r="B39" s="5" t="s">
        <v>196</v>
      </c>
      <c r="C39" s="13">
        <v>3098</v>
      </c>
      <c r="D39" s="13"/>
      <c r="E39" s="13"/>
      <c r="F39" s="13">
        <v>4525</v>
      </c>
      <c r="G39" s="13">
        <v>134986</v>
      </c>
      <c r="H39" s="13">
        <v>0</v>
      </c>
      <c r="I39" s="13">
        <v>19</v>
      </c>
      <c r="J39" s="13">
        <v>0</v>
      </c>
      <c r="K39" s="13">
        <v>16438</v>
      </c>
      <c r="L39" s="13">
        <v>2095</v>
      </c>
      <c r="M39" s="13">
        <v>214191</v>
      </c>
      <c r="N39" s="13">
        <v>10238</v>
      </c>
      <c r="O39" s="13">
        <v>317</v>
      </c>
      <c r="P39" s="13">
        <v>29256</v>
      </c>
      <c r="Q39" s="13">
        <v>59317</v>
      </c>
      <c r="R39" s="13">
        <v>2219</v>
      </c>
      <c r="S39" s="13">
        <v>53316</v>
      </c>
      <c r="T39" s="13">
        <v>18246</v>
      </c>
      <c r="U39" s="13">
        <v>181</v>
      </c>
      <c r="V39" s="13">
        <v>0</v>
      </c>
      <c r="W39" s="13">
        <v>0</v>
      </c>
      <c r="X39" s="13">
        <v>14395</v>
      </c>
      <c r="Y39" s="13">
        <v>0</v>
      </c>
      <c r="Z39" s="13">
        <v>-4756</v>
      </c>
      <c r="AA39" s="13">
        <v>0</v>
      </c>
      <c r="AB39" s="26">
        <v>0</v>
      </c>
    </row>
    <row r="40" spans="1:28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S40" s="13"/>
      <c r="T40" s="13"/>
      <c r="U40" s="13"/>
      <c r="V40" s="13"/>
      <c r="W40" s="13"/>
      <c r="X40" s="13"/>
      <c r="Y40" s="13"/>
      <c r="Z40" s="13"/>
      <c r="AA40" s="13"/>
      <c r="AB40" s="26"/>
    </row>
    <row r="41" spans="1:28" x14ac:dyDescent="0.3">
      <c r="A41" s="4" t="s">
        <v>27</v>
      </c>
      <c r="B41" s="5" t="s">
        <v>198</v>
      </c>
      <c r="C41" s="13">
        <v>288</v>
      </c>
      <c r="D41" s="13"/>
      <c r="E41" s="13"/>
      <c r="F41" s="13">
        <v>0</v>
      </c>
      <c r="G41" s="13">
        <v>499088</v>
      </c>
      <c r="H41" s="13">
        <v>0</v>
      </c>
      <c r="I41" s="13">
        <v>121</v>
      </c>
      <c r="J41" s="13">
        <v>174</v>
      </c>
      <c r="K41" s="13">
        <v>0</v>
      </c>
      <c r="L41" s="13">
        <v>1138</v>
      </c>
      <c r="M41" s="13">
        <v>214737</v>
      </c>
      <c r="N41" s="13">
        <v>149</v>
      </c>
      <c r="O41" s="13">
        <v>58</v>
      </c>
      <c r="P41" s="13">
        <v>11130</v>
      </c>
      <c r="Q41" s="13">
        <v>41629</v>
      </c>
      <c r="R41" s="13">
        <v>522</v>
      </c>
      <c r="S41" s="13">
        <v>166766</v>
      </c>
      <c r="T41" s="13">
        <v>16745</v>
      </c>
      <c r="U41" s="13">
        <v>5796</v>
      </c>
      <c r="V41" s="13">
        <v>-6828</v>
      </c>
      <c r="W41" s="13">
        <v>39</v>
      </c>
      <c r="X41" s="13">
        <v>32881</v>
      </c>
      <c r="Y41" s="13">
        <v>0</v>
      </c>
      <c r="Z41" s="13">
        <v>3358</v>
      </c>
      <c r="AA41" s="13">
        <v>102</v>
      </c>
      <c r="AB41" s="26">
        <v>0</v>
      </c>
    </row>
    <row r="42" spans="1:28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26"/>
    </row>
    <row r="43" spans="1:28" s="86" customFormat="1" x14ac:dyDescent="0.3">
      <c r="A43" s="7" t="s">
        <v>28</v>
      </c>
      <c r="B43" s="8" t="s">
        <v>200</v>
      </c>
      <c r="C43" s="17">
        <v>1566</v>
      </c>
      <c r="D43" s="17">
        <v>-199707</v>
      </c>
      <c r="E43" s="17">
        <v>6266</v>
      </c>
      <c r="F43" s="17">
        <v>213</v>
      </c>
      <c r="G43" s="17">
        <v>-955306</v>
      </c>
      <c r="H43" s="17">
        <v>6196</v>
      </c>
      <c r="I43" s="17">
        <v>100038</v>
      </c>
      <c r="J43" s="17">
        <v>124404</v>
      </c>
      <c r="K43" s="17">
        <v>40501</v>
      </c>
      <c r="L43" s="17">
        <v>20543</v>
      </c>
      <c r="M43" s="17">
        <v>-406170</v>
      </c>
      <c r="N43" s="17">
        <v>-33247</v>
      </c>
      <c r="O43" s="17">
        <v>36300</v>
      </c>
      <c r="P43" s="17">
        <v>53397</v>
      </c>
      <c r="Q43" s="17">
        <v>-191900</v>
      </c>
      <c r="R43" s="17">
        <v>25225</v>
      </c>
      <c r="S43" s="17">
        <v>-1371945</v>
      </c>
      <c r="T43" s="17">
        <v>29289</v>
      </c>
      <c r="U43" s="17">
        <v>-106163</v>
      </c>
      <c r="V43" s="17">
        <v>5444</v>
      </c>
      <c r="W43" s="17">
        <v>8288</v>
      </c>
      <c r="X43" s="17">
        <v>193270</v>
      </c>
      <c r="Y43" s="17">
        <v>3867</v>
      </c>
      <c r="Z43" s="17">
        <v>-105064</v>
      </c>
      <c r="AA43" s="17">
        <v>12804</v>
      </c>
      <c r="AB43" s="30">
        <v>1640</v>
      </c>
    </row>
    <row r="44" spans="1:28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30"/>
    </row>
    <row r="45" spans="1:28" x14ac:dyDescent="0.3">
      <c r="A45" s="4" t="s">
        <v>29</v>
      </c>
      <c r="B45" s="5" t="s">
        <v>202</v>
      </c>
      <c r="C45" s="16">
        <v>3922</v>
      </c>
      <c r="D45" s="16"/>
      <c r="E45" s="16"/>
      <c r="F45" s="16">
        <v>119</v>
      </c>
      <c r="G45" s="16">
        <v>5641</v>
      </c>
      <c r="H45" s="16">
        <v>838</v>
      </c>
      <c r="I45" s="16">
        <v>12778</v>
      </c>
      <c r="J45" s="16">
        <v>41845</v>
      </c>
      <c r="K45" s="16">
        <v>6468</v>
      </c>
      <c r="L45" s="16">
        <v>2858</v>
      </c>
      <c r="M45" s="16">
        <v>5864</v>
      </c>
      <c r="N45" s="16">
        <v>523</v>
      </c>
      <c r="O45" s="16">
        <v>7814</v>
      </c>
      <c r="P45" s="16">
        <v>49288</v>
      </c>
      <c r="Q45" s="16">
        <v>11433</v>
      </c>
      <c r="R45" s="16">
        <v>2978</v>
      </c>
      <c r="S45" s="16">
        <v>19441</v>
      </c>
      <c r="T45" s="16">
        <v>4933</v>
      </c>
      <c r="U45" s="16">
        <v>2898</v>
      </c>
      <c r="V45" s="16">
        <v>1944</v>
      </c>
      <c r="W45" s="16">
        <v>5620</v>
      </c>
      <c r="X45" s="16">
        <v>32570</v>
      </c>
      <c r="Y45" s="16">
        <v>1669</v>
      </c>
      <c r="Z45" s="16">
        <v>19231</v>
      </c>
      <c r="AA45" s="16">
        <v>2166</v>
      </c>
      <c r="AB45" s="29">
        <v>93</v>
      </c>
    </row>
    <row r="46" spans="1:28" x14ac:dyDescent="0.3">
      <c r="A46" s="4"/>
      <c r="B46" s="6" t="s">
        <v>203</v>
      </c>
      <c r="AB46" s="91"/>
    </row>
    <row r="47" spans="1:28" x14ac:dyDescent="0.3">
      <c r="A47" s="4" t="s">
        <v>30</v>
      </c>
      <c r="B47" s="5" t="s">
        <v>204</v>
      </c>
      <c r="C47" s="16">
        <v>-3500</v>
      </c>
      <c r="D47" s="16"/>
      <c r="E47" s="16"/>
      <c r="F47" s="16">
        <v>57</v>
      </c>
      <c r="G47" s="16">
        <v>-276523</v>
      </c>
      <c r="H47" s="16">
        <v>320</v>
      </c>
      <c r="I47" s="16">
        <v>26627</v>
      </c>
      <c r="J47" s="16">
        <v>218</v>
      </c>
      <c r="K47" s="16">
        <v>4755</v>
      </c>
      <c r="L47" s="16">
        <v>295</v>
      </c>
      <c r="M47" s="16">
        <v>-74681</v>
      </c>
      <c r="N47" s="16">
        <v>-5426</v>
      </c>
      <c r="O47" s="16">
        <v>-340</v>
      </c>
      <c r="P47" s="16">
        <v>-20396</v>
      </c>
      <c r="Q47" s="12">
        <v>-46027</v>
      </c>
      <c r="R47" s="12">
        <v>-1283</v>
      </c>
      <c r="S47" s="16">
        <v>-252066</v>
      </c>
      <c r="T47" s="16">
        <v>11862</v>
      </c>
      <c r="U47" s="16">
        <v>-45205</v>
      </c>
      <c r="V47" s="16">
        <v>1217</v>
      </c>
      <c r="W47" s="16">
        <v>-1520</v>
      </c>
      <c r="X47" s="16">
        <v>26227</v>
      </c>
      <c r="Y47" s="16">
        <v>-696</v>
      </c>
      <c r="Z47" s="16">
        <v>-5219</v>
      </c>
      <c r="AA47" s="16">
        <v>1013</v>
      </c>
      <c r="AB47" s="29">
        <v>-15</v>
      </c>
    </row>
    <row r="48" spans="1:28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29"/>
    </row>
    <row r="49" spans="1:28" s="86" customFormat="1" x14ac:dyDescent="0.3">
      <c r="A49" s="65" t="s">
        <v>31</v>
      </c>
      <c r="B49" s="66" t="s">
        <v>206</v>
      </c>
      <c r="C49" s="67">
        <v>1144</v>
      </c>
      <c r="D49" s="67">
        <v>-217179</v>
      </c>
      <c r="E49" s="67">
        <v>2705</v>
      </c>
      <c r="F49" s="67">
        <v>37</v>
      </c>
      <c r="G49" s="67">
        <v>-684424</v>
      </c>
      <c r="H49" s="67">
        <v>5038</v>
      </c>
      <c r="I49" s="67">
        <v>60633</v>
      </c>
      <c r="J49" s="67">
        <v>82341</v>
      </c>
      <c r="K49" s="67">
        <v>29278</v>
      </c>
      <c r="L49" s="67">
        <v>17390</v>
      </c>
      <c r="M49" s="67">
        <v>-363017</v>
      </c>
      <c r="N49" s="67">
        <v>-28344</v>
      </c>
      <c r="O49" s="67">
        <v>28826</v>
      </c>
      <c r="P49" s="67">
        <v>24505</v>
      </c>
      <c r="Q49" s="67">
        <v>-157306</v>
      </c>
      <c r="R49" s="67">
        <v>23530</v>
      </c>
      <c r="S49" s="67">
        <v>-1139320</v>
      </c>
      <c r="T49" s="67">
        <v>12494</v>
      </c>
      <c r="U49" s="67">
        <v>-63856</v>
      </c>
      <c r="V49" s="67">
        <v>2283</v>
      </c>
      <c r="W49" s="67">
        <v>4188</v>
      </c>
      <c r="X49" s="67">
        <v>134473</v>
      </c>
      <c r="Y49" s="67">
        <v>2894</v>
      </c>
      <c r="Z49" s="67">
        <v>-119076</v>
      </c>
      <c r="AA49" s="67">
        <v>9625</v>
      </c>
      <c r="AB49" s="68">
        <v>1562</v>
      </c>
    </row>
    <row r="50" spans="1:28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</row>
    <row r="51" spans="1:28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spans="1:28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28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</row>
    <row r="54" spans="1:28" x14ac:dyDescent="0.3">
      <c r="A54" s="32" t="s">
        <v>209</v>
      </c>
      <c r="B54" s="94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28" x14ac:dyDescent="0.3">
      <c r="A55" s="33" t="s">
        <v>36</v>
      </c>
      <c r="B55" s="94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</row>
    <row r="56" spans="1:28" x14ac:dyDescent="0.3">
      <c r="A56" s="32" t="s">
        <v>210</v>
      </c>
      <c r="B56" s="94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28" x14ac:dyDescent="0.3">
      <c r="A57" s="33" t="s">
        <v>37</v>
      </c>
      <c r="B57" s="94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</row>
    <row r="58" spans="1:28" x14ac:dyDescent="0.3">
      <c r="A58" s="32" t="s">
        <v>224</v>
      </c>
      <c r="B58" s="94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</row>
    <row r="59" spans="1:28" x14ac:dyDescent="0.3">
      <c r="A59" s="33" t="s">
        <v>225</v>
      </c>
      <c r="B59" s="94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</row>
    <row r="60" spans="1:28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</row>
    <row r="61" spans="1:28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</row>
    <row r="62" spans="1:28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</row>
    <row r="63" spans="1:28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</row>
    <row r="64" spans="1:28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</row>
    <row r="65" spans="3:28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</row>
    <row r="66" spans="3:28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</row>
    <row r="67" spans="3:28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</row>
    <row r="68" spans="3:28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</row>
    <row r="69" spans="3:28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</row>
    <row r="70" spans="3:28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</row>
    <row r="71" spans="3:28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</row>
    <row r="72" spans="3:28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</row>
    <row r="73" spans="3:28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</row>
    <row r="74" spans="3:28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3:28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3:28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3:28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3:28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3:28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3:28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3:28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3:28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3:28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3:28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3:28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3:28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3:28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3:28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3:28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3:28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3:28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3:28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</row>
    <row r="93" spans="3:28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3:28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3:28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3:28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3:28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3:28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3:28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3:28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3:28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3:28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3:28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3:28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3:28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3:28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3:28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</row>
    <row r="108" spans="3:28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</row>
    <row r="109" spans="3:28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3:28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3:28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3:28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3:28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3:28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 spans="3:28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 spans="3:28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3:28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 spans="3:28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 spans="3:28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 spans="3:28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3:28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3:28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3:28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3:28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3:28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3:28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3:28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3:28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 spans="3:28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3:28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3:28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3:28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 spans="3:28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3:28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3:28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3:28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3:28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3:28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3:28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3:28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3:28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3:28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3:28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3:28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spans="3:28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</row>
    <row r="146" spans="3:28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3:28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3:28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3:28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3:28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3:28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3:28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3:28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3:28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spans="3:28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F155"/>
  <sheetViews>
    <sheetView showGridLines="0" zoomScaleNormal="100" workbookViewId="0">
      <pane xSplit="2" ySplit="4" topLeftCell="O38" activePane="bottomRight" state="frozen"/>
      <selection pane="topRight" activeCell="B1" sqref="B1"/>
      <selection pane="bottomLeft" activeCell="A8" sqref="A8"/>
      <selection pane="bottomRight" activeCell="R61" sqref="R61"/>
    </sheetView>
  </sheetViews>
  <sheetFormatPr defaultRowHeight="14.4" x14ac:dyDescent="0.3"/>
  <cols>
    <col min="2" max="2" width="68" style="81" bestFit="1" customWidth="1"/>
    <col min="3" max="32" width="11.33203125" style="12" customWidth="1"/>
  </cols>
  <sheetData>
    <row r="1" spans="1:32" x14ac:dyDescent="0.3">
      <c r="A1" s="56" t="s">
        <v>33</v>
      </c>
    </row>
    <row r="2" spans="1:32" x14ac:dyDescent="0.3">
      <c r="A2" s="58" t="s">
        <v>250</v>
      </c>
      <c r="B2" s="82"/>
    </row>
    <row r="3" spans="1:32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147</v>
      </c>
      <c r="L4" s="47" t="s">
        <v>148</v>
      </c>
      <c r="M4" s="47" t="s">
        <v>149</v>
      </c>
      <c r="N4" s="47" t="s">
        <v>5</v>
      </c>
      <c r="O4" s="47" t="s">
        <v>6</v>
      </c>
      <c r="P4" s="47" t="s">
        <v>7</v>
      </c>
      <c r="Q4" s="47" t="s">
        <v>219</v>
      </c>
      <c r="R4" s="47" t="s">
        <v>151</v>
      </c>
      <c r="S4" s="47" t="s">
        <v>152</v>
      </c>
      <c r="T4" s="47" t="s">
        <v>119</v>
      </c>
      <c r="U4" s="47" t="s">
        <v>8</v>
      </c>
      <c r="V4" s="47" t="s">
        <v>220</v>
      </c>
      <c r="W4" s="47" t="s">
        <v>2</v>
      </c>
      <c r="X4" s="47" t="s">
        <v>9</v>
      </c>
      <c r="Y4" s="47" t="s">
        <v>0</v>
      </c>
      <c r="Z4" s="47" t="s">
        <v>155</v>
      </c>
      <c r="AA4" s="47" t="s">
        <v>156</v>
      </c>
      <c r="AB4" s="47" t="s">
        <v>10</v>
      </c>
      <c r="AC4" s="47" t="s">
        <v>214</v>
      </c>
      <c r="AD4" s="47" t="s">
        <v>159</v>
      </c>
      <c r="AE4" s="47" t="s">
        <v>11</v>
      </c>
      <c r="AF4" s="61" t="s">
        <v>160</v>
      </c>
    </row>
    <row r="5" spans="1:32" s="85" customFormat="1" x14ac:dyDescent="0.3">
      <c r="A5" s="4" t="s">
        <v>12</v>
      </c>
      <c r="B5" s="5" t="s">
        <v>163</v>
      </c>
      <c r="C5" s="13">
        <v>103315</v>
      </c>
      <c r="D5" s="13"/>
      <c r="E5" s="13"/>
      <c r="F5" s="13">
        <v>3023</v>
      </c>
      <c r="G5" s="13">
        <v>1107500</v>
      </c>
      <c r="H5" s="13">
        <v>5458</v>
      </c>
      <c r="I5" s="13">
        <v>212471</v>
      </c>
      <c r="J5" s="13">
        <v>21562</v>
      </c>
      <c r="K5" s="13">
        <v>983324</v>
      </c>
      <c r="L5" s="13">
        <v>26192</v>
      </c>
      <c r="M5" s="13">
        <v>7086</v>
      </c>
      <c r="N5" s="13">
        <v>3167</v>
      </c>
      <c r="O5" s="13">
        <v>40308</v>
      </c>
      <c r="P5" s="13">
        <v>11444</v>
      </c>
      <c r="Q5" s="13">
        <v>252570</v>
      </c>
      <c r="R5" s="13">
        <v>9662</v>
      </c>
      <c r="S5" s="13">
        <v>20616</v>
      </c>
      <c r="T5" s="13">
        <v>226885</v>
      </c>
      <c r="U5" s="13">
        <v>438585</v>
      </c>
      <c r="V5" s="13">
        <v>5743</v>
      </c>
      <c r="W5" s="13">
        <v>1419995</v>
      </c>
      <c r="X5" s="13">
        <v>106407</v>
      </c>
      <c r="Y5" s="13">
        <v>64769</v>
      </c>
      <c r="Z5" s="13">
        <v>133481</v>
      </c>
      <c r="AA5" s="13">
        <v>34624</v>
      </c>
      <c r="AB5" s="13">
        <v>604150</v>
      </c>
      <c r="AC5" s="13">
        <v>12458</v>
      </c>
      <c r="AD5" s="13">
        <v>235641</v>
      </c>
      <c r="AE5" s="13">
        <v>9583</v>
      </c>
      <c r="AF5" s="26">
        <v>0</v>
      </c>
    </row>
    <row r="6" spans="1:32" s="85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85" customFormat="1" x14ac:dyDescent="0.3">
      <c r="A7" s="4">
        <v>2</v>
      </c>
      <c r="B7" s="5" t="s">
        <v>165</v>
      </c>
      <c r="C7" s="14">
        <v>54264</v>
      </c>
      <c r="D7" s="14"/>
      <c r="E7" s="14"/>
      <c r="F7" s="14">
        <v>1092</v>
      </c>
      <c r="G7" s="14">
        <v>970748</v>
      </c>
      <c r="H7" s="14">
        <v>4338</v>
      </c>
      <c r="I7" s="14">
        <v>207123</v>
      </c>
      <c r="J7" s="14">
        <v>9614</v>
      </c>
      <c r="K7" s="14">
        <v>790388</v>
      </c>
      <c r="L7" s="14">
        <v>18880</v>
      </c>
      <c r="M7" s="14">
        <v>4736</v>
      </c>
      <c r="N7" s="14">
        <v>708</v>
      </c>
      <c r="O7" s="14">
        <v>17072</v>
      </c>
      <c r="P7" s="14">
        <v>5003</v>
      </c>
      <c r="Q7" s="14">
        <v>182090</v>
      </c>
      <c r="R7" s="14">
        <v>8054</v>
      </c>
      <c r="S7" s="14">
        <v>4522</v>
      </c>
      <c r="T7" s="14">
        <v>99068</v>
      </c>
      <c r="U7" s="14">
        <v>292552</v>
      </c>
      <c r="V7" s="14">
        <v>1334</v>
      </c>
      <c r="W7" s="14">
        <v>1143526</v>
      </c>
      <c r="X7" s="14">
        <v>92662</v>
      </c>
      <c r="Y7" s="14">
        <v>37315</v>
      </c>
      <c r="Z7" s="14">
        <v>71407</v>
      </c>
      <c r="AA7" s="14">
        <v>25287</v>
      </c>
      <c r="AB7" s="14">
        <v>370890</v>
      </c>
      <c r="AC7" s="14">
        <v>8557</v>
      </c>
      <c r="AD7" s="14">
        <v>99671</v>
      </c>
      <c r="AE7" s="14">
        <v>1607</v>
      </c>
      <c r="AF7" s="27">
        <v>10</v>
      </c>
    </row>
    <row r="8" spans="1:32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86" customFormat="1" x14ac:dyDescent="0.3">
      <c r="A9" s="7" t="s">
        <v>13</v>
      </c>
      <c r="B9" s="8" t="s">
        <v>167</v>
      </c>
      <c r="C9" s="15">
        <v>49051</v>
      </c>
      <c r="D9" s="15">
        <v>225965</v>
      </c>
      <c r="E9" s="15">
        <v>1136</v>
      </c>
      <c r="F9" s="15">
        <v>1931</v>
      </c>
      <c r="G9" s="15">
        <v>136752</v>
      </c>
      <c r="H9" s="15">
        <v>1120</v>
      </c>
      <c r="I9" s="15">
        <v>5348</v>
      </c>
      <c r="J9" s="15">
        <v>11948</v>
      </c>
      <c r="K9" s="15">
        <v>192936</v>
      </c>
      <c r="L9" s="15">
        <v>7312</v>
      </c>
      <c r="M9" s="15">
        <v>2350</v>
      </c>
      <c r="N9" s="15">
        <v>2459</v>
      </c>
      <c r="O9" s="15">
        <v>23236</v>
      </c>
      <c r="P9" s="15">
        <v>6441</v>
      </c>
      <c r="Q9" s="15">
        <f>+Q5-Q7</f>
        <v>70480</v>
      </c>
      <c r="R9" s="15">
        <v>1608</v>
      </c>
      <c r="S9" s="15">
        <v>16094</v>
      </c>
      <c r="T9" s="15">
        <v>127817</v>
      </c>
      <c r="U9" s="15">
        <v>146033</v>
      </c>
      <c r="V9" s="15">
        <v>4409</v>
      </c>
      <c r="W9" s="15">
        <v>276469</v>
      </c>
      <c r="X9" s="15">
        <v>13745</v>
      </c>
      <c r="Y9" s="15">
        <v>27454</v>
      </c>
      <c r="Z9" s="15">
        <v>62074</v>
      </c>
      <c r="AA9" s="15">
        <v>9337</v>
      </c>
      <c r="AB9" s="15">
        <v>233260</v>
      </c>
      <c r="AC9" s="15">
        <v>3901</v>
      </c>
      <c r="AD9" s="15">
        <v>135970</v>
      </c>
      <c r="AE9" s="15">
        <v>7976</v>
      </c>
      <c r="AF9" s="28">
        <v>-10</v>
      </c>
    </row>
    <row r="10" spans="1:32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8"/>
    </row>
    <row r="11" spans="1:32" x14ac:dyDescent="0.3">
      <c r="A11" s="4" t="s">
        <v>14</v>
      </c>
      <c r="B11" s="5" t="s">
        <v>169</v>
      </c>
      <c r="C11" s="16">
        <v>30</v>
      </c>
      <c r="D11" s="16"/>
      <c r="E11" s="16"/>
      <c r="F11" s="16">
        <v>68</v>
      </c>
      <c r="G11" s="16">
        <v>374369</v>
      </c>
      <c r="H11" s="16">
        <v>45</v>
      </c>
      <c r="I11" s="16">
        <v>0</v>
      </c>
      <c r="J11" s="16">
        <v>661</v>
      </c>
      <c r="K11" s="16">
        <v>6155</v>
      </c>
      <c r="L11" s="16">
        <v>0</v>
      </c>
      <c r="M11" s="16">
        <v>163</v>
      </c>
      <c r="N11" s="16">
        <v>29</v>
      </c>
      <c r="O11" s="16">
        <v>0</v>
      </c>
      <c r="P11" s="16">
        <v>0</v>
      </c>
      <c r="Q11" s="16">
        <v>396</v>
      </c>
      <c r="R11" s="16">
        <v>526</v>
      </c>
      <c r="S11" s="16">
        <v>3519</v>
      </c>
      <c r="T11" s="16">
        <v>345</v>
      </c>
      <c r="U11" s="16">
        <v>1311</v>
      </c>
      <c r="V11" s="16">
        <v>0</v>
      </c>
      <c r="W11" s="16">
        <v>48928</v>
      </c>
      <c r="X11" s="16">
        <v>200</v>
      </c>
      <c r="Y11" s="16">
        <v>489</v>
      </c>
      <c r="Z11" s="16">
        <v>58</v>
      </c>
      <c r="AA11" s="16">
        <v>0</v>
      </c>
      <c r="AB11" s="16">
        <v>34657</v>
      </c>
      <c r="AC11" s="16">
        <v>65</v>
      </c>
      <c r="AD11" s="16">
        <v>81</v>
      </c>
      <c r="AE11" s="16">
        <v>1997</v>
      </c>
      <c r="AF11" s="29">
        <v>0</v>
      </c>
    </row>
    <row r="12" spans="1:32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9"/>
    </row>
    <row r="13" spans="1:32" x14ac:dyDescent="0.3">
      <c r="A13" s="4" t="s">
        <v>15</v>
      </c>
      <c r="B13" s="5" t="s">
        <v>171</v>
      </c>
      <c r="C13" s="16">
        <v>14963</v>
      </c>
      <c r="D13" s="16"/>
      <c r="E13" s="16"/>
      <c r="F13" s="16">
        <v>2210</v>
      </c>
      <c r="G13" s="16">
        <v>269245</v>
      </c>
      <c r="H13" s="16">
        <v>5516</v>
      </c>
      <c r="I13" s="16">
        <v>1231</v>
      </c>
      <c r="J13" s="16">
        <v>4369</v>
      </c>
      <c r="K13" s="16">
        <v>267199</v>
      </c>
      <c r="L13" s="16">
        <v>50865</v>
      </c>
      <c r="M13" s="16">
        <v>2692</v>
      </c>
      <c r="N13" s="16">
        <v>11454</v>
      </c>
      <c r="O13" s="16">
        <v>1557</v>
      </c>
      <c r="P13" s="16">
        <v>1357</v>
      </c>
      <c r="Q13" s="16">
        <v>37101</v>
      </c>
      <c r="R13" s="16">
        <v>3401</v>
      </c>
      <c r="S13" s="16">
        <v>6807</v>
      </c>
      <c r="T13" s="16">
        <v>63699</v>
      </c>
      <c r="U13" s="16">
        <v>60555</v>
      </c>
      <c r="V13" s="16">
        <v>51</v>
      </c>
      <c r="W13" s="16">
        <v>224257</v>
      </c>
      <c r="X13" s="16">
        <v>25196</v>
      </c>
      <c r="Y13" s="16">
        <v>13174</v>
      </c>
      <c r="Z13" s="16">
        <v>34168</v>
      </c>
      <c r="AA13" s="16">
        <v>9002</v>
      </c>
      <c r="AB13" s="16">
        <v>165662</v>
      </c>
      <c r="AC13" s="16">
        <v>2588</v>
      </c>
      <c r="AD13" s="16">
        <v>39667</v>
      </c>
      <c r="AE13" s="16">
        <v>4376</v>
      </c>
      <c r="AF13" s="29">
        <v>0</v>
      </c>
    </row>
    <row r="14" spans="1:32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x14ac:dyDescent="0.3">
      <c r="A15" s="4" t="s">
        <v>16</v>
      </c>
      <c r="B15" s="5" t="s">
        <v>172</v>
      </c>
      <c r="C15" s="16">
        <v>-4483</v>
      </c>
      <c r="D15" s="16"/>
      <c r="E15" s="16"/>
      <c r="F15" s="16">
        <v>-459</v>
      </c>
      <c r="G15" s="16">
        <v>-41591</v>
      </c>
      <c r="H15" s="16">
        <v>-157</v>
      </c>
      <c r="I15" s="16">
        <v>-666</v>
      </c>
      <c r="J15" s="16">
        <v>-1258</v>
      </c>
      <c r="K15" s="16">
        <v>-92939</v>
      </c>
      <c r="L15" s="16">
        <v>-10568</v>
      </c>
      <c r="M15" s="16">
        <v>-378</v>
      </c>
      <c r="N15" s="16">
        <v>-3505</v>
      </c>
      <c r="O15" s="16">
        <v>-259</v>
      </c>
      <c r="P15" s="16">
        <v>-224</v>
      </c>
      <c r="Q15" s="16">
        <v>-8652</v>
      </c>
      <c r="R15" s="16">
        <v>-622</v>
      </c>
      <c r="S15" s="16">
        <v>-4604</v>
      </c>
      <c r="T15" s="16">
        <v>-4526</v>
      </c>
      <c r="U15" s="16">
        <v>-8845</v>
      </c>
      <c r="V15" s="16">
        <v>-12</v>
      </c>
      <c r="W15" s="16">
        <v>-47698</v>
      </c>
      <c r="X15" s="16">
        <v>-1525</v>
      </c>
      <c r="Y15" s="16">
        <v>-3382</v>
      </c>
      <c r="Z15" s="16">
        <v>-4349</v>
      </c>
      <c r="AA15" s="16">
        <v>-2207</v>
      </c>
      <c r="AB15" s="16">
        <v>-30048</v>
      </c>
      <c r="AC15" s="16">
        <v>-64</v>
      </c>
      <c r="AD15" s="16">
        <v>-4250</v>
      </c>
      <c r="AE15" s="16">
        <v>-1403</v>
      </c>
      <c r="AF15" s="29">
        <v>-2</v>
      </c>
    </row>
    <row r="16" spans="1:32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x14ac:dyDescent="0.3">
      <c r="A17" s="4" t="s">
        <v>17</v>
      </c>
      <c r="B17" s="5" t="s">
        <v>174</v>
      </c>
      <c r="C17" s="16">
        <v>532</v>
      </c>
      <c r="D17" s="16"/>
      <c r="E17" s="16"/>
      <c r="F17" s="16">
        <v>-137</v>
      </c>
      <c r="G17" s="16">
        <v>-11529</v>
      </c>
      <c r="H17" s="16">
        <v>0</v>
      </c>
      <c r="I17" s="16">
        <v>-293</v>
      </c>
      <c r="J17" s="16">
        <v>-7188</v>
      </c>
      <c r="K17" s="16">
        <v>-174219</v>
      </c>
      <c r="L17" s="16">
        <v>5987</v>
      </c>
      <c r="M17" s="16">
        <v>184</v>
      </c>
      <c r="N17" s="16">
        <v>292</v>
      </c>
      <c r="O17" s="16">
        <v>-5702</v>
      </c>
      <c r="P17" s="16">
        <v>2072</v>
      </c>
      <c r="Q17" s="16">
        <v>-10390</v>
      </c>
      <c r="R17" s="16">
        <v>-3982</v>
      </c>
      <c r="S17" s="16">
        <v>-3998</v>
      </c>
      <c r="T17" s="16">
        <v>299</v>
      </c>
      <c r="U17" s="16">
        <v>1597</v>
      </c>
      <c r="V17" s="16">
        <v>0</v>
      </c>
      <c r="W17" s="16">
        <v>-98992</v>
      </c>
      <c r="X17" s="16">
        <v>-4868</v>
      </c>
      <c r="Y17" s="16">
        <v>-1502</v>
      </c>
      <c r="Z17" s="16">
        <v>-1499</v>
      </c>
      <c r="AA17" s="16">
        <v>2751</v>
      </c>
      <c r="AB17" s="16">
        <v>-112956</v>
      </c>
      <c r="AC17" s="16">
        <v>0</v>
      </c>
      <c r="AD17" s="16">
        <v>-224</v>
      </c>
      <c r="AE17" s="16">
        <v>0</v>
      </c>
      <c r="AF17" s="29">
        <v>0</v>
      </c>
    </row>
    <row r="18" spans="1:32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9"/>
    </row>
    <row r="19" spans="1:32" x14ac:dyDescent="0.3">
      <c r="A19" s="4" t="s">
        <v>18</v>
      </c>
      <c r="B19" s="5" t="s">
        <v>176</v>
      </c>
      <c r="C19" s="13">
        <v>773</v>
      </c>
      <c r="D19" s="13"/>
      <c r="E19" s="13"/>
      <c r="F19" s="13">
        <v>3078</v>
      </c>
      <c r="G19" s="13">
        <v>257913</v>
      </c>
      <c r="H19" s="13">
        <v>0</v>
      </c>
      <c r="I19" s="13">
        <v>101349</v>
      </c>
      <c r="J19" s="13">
        <v>103884</v>
      </c>
      <c r="K19" s="13">
        <v>153157</v>
      </c>
      <c r="L19" s="13">
        <v>71795</v>
      </c>
      <c r="M19" s="13">
        <v>1</v>
      </c>
      <c r="N19" s="13">
        <v>0</v>
      </c>
      <c r="O19" s="13">
        <v>9936</v>
      </c>
      <c r="P19" s="13">
        <v>3573</v>
      </c>
      <c r="Q19" s="16">
        <v>90761</v>
      </c>
      <c r="R19" s="13">
        <v>-118</v>
      </c>
      <c r="S19" s="13">
        <v>0</v>
      </c>
      <c r="T19" s="13">
        <v>98544</v>
      </c>
      <c r="U19" s="13">
        <v>253078</v>
      </c>
      <c r="V19" s="13">
        <v>22832</v>
      </c>
      <c r="W19" s="13">
        <v>206668</v>
      </c>
      <c r="X19" s="13">
        <v>12801</v>
      </c>
      <c r="Y19" s="13">
        <v>4696</v>
      </c>
      <c r="Z19" s="13">
        <v>9702</v>
      </c>
      <c r="AA19" s="13">
        <v>0</v>
      </c>
      <c r="AB19" s="13">
        <v>185244</v>
      </c>
      <c r="AC19" s="13">
        <v>0</v>
      </c>
      <c r="AD19" s="13">
        <v>-1310</v>
      </c>
      <c r="AE19" s="13">
        <v>0</v>
      </c>
      <c r="AF19" s="26">
        <v>0</v>
      </c>
    </row>
    <row r="20" spans="1:32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6"/>
    </row>
    <row r="21" spans="1:32" x14ac:dyDescent="0.3">
      <c r="A21" s="4" t="s">
        <v>19</v>
      </c>
      <c r="B21" s="5" t="s">
        <v>178</v>
      </c>
      <c r="C21" s="16">
        <v>3084</v>
      </c>
      <c r="D21" s="16"/>
      <c r="E21" s="16"/>
      <c r="F21" s="16">
        <v>-386</v>
      </c>
      <c r="G21" s="16">
        <v>6562</v>
      </c>
      <c r="H21" s="16">
        <v>10</v>
      </c>
      <c r="I21" s="16">
        <v>0</v>
      </c>
      <c r="J21" s="16">
        <v>-255</v>
      </c>
      <c r="K21" s="16">
        <v>2936</v>
      </c>
      <c r="L21" s="16">
        <v>-2221</v>
      </c>
      <c r="M21" s="16">
        <v>1304</v>
      </c>
      <c r="N21" s="16">
        <v>6508</v>
      </c>
      <c r="O21" s="16">
        <v>246</v>
      </c>
      <c r="P21" s="16">
        <v>320</v>
      </c>
      <c r="Q21" s="16">
        <v>509</v>
      </c>
      <c r="R21" s="16">
        <v>-39</v>
      </c>
      <c r="S21" s="16">
        <v>49</v>
      </c>
      <c r="T21" s="16">
        <v>637</v>
      </c>
      <c r="U21" s="16">
        <v>2185</v>
      </c>
      <c r="V21" s="16">
        <v>0</v>
      </c>
      <c r="W21" s="16">
        <v>-2997</v>
      </c>
      <c r="X21" s="16">
        <v>123</v>
      </c>
      <c r="Y21" s="16">
        <v>392</v>
      </c>
      <c r="Z21" s="16">
        <v>562</v>
      </c>
      <c r="AA21" s="16">
        <v>0</v>
      </c>
      <c r="AB21" s="16">
        <v>2264</v>
      </c>
      <c r="AC21" s="16">
        <v>1119</v>
      </c>
      <c r="AD21" s="16">
        <v>411</v>
      </c>
      <c r="AE21" s="16">
        <v>-2</v>
      </c>
      <c r="AF21" s="29">
        <v>0</v>
      </c>
    </row>
    <row r="22" spans="1:32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29"/>
    </row>
    <row r="23" spans="1:32" x14ac:dyDescent="0.3">
      <c r="A23" s="4" t="s">
        <v>20</v>
      </c>
      <c r="B23" s="5" t="s">
        <v>180</v>
      </c>
      <c r="C23" s="16">
        <v>0</v>
      </c>
      <c r="D23" s="16"/>
      <c r="E23" s="16"/>
      <c r="F23" s="16">
        <v>1060</v>
      </c>
      <c r="G23" s="16">
        <v>240405</v>
      </c>
      <c r="H23" s="16">
        <v>0</v>
      </c>
      <c r="I23" s="16">
        <v>241</v>
      </c>
      <c r="J23" s="16">
        <v>10733</v>
      </c>
      <c r="K23" s="16">
        <v>3094</v>
      </c>
      <c r="L23" s="16">
        <v>-1157</v>
      </c>
      <c r="M23" s="16">
        <v>48</v>
      </c>
      <c r="N23" s="16">
        <v>0</v>
      </c>
      <c r="O23" s="16">
        <v>81</v>
      </c>
      <c r="P23" s="16">
        <v>0</v>
      </c>
      <c r="Q23" s="16">
        <v>35304</v>
      </c>
      <c r="R23" s="16">
        <v>0</v>
      </c>
      <c r="S23" s="16">
        <v>9673</v>
      </c>
      <c r="T23" s="16">
        <v>-1359</v>
      </c>
      <c r="U23" s="16">
        <v>-8641</v>
      </c>
      <c r="V23" s="16">
        <v>-261</v>
      </c>
      <c r="W23" s="16">
        <v>-13633</v>
      </c>
      <c r="X23" s="16">
        <v>-873</v>
      </c>
      <c r="Y23" s="16">
        <v>-399</v>
      </c>
      <c r="Z23" s="16">
        <v>-5182</v>
      </c>
      <c r="AA23" s="16">
        <v>0</v>
      </c>
      <c r="AB23" s="16">
        <v>2220</v>
      </c>
      <c r="AC23" s="16">
        <v>0</v>
      </c>
      <c r="AD23" s="16">
        <v>-1537</v>
      </c>
      <c r="AE23" s="16">
        <v>-48</v>
      </c>
      <c r="AF23" s="29">
        <v>-1</v>
      </c>
    </row>
    <row r="24" spans="1:32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x14ac:dyDescent="0.3">
      <c r="A25" s="4" t="s">
        <v>21</v>
      </c>
      <c r="B25" s="5" t="s">
        <v>182</v>
      </c>
      <c r="C25" s="13">
        <v>2010</v>
      </c>
      <c r="D25" s="13"/>
      <c r="E25" s="13"/>
      <c r="F25" s="13">
        <v>-161</v>
      </c>
      <c r="G25" s="13">
        <v>-111651</v>
      </c>
      <c r="H25" s="13">
        <v>-143</v>
      </c>
      <c r="I25" s="13">
        <v>-3898</v>
      </c>
      <c r="J25" s="13">
        <v>78</v>
      </c>
      <c r="K25" s="13">
        <v>-17770</v>
      </c>
      <c r="L25" s="13">
        <v>-863</v>
      </c>
      <c r="M25" s="13">
        <v>-38</v>
      </c>
      <c r="N25" s="13">
        <v>-75</v>
      </c>
      <c r="O25" s="13">
        <v>926</v>
      </c>
      <c r="P25" s="13">
        <v>-743</v>
      </c>
      <c r="Q25" s="16">
        <v>847</v>
      </c>
      <c r="R25" s="13">
        <v>-413</v>
      </c>
      <c r="S25" s="13">
        <v>-766</v>
      </c>
      <c r="T25" s="13">
        <v>2436</v>
      </c>
      <c r="U25" s="13">
        <v>11284</v>
      </c>
      <c r="V25" s="13">
        <v>426</v>
      </c>
      <c r="W25" s="13">
        <v>17100</v>
      </c>
      <c r="X25" s="13">
        <v>445</v>
      </c>
      <c r="Y25" s="13">
        <v>3138</v>
      </c>
      <c r="Z25" s="13">
        <v>-3214</v>
      </c>
      <c r="AA25" s="13">
        <v>2296</v>
      </c>
      <c r="AB25" s="13">
        <v>-5809</v>
      </c>
      <c r="AC25" s="13">
        <v>646</v>
      </c>
      <c r="AD25" s="13">
        <v>-4601</v>
      </c>
      <c r="AE25" s="13">
        <v>4496</v>
      </c>
      <c r="AF25" s="26">
        <v>16003</v>
      </c>
    </row>
    <row r="26" spans="1:32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6"/>
    </row>
    <row r="27" spans="1:32" s="86" customFormat="1" x14ac:dyDescent="0.3">
      <c r="A27" s="7" t="s">
        <v>22</v>
      </c>
      <c r="B27" s="8" t="s">
        <v>184</v>
      </c>
      <c r="C27" s="15">
        <v>65960</v>
      </c>
      <c r="D27" s="15">
        <v>170914</v>
      </c>
      <c r="E27" s="15">
        <v>15288</v>
      </c>
      <c r="F27" s="15">
        <v>7204</v>
      </c>
      <c r="G27" s="15">
        <v>1120475</v>
      </c>
      <c r="H27" s="15">
        <v>6391</v>
      </c>
      <c r="I27" s="15">
        <v>103312</v>
      </c>
      <c r="J27" s="15">
        <v>122972</v>
      </c>
      <c r="K27" s="15">
        <v>340549</v>
      </c>
      <c r="L27" s="15">
        <v>121150</v>
      </c>
      <c r="M27" s="15">
        <v>6326</v>
      </c>
      <c r="N27" s="15">
        <v>17162</v>
      </c>
      <c r="O27" s="15">
        <v>30021</v>
      </c>
      <c r="P27" s="15">
        <v>12796</v>
      </c>
      <c r="Q27" s="15">
        <f>+Q9+SUM(Q11:Q25)</f>
        <v>216356</v>
      </c>
      <c r="R27" s="15">
        <v>361</v>
      </c>
      <c r="S27" s="15">
        <v>26774</v>
      </c>
      <c r="T27" s="15">
        <v>287892</v>
      </c>
      <c r="U27" s="15">
        <v>458557</v>
      </c>
      <c r="V27" s="15">
        <v>27445</v>
      </c>
      <c r="W27" s="15">
        <v>610102</v>
      </c>
      <c r="X27" s="15">
        <v>45244</v>
      </c>
      <c r="Y27" s="15">
        <v>44060</v>
      </c>
      <c r="Z27" s="15">
        <v>92320</v>
      </c>
      <c r="AA27" s="15">
        <v>21179</v>
      </c>
      <c r="AB27" s="15">
        <v>474494</v>
      </c>
      <c r="AC27" s="15">
        <v>8255</v>
      </c>
      <c r="AD27" s="15">
        <v>164207</v>
      </c>
      <c r="AE27" s="15">
        <v>17392</v>
      </c>
      <c r="AF27" s="28">
        <v>15990</v>
      </c>
    </row>
    <row r="28" spans="1:32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28"/>
    </row>
    <row r="29" spans="1:32" x14ac:dyDescent="0.3">
      <c r="A29" s="4" t="s">
        <v>135</v>
      </c>
      <c r="B29" s="5" t="s">
        <v>186</v>
      </c>
      <c r="C29" s="16">
        <v>30564</v>
      </c>
      <c r="D29" s="16"/>
      <c r="E29" s="16"/>
      <c r="F29" s="16">
        <v>1663</v>
      </c>
      <c r="G29" s="16">
        <v>208805</v>
      </c>
      <c r="H29" s="16">
        <v>3058</v>
      </c>
      <c r="I29" s="16">
        <v>65</v>
      </c>
      <c r="J29" s="16">
        <v>15688</v>
      </c>
      <c r="K29" s="16">
        <v>192985</v>
      </c>
      <c r="L29" s="16">
        <v>25689</v>
      </c>
      <c r="M29" s="16">
        <v>2003</v>
      </c>
      <c r="N29" s="16">
        <v>3447</v>
      </c>
      <c r="O29" s="16">
        <v>2439</v>
      </c>
      <c r="P29" s="16">
        <v>2290</v>
      </c>
      <c r="Q29" s="16">
        <v>57760</v>
      </c>
      <c r="R29" s="16">
        <v>1866</v>
      </c>
      <c r="S29" s="16">
        <v>3387</v>
      </c>
      <c r="T29" s="16">
        <v>77905</v>
      </c>
      <c r="U29" s="16">
        <v>88561</v>
      </c>
      <c r="V29" s="16">
        <v>240</v>
      </c>
      <c r="W29" s="16">
        <v>248411</v>
      </c>
      <c r="X29" s="16">
        <v>6636</v>
      </c>
      <c r="Y29" s="16">
        <v>21179</v>
      </c>
      <c r="Z29" s="16">
        <v>28585</v>
      </c>
      <c r="AA29" s="16">
        <v>3762</v>
      </c>
      <c r="AB29" s="16">
        <v>134921</v>
      </c>
      <c r="AC29" s="16">
        <v>2309</v>
      </c>
      <c r="AD29" s="16">
        <v>37657</v>
      </c>
      <c r="AE29" s="16">
        <v>2879</v>
      </c>
      <c r="AF29" s="29">
        <v>10983</v>
      </c>
    </row>
    <row r="30" spans="1:32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9"/>
    </row>
    <row r="31" spans="1:32" x14ac:dyDescent="0.3">
      <c r="A31" s="4" t="s">
        <v>23</v>
      </c>
      <c r="B31" s="5" t="s">
        <v>188</v>
      </c>
      <c r="C31" s="16">
        <v>24103</v>
      </c>
      <c r="D31" s="16"/>
      <c r="E31" s="16"/>
      <c r="F31" s="16">
        <v>2128</v>
      </c>
      <c r="G31" s="16">
        <v>135523</v>
      </c>
      <c r="H31" s="16">
        <v>3242</v>
      </c>
      <c r="I31" s="16">
        <v>1389</v>
      </c>
      <c r="J31" s="16">
        <v>9296</v>
      </c>
      <c r="K31" s="16">
        <v>150817</v>
      </c>
      <c r="L31" s="16">
        <v>16685</v>
      </c>
      <c r="M31" s="16">
        <v>1207</v>
      </c>
      <c r="N31" s="16">
        <v>4102</v>
      </c>
      <c r="O31" s="16">
        <v>1203</v>
      </c>
      <c r="P31" s="16">
        <v>1743</v>
      </c>
      <c r="Q31" s="16">
        <v>29918</v>
      </c>
      <c r="R31" s="16">
        <v>1528</v>
      </c>
      <c r="S31" s="16">
        <v>2626</v>
      </c>
      <c r="T31" s="16">
        <v>56675</v>
      </c>
      <c r="U31" s="16">
        <v>49244</v>
      </c>
      <c r="V31" s="16">
        <v>611</v>
      </c>
      <c r="W31" s="16">
        <v>159904</v>
      </c>
      <c r="X31" s="16">
        <v>4237</v>
      </c>
      <c r="Y31" s="16">
        <v>14039</v>
      </c>
      <c r="Z31" s="16">
        <v>27293</v>
      </c>
      <c r="AA31" s="16">
        <v>5543</v>
      </c>
      <c r="AB31" s="16">
        <v>67601</v>
      </c>
      <c r="AC31" s="16">
        <v>1436</v>
      </c>
      <c r="AD31" s="16">
        <v>52348</v>
      </c>
      <c r="AE31" s="16">
        <v>6472</v>
      </c>
      <c r="AF31" s="29">
        <v>3632</v>
      </c>
    </row>
    <row r="32" spans="1:32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x14ac:dyDescent="0.3">
      <c r="A33" s="4" t="s">
        <v>24</v>
      </c>
      <c r="B33" s="5" t="s">
        <v>190</v>
      </c>
      <c r="C33" s="13">
        <v>1415</v>
      </c>
      <c r="D33" s="13"/>
      <c r="E33" s="13"/>
      <c r="F33" s="13">
        <v>294</v>
      </c>
      <c r="G33" s="13">
        <v>12714</v>
      </c>
      <c r="H33" s="13">
        <v>278</v>
      </c>
      <c r="I33" s="13">
        <v>0</v>
      </c>
      <c r="J33" s="13">
        <v>529</v>
      </c>
      <c r="K33" s="13">
        <v>41419</v>
      </c>
      <c r="L33" s="13">
        <v>2397</v>
      </c>
      <c r="M33" s="13">
        <v>523</v>
      </c>
      <c r="N33" s="13">
        <v>232</v>
      </c>
      <c r="O33" s="13">
        <v>156</v>
      </c>
      <c r="P33" s="13">
        <v>386</v>
      </c>
      <c r="Q33" s="16">
        <v>7010</v>
      </c>
      <c r="R33" s="13">
        <v>359</v>
      </c>
      <c r="S33" s="13">
        <v>401</v>
      </c>
      <c r="T33" s="13">
        <v>6991</v>
      </c>
      <c r="U33" s="13">
        <v>12214</v>
      </c>
      <c r="V33" s="13">
        <v>0</v>
      </c>
      <c r="W33" s="13">
        <v>37322</v>
      </c>
      <c r="X33" s="13">
        <v>386</v>
      </c>
      <c r="Y33" s="13">
        <v>2584</v>
      </c>
      <c r="Z33" s="13">
        <v>2003</v>
      </c>
      <c r="AA33" s="13">
        <v>1280</v>
      </c>
      <c r="AB33" s="13">
        <v>39590</v>
      </c>
      <c r="AC33" s="13">
        <v>362</v>
      </c>
      <c r="AD33" s="13">
        <v>8301</v>
      </c>
      <c r="AE33" s="13">
        <v>146</v>
      </c>
      <c r="AF33" s="26">
        <v>652</v>
      </c>
    </row>
    <row r="34" spans="1:32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26"/>
    </row>
    <row r="35" spans="1:32" x14ac:dyDescent="0.3">
      <c r="A35" s="4" t="s">
        <v>25</v>
      </c>
      <c r="B35" s="5" t="s">
        <v>192</v>
      </c>
      <c r="C35" s="13">
        <v>362</v>
      </c>
      <c r="D35" s="13"/>
      <c r="E35" s="13"/>
      <c r="F35" s="13">
        <v>-404</v>
      </c>
      <c r="G35" s="13">
        <v>38979</v>
      </c>
      <c r="H35" s="13">
        <v>51</v>
      </c>
      <c r="I35" s="13">
        <v>-313</v>
      </c>
      <c r="J35" s="13">
        <v>20693</v>
      </c>
      <c r="K35" s="13">
        <v>1711389</v>
      </c>
      <c r="L35" s="13">
        <v>18797</v>
      </c>
      <c r="M35" s="13">
        <v>68</v>
      </c>
      <c r="N35" s="13">
        <v>790</v>
      </c>
      <c r="O35" s="13">
        <v>-1619</v>
      </c>
      <c r="P35" s="13">
        <v>-473</v>
      </c>
      <c r="Q35" s="16">
        <v>108923</v>
      </c>
      <c r="R35" s="13">
        <v>-731</v>
      </c>
      <c r="S35" s="13">
        <v>-1011</v>
      </c>
      <c r="T35" s="13">
        <v>879</v>
      </c>
      <c r="U35" s="13">
        <v>882</v>
      </c>
      <c r="V35" s="13">
        <v>-279</v>
      </c>
      <c r="W35" s="13">
        <v>5428</v>
      </c>
      <c r="X35" s="13">
        <v>-192</v>
      </c>
      <c r="Y35" s="13">
        <v>62</v>
      </c>
      <c r="Z35" s="13">
        <v>337</v>
      </c>
      <c r="AA35" s="13">
        <v>-283</v>
      </c>
      <c r="AB35" s="13">
        <v>24349</v>
      </c>
      <c r="AC35" s="13">
        <v>271</v>
      </c>
      <c r="AD35" s="13">
        <v>2734</v>
      </c>
      <c r="AE35" s="13">
        <v>-2352</v>
      </c>
      <c r="AF35" s="26">
        <v>0</v>
      </c>
    </row>
    <row r="36" spans="1:32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26"/>
    </row>
    <row r="37" spans="1:32" x14ac:dyDescent="0.3">
      <c r="A37" s="4" t="s">
        <v>26</v>
      </c>
      <c r="B37" s="5" t="s">
        <v>194</v>
      </c>
      <c r="C37" s="13">
        <v>4204</v>
      </c>
      <c r="D37" s="13"/>
      <c r="E37" s="13"/>
      <c r="F37" s="13">
        <v>-67</v>
      </c>
      <c r="G37" s="13">
        <v>541077</v>
      </c>
      <c r="H37" s="13">
        <v>37</v>
      </c>
      <c r="I37" s="13">
        <v>1583</v>
      </c>
      <c r="J37" s="13">
        <v>53</v>
      </c>
      <c r="K37" s="13">
        <v>1797900</v>
      </c>
      <c r="L37" s="13">
        <v>62009</v>
      </c>
      <c r="M37" s="13">
        <v>5332</v>
      </c>
      <c r="N37" s="13">
        <v>-396</v>
      </c>
      <c r="O37" s="13">
        <v>0</v>
      </c>
      <c r="P37" s="13">
        <v>3746</v>
      </c>
      <c r="Q37" s="13">
        <v>100234</v>
      </c>
      <c r="R37" s="13">
        <v>16101</v>
      </c>
      <c r="S37" s="13">
        <v>818</v>
      </c>
      <c r="T37" s="13">
        <v>91320</v>
      </c>
      <c r="U37" s="13">
        <v>267388</v>
      </c>
      <c r="V37" s="13">
        <v>2469</v>
      </c>
      <c r="W37" s="13">
        <v>730466</v>
      </c>
      <c r="X37" s="13">
        <v>-20602</v>
      </c>
      <c r="Y37" s="13">
        <v>29099</v>
      </c>
      <c r="Z37" s="13">
        <v>35866</v>
      </c>
      <c r="AA37" s="13">
        <v>0</v>
      </c>
      <c r="AB37" s="13">
        <v>76376</v>
      </c>
      <c r="AC37" s="13">
        <v>-2</v>
      </c>
      <c r="AD37" s="13">
        <v>84746</v>
      </c>
      <c r="AE37" s="13">
        <v>707</v>
      </c>
      <c r="AF37" s="26">
        <v>0</v>
      </c>
    </row>
    <row r="38" spans="1:32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26"/>
    </row>
    <row r="39" spans="1:32" x14ac:dyDescent="0.3">
      <c r="A39" s="4">
        <v>18</v>
      </c>
      <c r="B39" s="5" t="s">
        <v>196</v>
      </c>
      <c r="C39" s="13">
        <v>106</v>
      </c>
      <c r="D39" s="13"/>
      <c r="E39" s="13"/>
      <c r="F39" s="13">
        <v>0</v>
      </c>
      <c r="G39" s="13">
        <v>45573</v>
      </c>
      <c r="H39" s="13">
        <v>0</v>
      </c>
      <c r="I39" s="13">
        <v>5</v>
      </c>
      <c r="J39" s="13">
        <v>0</v>
      </c>
      <c r="K39" s="13">
        <v>99456</v>
      </c>
      <c r="L39" s="13">
        <v>899</v>
      </c>
      <c r="M39" s="13">
        <v>0</v>
      </c>
      <c r="N39" s="13">
        <v>0</v>
      </c>
      <c r="O39" s="13">
        <v>9988</v>
      </c>
      <c r="P39" s="13">
        <v>311</v>
      </c>
      <c r="Q39" s="13">
        <v>78025</v>
      </c>
      <c r="R39" s="13">
        <v>2528</v>
      </c>
      <c r="S39" s="13">
        <v>255</v>
      </c>
      <c r="T39" s="13">
        <v>21399</v>
      </c>
      <c r="U39" s="13">
        <v>25800</v>
      </c>
      <c r="V39" s="13">
        <v>2219</v>
      </c>
      <c r="W39" s="13">
        <v>13532</v>
      </c>
      <c r="X39" s="13">
        <v>7384</v>
      </c>
      <c r="Y39" s="13">
        <v>37</v>
      </c>
      <c r="Z39" s="13">
        <v>0</v>
      </c>
      <c r="AA39" s="13">
        <v>8247</v>
      </c>
      <c r="AB39" s="13">
        <v>13207</v>
      </c>
      <c r="AC39" s="13">
        <v>0</v>
      </c>
      <c r="AD39" s="13">
        <v>671</v>
      </c>
      <c r="AE39" s="13">
        <v>0</v>
      </c>
      <c r="AF39" s="26">
        <v>0</v>
      </c>
    </row>
    <row r="40" spans="1:32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26"/>
    </row>
    <row r="41" spans="1:32" x14ac:dyDescent="0.3">
      <c r="A41" s="4" t="s">
        <v>27</v>
      </c>
      <c r="B41" s="5" t="s">
        <v>198</v>
      </c>
      <c r="C41" s="13">
        <v>212</v>
      </c>
      <c r="D41" s="13"/>
      <c r="E41" s="13"/>
      <c r="F41" s="13">
        <v>0</v>
      </c>
      <c r="G41" s="13">
        <v>519889</v>
      </c>
      <c r="H41" s="13">
        <v>0</v>
      </c>
      <c r="I41" s="13">
        <v>1423</v>
      </c>
      <c r="J41" s="13">
        <v>0</v>
      </c>
      <c r="K41" s="13">
        <v>61705</v>
      </c>
      <c r="L41" s="13">
        <v>106</v>
      </c>
      <c r="M41" s="13">
        <v>-16</v>
      </c>
      <c r="N41" s="13">
        <v>0</v>
      </c>
      <c r="O41" s="13">
        <v>0</v>
      </c>
      <c r="P41" s="13">
        <v>-207</v>
      </c>
      <c r="Q41" s="13">
        <v>12126</v>
      </c>
      <c r="R41" s="13">
        <v>54</v>
      </c>
      <c r="S41" s="13">
        <v>273</v>
      </c>
      <c r="T41" s="13">
        <v>2905</v>
      </c>
      <c r="U41" s="13">
        <v>-889</v>
      </c>
      <c r="V41" s="13">
        <v>-282</v>
      </c>
      <c r="W41" s="13">
        <v>8943</v>
      </c>
      <c r="X41" s="13">
        <v>402</v>
      </c>
      <c r="Y41" s="13">
        <v>137</v>
      </c>
      <c r="Z41" s="13">
        <v>-3040</v>
      </c>
      <c r="AA41" s="13">
        <v>755</v>
      </c>
      <c r="AB41" s="13">
        <v>13662</v>
      </c>
      <c r="AC41" s="13">
        <v>0</v>
      </c>
      <c r="AD41" s="13">
        <v>0</v>
      </c>
      <c r="AE41" s="13">
        <v>115</v>
      </c>
      <c r="AF41" s="26">
        <v>0</v>
      </c>
    </row>
    <row r="42" spans="1:32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s="86" customFormat="1" x14ac:dyDescent="0.3">
      <c r="A43" s="7" t="s">
        <v>28</v>
      </c>
      <c r="B43" s="8" t="s">
        <v>200</v>
      </c>
      <c r="C43" s="17">
        <v>4994</v>
      </c>
      <c r="D43" s="17">
        <v>-147108</v>
      </c>
      <c r="E43" s="17">
        <v>4177</v>
      </c>
      <c r="F43" s="17">
        <v>3590</v>
      </c>
      <c r="G43" s="17">
        <v>-382085</v>
      </c>
      <c r="H43" s="17">
        <v>-275</v>
      </c>
      <c r="I43" s="17">
        <v>99160</v>
      </c>
      <c r="J43" s="17">
        <v>76713</v>
      </c>
      <c r="K43" s="17">
        <v>-3715122</v>
      </c>
      <c r="L43" s="17">
        <v>-5432</v>
      </c>
      <c r="M43" s="17">
        <v>-2791</v>
      </c>
      <c r="N43" s="17">
        <v>8987</v>
      </c>
      <c r="O43" s="17">
        <v>17854</v>
      </c>
      <c r="P43" s="17">
        <v>5000</v>
      </c>
      <c r="Q43" s="17">
        <f>+Q27-SUM(Q29:Q41)</f>
        <v>-177640</v>
      </c>
      <c r="R43" s="17">
        <v>-21344</v>
      </c>
      <c r="S43" s="17">
        <v>20025</v>
      </c>
      <c r="T43" s="17">
        <v>29818</v>
      </c>
      <c r="U43" s="17">
        <v>15357</v>
      </c>
      <c r="V43" s="17">
        <v>22467</v>
      </c>
      <c r="W43" s="17">
        <v>-593904</v>
      </c>
      <c r="X43" s="17">
        <v>46993</v>
      </c>
      <c r="Y43" s="17">
        <v>-23077</v>
      </c>
      <c r="Z43" s="17">
        <v>1276</v>
      </c>
      <c r="AA43" s="17">
        <v>1875</v>
      </c>
      <c r="AB43" s="17">
        <v>104788</v>
      </c>
      <c r="AC43" s="17">
        <v>3879</v>
      </c>
      <c r="AD43" s="17">
        <v>-22250</v>
      </c>
      <c r="AE43" s="17">
        <v>9425</v>
      </c>
      <c r="AF43" s="30">
        <v>723</v>
      </c>
    </row>
    <row r="44" spans="1:32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</row>
    <row r="45" spans="1:32" x14ac:dyDescent="0.3">
      <c r="A45" s="4" t="s">
        <v>29</v>
      </c>
      <c r="B45" s="5" t="s">
        <v>202</v>
      </c>
      <c r="C45" s="16">
        <v>1361</v>
      </c>
      <c r="D45" s="16"/>
      <c r="E45" s="16"/>
      <c r="F45" s="16">
        <v>1331</v>
      </c>
      <c r="G45" s="16">
        <v>3004</v>
      </c>
      <c r="H45" s="16">
        <v>26</v>
      </c>
      <c r="I45" s="16">
        <v>18246</v>
      </c>
      <c r="J45" s="16">
        <v>34358</v>
      </c>
      <c r="K45" s="16">
        <v>-5637</v>
      </c>
      <c r="L45" s="16">
        <v>21670</v>
      </c>
      <c r="M45" s="16">
        <v>17</v>
      </c>
      <c r="N45" s="16">
        <v>2597</v>
      </c>
      <c r="O45" s="16">
        <v>2707</v>
      </c>
      <c r="P45" s="16">
        <v>2391</v>
      </c>
      <c r="Q45" s="16">
        <v>2818</v>
      </c>
      <c r="R45" s="16">
        <v>259</v>
      </c>
      <c r="S45" s="16">
        <v>5071</v>
      </c>
      <c r="T45" s="16">
        <v>14057</v>
      </c>
      <c r="U45" s="16">
        <v>34018</v>
      </c>
      <c r="V45" s="16">
        <v>3116</v>
      </c>
      <c r="W45" s="16">
        <v>16694</v>
      </c>
      <c r="X45" s="16">
        <v>581</v>
      </c>
      <c r="Y45" s="16">
        <v>1804</v>
      </c>
      <c r="Z45" s="16">
        <v>587</v>
      </c>
      <c r="AA45" s="16">
        <v>2344</v>
      </c>
      <c r="AB45" s="16">
        <v>12827</v>
      </c>
      <c r="AC45" s="16">
        <v>1040</v>
      </c>
      <c r="AD45" s="16">
        <v>789</v>
      </c>
      <c r="AE45" s="16">
        <v>1606</v>
      </c>
      <c r="AF45" s="29">
        <v>15</v>
      </c>
    </row>
    <row r="46" spans="1:32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9"/>
    </row>
    <row r="47" spans="1:32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18</v>
      </c>
      <c r="G47" s="16">
        <v>-121006</v>
      </c>
      <c r="H47" s="16">
        <v>-12</v>
      </c>
      <c r="I47" s="16">
        <v>12852</v>
      </c>
      <c r="J47" s="16">
        <v>2160</v>
      </c>
      <c r="K47" s="16">
        <v>-854281</v>
      </c>
      <c r="L47" s="16">
        <v>-21003</v>
      </c>
      <c r="M47" s="16">
        <v>-509</v>
      </c>
      <c r="N47" s="16">
        <v>-43</v>
      </c>
      <c r="O47" s="16">
        <v>2331</v>
      </c>
      <c r="P47" s="16">
        <v>-78</v>
      </c>
      <c r="Q47" s="16">
        <v>-4565</v>
      </c>
      <c r="R47" s="16">
        <v>-4110</v>
      </c>
      <c r="S47" s="16">
        <v>-178</v>
      </c>
      <c r="T47" s="16">
        <v>-9341</v>
      </c>
      <c r="U47" s="16">
        <v>-25911</v>
      </c>
      <c r="V47" s="16">
        <v>-603</v>
      </c>
      <c r="W47" s="16">
        <v>-164765</v>
      </c>
      <c r="X47" s="16">
        <v>18557</v>
      </c>
      <c r="Y47" s="16">
        <v>1930</v>
      </c>
      <c r="Z47" s="16">
        <v>-513</v>
      </c>
      <c r="AA47" s="16">
        <v>-1207</v>
      </c>
      <c r="AB47" s="16">
        <v>13892</v>
      </c>
      <c r="AC47" s="16">
        <v>-42</v>
      </c>
      <c r="AD47" s="16">
        <v>-794</v>
      </c>
      <c r="AE47" s="16">
        <v>375</v>
      </c>
      <c r="AF47" s="29">
        <v>-28</v>
      </c>
    </row>
    <row r="48" spans="1:32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9"/>
    </row>
    <row r="49" spans="1:32" s="86" customFormat="1" x14ac:dyDescent="0.3">
      <c r="A49" s="65" t="s">
        <v>31</v>
      </c>
      <c r="B49" s="66" t="s">
        <v>206</v>
      </c>
      <c r="C49" s="67">
        <f>+C5-C7+SUM(C11:C25)-SUM(C29:C41)-C45-C47</f>
        <v>3633</v>
      </c>
      <c r="D49" s="67">
        <v>-112017</v>
      </c>
      <c r="E49" s="67">
        <v>2360</v>
      </c>
      <c r="F49" s="67">
        <f t="shared" ref="F49:AF49" si="0">+F5-F7+SUM(F11:F25)-SUM(F29:F41)-F45-F47</f>
        <v>2241</v>
      </c>
      <c r="G49" s="67">
        <f t="shared" si="0"/>
        <v>-264083</v>
      </c>
      <c r="H49" s="67">
        <f t="shared" si="0"/>
        <v>-289</v>
      </c>
      <c r="I49" s="67">
        <f t="shared" si="0"/>
        <v>68062</v>
      </c>
      <c r="J49" s="67">
        <f t="shared" si="0"/>
        <v>40195</v>
      </c>
      <c r="K49" s="67">
        <f t="shared" si="0"/>
        <v>-2855204</v>
      </c>
      <c r="L49" s="67">
        <f t="shared" si="0"/>
        <v>-6099</v>
      </c>
      <c r="M49" s="67">
        <f t="shared" si="0"/>
        <v>-2299</v>
      </c>
      <c r="N49" s="67">
        <f t="shared" si="0"/>
        <v>6433</v>
      </c>
      <c r="O49" s="67">
        <f t="shared" si="0"/>
        <v>12816</v>
      </c>
      <c r="P49" s="67">
        <f t="shared" si="0"/>
        <v>2687</v>
      </c>
      <c r="Q49" s="67">
        <v>-205030</v>
      </c>
      <c r="R49" s="67">
        <f t="shared" si="0"/>
        <v>-17493</v>
      </c>
      <c r="S49" s="67">
        <f t="shared" si="0"/>
        <v>15132</v>
      </c>
      <c r="T49" s="67">
        <f t="shared" si="0"/>
        <v>25102</v>
      </c>
      <c r="U49" s="67">
        <f t="shared" si="0"/>
        <v>7250</v>
      </c>
      <c r="V49" s="67">
        <f>+V5-V7+SUM(V11:V25)-SUM(V29:V41)-V45-V47</f>
        <v>19954</v>
      </c>
      <c r="W49" s="67">
        <f t="shared" si="0"/>
        <v>-445833</v>
      </c>
      <c r="X49" s="67">
        <f t="shared" ref="X49" si="1">+X5-X7+SUM(X11:X25)-SUM(X29:X41)-X45-X47</f>
        <v>27855</v>
      </c>
      <c r="Y49" s="67">
        <f t="shared" si="0"/>
        <v>-26811</v>
      </c>
      <c r="Z49" s="67">
        <f t="shared" si="0"/>
        <v>1202</v>
      </c>
      <c r="AA49" s="67">
        <f t="shared" si="0"/>
        <v>738</v>
      </c>
      <c r="AB49" s="67">
        <f t="shared" si="0"/>
        <v>78069</v>
      </c>
      <c r="AC49" s="67">
        <f t="shared" si="0"/>
        <v>2881</v>
      </c>
      <c r="AD49" s="67">
        <f t="shared" si="0"/>
        <v>-22245</v>
      </c>
      <c r="AE49" s="67">
        <f t="shared" si="0"/>
        <v>7444</v>
      </c>
      <c r="AF49" s="67">
        <f t="shared" si="0"/>
        <v>736</v>
      </c>
    </row>
    <row r="50" spans="1:32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x14ac:dyDescent="0.3">
      <c r="A54" s="32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3">
      <c r="A55" s="33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3">
      <c r="A56" s="32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3">
      <c r="A57" s="33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x14ac:dyDescent="0.3">
      <c r="A58" s="10" t="s">
        <v>251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x14ac:dyDescent="0.3">
      <c r="A59" s="31" t="s">
        <v>252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3:32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3:32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3:32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3:32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3:32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3:32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3:32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3:32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3:32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3:32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3:32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3:32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3:32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3:32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3:32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3:32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3:32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3:32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3:32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3:32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3:32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3:32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3:32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3:32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3:32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3:32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3:32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3:32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3:32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3:32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3:32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3:32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3:32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3:32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3:32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3:32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3:32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3:32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3:32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3:32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3:32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3:32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3:32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3:32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3:32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3:32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2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2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3:32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2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2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2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2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2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2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2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2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2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2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2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3:32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F155"/>
  <sheetViews>
    <sheetView showGridLines="0" zoomScaleNormal="100" workbookViewId="0">
      <pane xSplit="2" ySplit="4" topLeftCell="X22" activePane="bottomRight" state="frozen"/>
      <selection pane="topRight" activeCell="B1" sqref="B1"/>
      <selection pane="bottomLeft" activeCell="A8" sqref="A8"/>
      <selection pane="bottomRight" activeCell="B47" sqref="B47"/>
    </sheetView>
  </sheetViews>
  <sheetFormatPr defaultRowHeight="14.4" x14ac:dyDescent="0.3"/>
  <cols>
    <col min="2" max="2" width="68" style="81" bestFit="1" customWidth="1"/>
    <col min="3" max="32" width="11.33203125" style="12" customWidth="1"/>
  </cols>
  <sheetData>
    <row r="1" spans="1:32" x14ac:dyDescent="0.3">
      <c r="A1" s="56" t="s">
        <v>33</v>
      </c>
    </row>
    <row r="2" spans="1:32" x14ac:dyDescent="0.3">
      <c r="A2" s="58" t="s">
        <v>217</v>
      </c>
      <c r="B2" s="82"/>
    </row>
    <row r="3" spans="1:32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147</v>
      </c>
      <c r="L4" s="47" t="s">
        <v>148</v>
      </c>
      <c r="M4" s="47" t="s">
        <v>149</v>
      </c>
      <c r="N4" s="47" t="s">
        <v>5</v>
      </c>
      <c r="O4" s="47" t="s">
        <v>6</v>
      </c>
      <c r="P4" s="47" t="s">
        <v>7</v>
      </c>
      <c r="Q4" s="47" t="s">
        <v>219</v>
      </c>
      <c r="R4" s="47" t="s">
        <v>151</v>
      </c>
      <c r="S4" s="47" t="s">
        <v>152</v>
      </c>
      <c r="T4" s="47" t="s">
        <v>119</v>
      </c>
      <c r="U4" s="47" t="s">
        <v>8</v>
      </c>
      <c r="V4" s="47" t="s">
        <v>220</v>
      </c>
      <c r="W4" s="47" t="s">
        <v>2</v>
      </c>
      <c r="X4" s="47" t="s">
        <v>9</v>
      </c>
      <c r="Y4" s="47" t="s">
        <v>0</v>
      </c>
      <c r="Z4" s="47" t="s">
        <v>155</v>
      </c>
      <c r="AA4" s="47" t="s">
        <v>156</v>
      </c>
      <c r="AB4" s="47" t="s">
        <v>10</v>
      </c>
      <c r="AC4" s="47" t="s">
        <v>158</v>
      </c>
      <c r="AD4" s="47" t="s">
        <v>159</v>
      </c>
      <c r="AE4" s="47" t="s">
        <v>11</v>
      </c>
      <c r="AF4" s="47" t="s">
        <v>160</v>
      </c>
    </row>
    <row r="5" spans="1:32" s="85" customFormat="1" x14ac:dyDescent="0.3">
      <c r="A5" s="4" t="s">
        <v>12</v>
      </c>
      <c r="B5" s="5" t="s">
        <v>163</v>
      </c>
      <c r="C5" s="13">
        <v>193930</v>
      </c>
      <c r="D5" s="13"/>
      <c r="E5" s="13"/>
      <c r="F5" s="13">
        <v>7861</v>
      </c>
      <c r="G5" s="13">
        <v>2616769</v>
      </c>
      <c r="H5" s="13">
        <v>6212</v>
      </c>
      <c r="I5" s="13">
        <v>607121</v>
      </c>
      <c r="J5" s="13">
        <v>43994</v>
      </c>
      <c r="K5" s="13">
        <v>2247457</v>
      </c>
      <c r="L5" s="13">
        <v>58787</v>
      </c>
      <c r="M5" s="13">
        <v>16113</v>
      </c>
      <c r="N5" s="13">
        <v>6614</v>
      </c>
      <c r="O5" s="13">
        <v>86055</v>
      </c>
      <c r="P5" s="13">
        <v>22123</v>
      </c>
      <c r="Q5" s="13">
        <v>489839</v>
      </c>
      <c r="R5" s="13">
        <v>27168.05</v>
      </c>
      <c r="S5" s="13">
        <v>44337</v>
      </c>
      <c r="T5" s="13">
        <v>457450.55200000003</v>
      </c>
      <c r="U5" s="13">
        <v>849457</v>
      </c>
      <c r="V5" s="13">
        <v>4705</v>
      </c>
      <c r="W5" s="13">
        <v>2994443.6179999998</v>
      </c>
      <c r="X5" s="13">
        <v>235456</v>
      </c>
      <c r="Y5" s="13">
        <v>149854</v>
      </c>
      <c r="Z5" s="13">
        <v>303812</v>
      </c>
      <c r="AA5" s="13">
        <v>78904.47338000001</v>
      </c>
      <c r="AB5" s="13">
        <v>1254782.1172100001</v>
      </c>
      <c r="AC5" s="13">
        <v>25707</v>
      </c>
      <c r="AD5" s="13">
        <v>538470.76378000004</v>
      </c>
      <c r="AE5" s="13">
        <v>19257.859</v>
      </c>
      <c r="AF5" s="26">
        <v>0</v>
      </c>
    </row>
    <row r="6" spans="1:32" s="85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85" customFormat="1" x14ac:dyDescent="0.3">
      <c r="A7" s="4">
        <v>2</v>
      </c>
      <c r="B7" s="5" t="s">
        <v>165</v>
      </c>
      <c r="C7" s="14">
        <v>105482</v>
      </c>
      <c r="D7" s="14"/>
      <c r="E7" s="14"/>
      <c r="F7" s="14">
        <v>3039</v>
      </c>
      <c r="G7" s="14">
        <v>2376115</v>
      </c>
      <c r="H7" s="14">
        <v>9576</v>
      </c>
      <c r="I7" s="14">
        <v>628820</v>
      </c>
      <c r="J7" s="14">
        <v>18252</v>
      </c>
      <c r="K7" s="14">
        <v>1852416</v>
      </c>
      <c r="L7" s="14">
        <v>40355</v>
      </c>
      <c r="M7" s="14">
        <v>11899</v>
      </c>
      <c r="N7" s="14">
        <v>2089</v>
      </c>
      <c r="O7" s="14">
        <v>43895</v>
      </c>
      <c r="P7" s="14">
        <v>13038</v>
      </c>
      <c r="Q7" s="14">
        <v>372447</v>
      </c>
      <c r="R7" s="14">
        <v>20535.940000000002</v>
      </c>
      <c r="S7" s="14">
        <v>14893</v>
      </c>
      <c r="T7" s="14">
        <v>206793.89300000001</v>
      </c>
      <c r="U7" s="14">
        <v>643346</v>
      </c>
      <c r="V7" s="14">
        <v>890</v>
      </c>
      <c r="W7" s="14">
        <v>2551729.2930000001</v>
      </c>
      <c r="X7" s="14">
        <v>210181</v>
      </c>
      <c r="Y7" s="14">
        <v>97014</v>
      </c>
      <c r="Z7" s="14">
        <v>182564</v>
      </c>
      <c r="AA7" s="14">
        <v>63305.17427000001</v>
      </c>
      <c r="AB7" s="14">
        <v>831524.86107999994</v>
      </c>
      <c r="AC7" s="14">
        <v>19261</v>
      </c>
      <c r="AD7" s="14">
        <v>269118.30126000004</v>
      </c>
      <c r="AE7" s="14">
        <v>5486.2820000000002</v>
      </c>
      <c r="AF7" s="27">
        <v>9</v>
      </c>
    </row>
    <row r="8" spans="1:32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86" customFormat="1" x14ac:dyDescent="0.3">
      <c r="A9" s="7" t="s">
        <v>13</v>
      </c>
      <c r="B9" s="8" t="s">
        <v>167</v>
      </c>
      <c r="C9" s="15">
        <v>88448</v>
      </c>
      <c r="D9" s="15">
        <v>387477</v>
      </c>
      <c r="E9" s="15">
        <v>2112</v>
      </c>
      <c r="F9" s="15">
        <v>4822</v>
      </c>
      <c r="G9" s="15">
        <v>240654</v>
      </c>
      <c r="H9" s="15">
        <v>-3364</v>
      </c>
      <c r="I9" s="15">
        <v>-21699</v>
      </c>
      <c r="J9" s="15">
        <v>25742</v>
      </c>
      <c r="K9" s="15">
        <v>395041</v>
      </c>
      <c r="L9" s="15">
        <v>18432</v>
      </c>
      <c r="M9" s="15">
        <v>4214</v>
      </c>
      <c r="N9" s="15">
        <v>4525</v>
      </c>
      <c r="O9" s="15">
        <v>42160</v>
      </c>
      <c r="P9" s="15">
        <v>9085</v>
      </c>
      <c r="Q9" s="15">
        <v>117392</v>
      </c>
      <c r="R9" s="15">
        <v>6632.1099999999969</v>
      </c>
      <c r="S9" s="15">
        <v>29444</v>
      </c>
      <c r="T9" s="15">
        <v>250656.65900000001</v>
      </c>
      <c r="U9" s="15">
        <v>206111</v>
      </c>
      <c r="V9" s="15">
        <v>3815</v>
      </c>
      <c r="W9" s="15">
        <v>442714.32499999972</v>
      </c>
      <c r="X9" s="15">
        <v>25275</v>
      </c>
      <c r="Y9" s="15">
        <v>52840</v>
      </c>
      <c r="Z9" s="15">
        <v>121248</v>
      </c>
      <c r="AA9" s="15">
        <v>15599.29911</v>
      </c>
      <c r="AB9" s="15">
        <v>423257.25613000011</v>
      </c>
      <c r="AC9" s="15">
        <v>6446</v>
      </c>
      <c r="AD9" s="15">
        <v>269352.46252</v>
      </c>
      <c r="AE9" s="15">
        <v>13771.577000000001</v>
      </c>
      <c r="AF9" s="28">
        <v>-9</v>
      </c>
    </row>
    <row r="10" spans="1:32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8"/>
    </row>
    <row r="11" spans="1:32" x14ac:dyDescent="0.3">
      <c r="A11" s="4" t="s">
        <v>14</v>
      </c>
      <c r="B11" s="5" t="s">
        <v>169</v>
      </c>
      <c r="C11" s="16">
        <v>24</v>
      </c>
      <c r="D11" s="16"/>
      <c r="E11" s="16"/>
      <c r="F11" s="16">
        <v>0</v>
      </c>
      <c r="G11" s="16">
        <v>334656</v>
      </c>
      <c r="H11" s="16">
        <v>37</v>
      </c>
      <c r="I11" s="16">
        <v>708</v>
      </c>
      <c r="J11" s="16">
        <v>1812</v>
      </c>
      <c r="K11" s="16">
        <v>302673</v>
      </c>
      <c r="L11" s="16">
        <v>0</v>
      </c>
      <c r="M11" s="16">
        <v>87</v>
      </c>
      <c r="N11" s="16">
        <v>24</v>
      </c>
      <c r="O11" s="16">
        <v>2000</v>
      </c>
      <c r="P11" s="16">
        <v>22.792999999999999</v>
      </c>
      <c r="Q11" s="16">
        <v>1013</v>
      </c>
      <c r="R11" s="89">
        <v>1611.03</v>
      </c>
      <c r="S11" s="16">
        <v>6457</v>
      </c>
      <c r="T11" s="16">
        <v>856.33100000000002</v>
      </c>
      <c r="U11" s="16">
        <v>1883</v>
      </c>
      <c r="V11" s="16">
        <v>0</v>
      </c>
      <c r="W11" s="16">
        <v>82356.149000000005</v>
      </c>
      <c r="X11" s="16">
        <v>450</v>
      </c>
      <c r="Y11" s="16">
        <v>385</v>
      </c>
      <c r="Z11" s="16">
        <v>49</v>
      </c>
      <c r="AA11" s="16">
        <v>0</v>
      </c>
      <c r="AB11" s="16">
        <v>58301.953710000002</v>
      </c>
      <c r="AC11" s="16">
        <v>49</v>
      </c>
      <c r="AD11" s="16">
        <v>53.456960000000002</v>
      </c>
      <c r="AE11" s="16">
        <v>7187.1350000000002</v>
      </c>
      <c r="AF11" s="29">
        <v>0</v>
      </c>
    </row>
    <row r="12" spans="1:32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89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9"/>
    </row>
    <row r="13" spans="1:32" x14ac:dyDescent="0.3">
      <c r="A13" s="4" t="s">
        <v>15</v>
      </c>
      <c r="B13" s="5" t="s">
        <v>171</v>
      </c>
      <c r="C13" s="16">
        <v>32247</v>
      </c>
      <c r="D13" s="16"/>
      <c r="E13" s="16"/>
      <c r="F13" s="16">
        <v>3499</v>
      </c>
      <c r="G13" s="16">
        <v>572193</v>
      </c>
      <c r="H13" s="16">
        <v>13604</v>
      </c>
      <c r="I13" s="16">
        <v>2767</v>
      </c>
      <c r="J13" s="16">
        <v>8105</v>
      </c>
      <c r="K13" s="16">
        <v>722146</v>
      </c>
      <c r="L13" s="16">
        <v>63449</v>
      </c>
      <c r="M13" s="16">
        <v>5205</v>
      </c>
      <c r="N13" s="16">
        <v>18445</v>
      </c>
      <c r="O13" s="16">
        <v>2475</v>
      </c>
      <c r="P13" s="16">
        <v>2488</v>
      </c>
      <c r="Q13" s="16">
        <v>79677</v>
      </c>
      <c r="R13" s="89">
        <v>6633.66</v>
      </c>
      <c r="S13" s="16">
        <v>14000</v>
      </c>
      <c r="T13" s="16">
        <v>142358.35399999999</v>
      </c>
      <c r="U13" s="16">
        <v>129154</v>
      </c>
      <c r="V13" s="16">
        <v>0</v>
      </c>
      <c r="W13" s="16">
        <v>476609.47200000001</v>
      </c>
      <c r="X13" s="16">
        <v>50196</v>
      </c>
      <c r="Y13" s="16">
        <v>27392</v>
      </c>
      <c r="Z13" s="16">
        <v>60657</v>
      </c>
      <c r="AA13" s="16">
        <v>18992.198100000005</v>
      </c>
      <c r="AB13" s="16">
        <v>364917.20701000001</v>
      </c>
      <c r="AC13" s="16">
        <v>5187</v>
      </c>
      <c r="AD13" s="16">
        <v>111125.27471</v>
      </c>
      <c r="AE13" s="16">
        <v>8176.7460000000001</v>
      </c>
      <c r="AF13" s="29">
        <v>0</v>
      </c>
    </row>
    <row r="14" spans="1:32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89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x14ac:dyDescent="0.3">
      <c r="A15" s="4" t="s">
        <v>16</v>
      </c>
      <c r="B15" s="5" t="s">
        <v>172</v>
      </c>
      <c r="C15" s="16">
        <v>-10026</v>
      </c>
      <c r="D15" s="16"/>
      <c r="E15" s="16"/>
      <c r="F15" s="16">
        <v>-782</v>
      </c>
      <c r="G15" s="16">
        <v>-91793</v>
      </c>
      <c r="H15" s="16">
        <v>-180</v>
      </c>
      <c r="I15" s="16">
        <v>-1450</v>
      </c>
      <c r="J15" s="16">
        <v>-1586</v>
      </c>
      <c r="K15" s="16">
        <v>-274767</v>
      </c>
      <c r="L15" s="16">
        <v>-11758</v>
      </c>
      <c r="M15" s="16">
        <v>-792</v>
      </c>
      <c r="N15" s="16">
        <v>-5800</v>
      </c>
      <c r="O15" s="16">
        <v>-641</v>
      </c>
      <c r="P15" s="16">
        <v>-459</v>
      </c>
      <c r="Q15" s="16">
        <v>-18827</v>
      </c>
      <c r="R15" s="89">
        <v>-1135.9000000000001</v>
      </c>
      <c r="S15" s="16">
        <v>-9137</v>
      </c>
      <c r="T15" s="16">
        <v>-10759.773999999999</v>
      </c>
      <c r="U15" s="16">
        <v>-18986</v>
      </c>
      <c r="V15" s="16">
        <v>-3</v>
      </c>
      <c r="W15" s="16">
        <v>-111679.435</v>
      </c>
      <c r="X15" s="16">
        <v>-2978</v>
      </c>
      <c r="Y15" s="16">
        <v>-6883</v>
      </c>
      <c r="Z15" s="16">
        <v>-8574</v>
      </c>
      <c r="AA15" s="16">
        <v>-4547.8414399999992</v>
      </c>
      <c r="AB15" s="16">
        <v>-59233.925439999999</v>
      </c>
      <c r="AC15" s="16">
        <v>-240</v>
      </c>
      <c r="AD15" s="16">
        <v>-9325.09879</v>
      </c>
      <c r="AE15" s="16">
        <v>-3815.2379999999998</v>
      </c>
      <c r="AF15" s="29">
        <v>-4</v>
      </c>
    </row>
    <row r="16" spans="1:32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89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x14ac:dyDescent="0.3">
      <c r="A17" s="4" t="s">
        <v>17</v>
      </c>
      <c r="B17" s="5" t="s">
        <v>174</v>
      </c>
      <c r="C17" s="16">
        <v>1105</v>
      </c>
      <c r="D17" s="16"/>
      <c r="E17" s="16"/>
      <c r="F17" s="16">
        <v>7331</v>
      </c>
      <c r="G17" s="16">
        <v>73390</v>
      </c>
      <c r="H17" s="16">
        <v>0</v>
      </c>
      <c r="I17" s="16">
        <v>-53</v>
      </c>
      <c r="J17" s="16">
        <v>7018</v>
      </c>
      <c r="K17" s="16">
        <v>-274972</v>
      </c>
      <c r="L17" s="16">
        <v>19039</v>
      </c>
      <c r="M17" s="16">
        <v>-110</v>
      </c>
      <c r="N17" s="16">
        <v>-135</v>
      </c>
      <c r="O17" s="16">
        <v>-30380</v>
      </c>
      <c r="P17" s="16">
        <v>1901</v>
      </c>
      <c r="Q17" s="16">
        <v>-13293</v>
      </c>
      <c r="R17" s="89">
        <v>-7724.59</v>
      </c>
      <c r="S17" s="16">
        <v>262</v>
      </c>
      <c r="T17" s="16">
        <v>240.24299999999999</v>
      </c>
      <c r="U17" s="16">
        <v>-27749</v>
      </c>
      <c r="V17" s="16">
        <v>0</v>
      </c>
      <c r="W17" s="16">
        <v>-439.88900000000001</v>
      </c>
      <c r="X17" s="16">
        <v>13832</v>
      </c>
      <c r="Y17" s="16">
        <v>-8678</v>
      </c>
      <c r="Z17" s="16">
        <v>-2686</v>
      </c>
      <c r="AA17" s="16">
        <v>5913.7712899999988</v>
      </c>
      <c r="AB17" s="16">
        <v>20937.244600000326</v>
      </c>
      <c r="AC17" s="16">
        <v>-116</v>
      </c>
      <c r="AD17" s="16">
        <v>-17246.259900000001</v>
      </c>
      <c r="AE17" s="16">
        <v>0</v>
      </c>
      <c r="AF17" s="29">
        <v>0</v>
      </c>
    </row>
    <row r="18" spans="1:32" x14ac:dyDescent="0.3">
      <c r="A18" s="4"/>
      <c r="B18" s="6" t="s">
        <v>175</v>
      </c>
      <c r="R18" s="90"/>
      <c r="AF18" s="91"/>
    </row>
    <row r="19" spans="1:32" x14ac:dyDescent="0.3">
      <c r="A19" s="4" t="s">
        <v>18</v>
      </c>
      <c r="B19" s="5" t="s">
        <v>176</v>
      </c>
      <c r="C19" s="16">
        <v>727</v>
      </c>
      <c r="D19" s="16"/>
      <c r="E19" s="16"/>
      <c r="F19" s="16">
        <v>3616</v>
      </c>
      <c r="G19" s="16">
        <v>55860</v>
      </c>
      <c r="H19" s="16">
        <v>3</v>
      </c>
      <c r="I19" s="16">
        <v>0</v>
      </c>
      <c r="J19" s="16">
        <v>79261</v>
      </c>
      <c r="K19" s="16">
        <v>133629</v>
      </c>
      <c r="L19" s="16">
        <v>52745</v>
      </c>
      <c r="M19" s="16">
        <v>21</v>
      </c>
      <c r="N19" s="16">
        <v>17</v>
      </c>
      <c r="O19" s="16">
        <v>1672</v>
      </c>
      <c r="P19" s="16">
        <v>2824</v>
      </c>
      <c r="Q19" s="16">
        <v>31207</v>
      </c>
      <c r="R19" s="89">
        <v>5707.15</v>
      </c>
      <c r="S19" s="16">
        <v>0</v>
      </c>
      <c r="T19" s="16">
        <v>76271.851999999999</v>
      </c>
      <c r="U19" s="16">
        <v>47871</v>
      </c>
      <c r="V19" s="16">
        <v>-1679</v>
      </c>
      <c r="W19" s="16">
        <v>118109.95600000001</v>
      </c>
      <c r="X19" s="16">
        <v>8452</v>
      </c>
      <c r="Y19" s="16">
        <v>-794</v>
      </c>
      <c r="Z19" s="16">
        <v>11389</v>
      </c>
      <c r="AA19" s="16">
        <v>0</v>
      </c>
      <c r="AB19" s="16">
        <v>4292.57683</v>
      </c>
      <c r="AC19" s="16">
        <v>0</v>
      </c>
      <c r="AD19" s="16">
        <v>-1757.3593499999999</v>
      </c>
      <c r="AE19" s="16">
        <v>0</v>
      </c>
      <c r="AF19" s="29">
        <v>0</v>
      </c>
    </row>
    <row r="20" spans="1:32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92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6"/>
    </row>
    <row r="21" spans="1:32" x14ac:dyDescent="0.3">
      <c r="A21" s="4" t="s">
        <v>19</v>
      </c>
      <c r="B21" s="5" t="s">
        <v>178</v>
      </c>
      <c r="C21" s="16">
        <v>5041</v>
      </c>
      <c r="D21" s="16"/>
      <c r="E21" s="16"/>
      <c r="F21" s="16">
        <v>-385</v>
      </c>
      <c r="G21" s="16">
        <v>13652</v>
      </c>
      <c r="H21" s="16">
        <v>-8</v>
      </c>
      <c r="I21" s="16">
        <v>1</v>
      </c>
      <c r="J21" s="16">
        <v>-90</v>
      </c>
      <c r="K21" s="16">
        <v>-16845</v>
      </c>
      <c r="L21" s="16">
        <v>-4385</v>
      </c>
      <c r="M21" s="16">
        <v>2844</v>
      </c>
      <c r="N21" s="16">
        <v>15113</v>
      </c>
      <c r="O21" s="16">
        <v>-329</v>
      </c>
      <c r="P21" s="16">
        <v>284.88</v>
      </c>
      <c r="Q21" s="16">
        <v>1699</v>
      </c>
      <c r="R21" s="89">
        <v>71.41</v>
      </c>
      <c r="S21" s="16">
        <v>-100</v>
      </c>
      <c r="T21" s="16">
        <v>1411.0250000000001</v>
      </c>
      <c r="U21" s="16">
        <v>3750</v>
      </c>
      <c r="V21" s="16">
        <v>0</v>
      </c>
      <c r="W21" s="16">
        <v>10935.127</v>
      </c>
      <c r="X21" s="16">
        <v>146</v>
      </c>
      <c r="Y21" s="16">
        <v>1331</v>
      </c>
      <c r="Z21" s="16">
        <v>1288</v>
      </c>
      <c r="AA21" s="16">
        <v>0</v>
      </c>
      <c r="AB21" s="16">
        <v>3985.1752699999997</v>
      </c>
      <c r="AC21" s="16">
        <v>2826</v>
      </c>
      <c r="AD21" s="16">
        <v>3826.3959100000002</v>
      </c>
      <c r="AE21" s="16">
        <v>-38.448</v>
      </c>
      <c r="AF21" s="29">
        <v>0</v>
      </c>
    </row>
    <row r="22" spans="1:32" x14ac:dyDescent="0.3">
      <c r="A22" s="4"/>
      <c r="B22" s="6" t="s">
        <v>179</v>
      </c>
      <c r="R22" s="90"/>
      <c r="AF22" s="91"/>
    </row>
    <row r="23" spans="1:32" x14ac:dyDescent="0.3">
      <c r="A23" s="4" t="s">
        <v>20</v>
      </c>
      <c r="B23" s="5" t="s">
        <v>180</v>
      </c>
      <c r="C23" s="16">
        <v>154</v>
      </c>
      <c r="D23" s="16"/>
      <c r="E23" s="16"/>
      <c r="F23" s="16">
        <v>1470</v>
      </c>
      <c r="G23" s="16">
        <v>-22741</v>
      </c>
      <c r="H23" s="16">
        <v>0</v>
      </c>
      <c r="I23" s="16">
        <v>-2134</v>
      </c>
      <c r="J23" s="16">
        <v>5041</v>
      </c>
      <c r="K23" s="16">
        <v>-7844</v>
      </c>
      <c r="L23" s="16">
        <v>55</v>
      </c>
      <c r="M23" s="16">
        <v>12</v>
      </c>
      <c r="N23" s="16">
        <v>0</v>
      </c>
      <c r="O23" s="16">
        <v>377</v>
      </c>
      <c r="P23" s="16">
        <v>-452</v>
      </c>
      <c r="Q23" s="16">
        <v>-18236</v>
      </c>
      <c r="R23" s="89">
        <v>104.05</v>
      </c>
      <c r="S23" s="16">
        <v>0</v>
      </c>
      <c r="T23" s="16">
        <v>-2478.3789999999999</v>
      </c>
      <c r="U23" s="16">
        <v>35437</v>
      </c>
      <c r="V23" s="16">
        <v>-1718</v>
      </c>
      <c r="W23" s="16">
        <v>-49972.368000000002</v>
      </c>
      <c r="X23" s="16">
        <v>-50</v>
      </c>
      <c r="Y23" s="16">
        <v>-751</v>
      </c>
      <c r="Z23" s="16">
        <v>-5241</v>
      </c>
      <c r="AA23" s="16">
        <v>0</v>
      </c>
      <c r="AB23" s="16">
        <v>-9553.9363300000005</v>
      </c>
      <c r="AC23" s="16">
        <v>0</v>
      </c>
      <c r="AD23" s="16">
        <v>-20072.542160000001</v>
      </c>
      <c r="AE23" s="80">
        <v>0</v>
      </c>
      <c r="AF23" s="29">
        <v>0</v>
      </c>
    </row>
    <row r="24" spans="1:32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89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x14ac:dyDescent="0.3">
      <c r="A25" s="4" t="s">
        <v>21</v>
      </c>
      <c r="B25" s="5" t="s">
        <v>182</v>
      </c>
      <c r="C25" s="16">
        <v>4837</v>
      </c>
      <c r="D25" s="16"/>
      <c r="E25" s="16"/>
      <c r="F25" s="16">
        <v>-580</v>
      </c>
      <c r="G25" s="16">
        <v>-190466</v>
      </c>
      <c r="H25" s="16">
        <v>-129</v>
      </c>
      <c r="I25" s="16">
        <v>1805</v>
      </c>
      <c r="J25" s="16">
        <v>-393</v>
      </c>
      <c r="K25" s="16">
        <v>-53452</v>
      </c>
      <c r="L25" s="16">
        <v>-2642</v>
      </c>
      <c r="M25" s="16">
        <v>-94</v>
      </c>
      <c r="N25" s="16">
        <v>-211</v>
      </c>
      <c r="O25" s="16">
        <v>2638</v>
      </c>
      <c r="P25" s="16">
        <v>-224.012</v>
      </c>
      <c r="Q25" s="16">
        <v>18170</v>
      </c>
      <c r="R25" s="89">
        <v>-774.81</v>
      </c>
      <c r="S25" s="16">
        <v>-7256</v>
      </c>
      <c r="T25" s="16">
        <v>14088.909</v>
      </c>
      <c r="U25" s="16">
        <v>-6563</v>
      </c>
      <c r="V25" s="16">
        <v>162</v>
      </c>
      <c r="W25" s="16">
        <v>65429.01</v>
      </c>
      <c r="X25" s="16">
        <v>-594</v>
      </c>
      <c r="Y25" s="16">
        <v>-3019</v>
      </c>
      <c r="Z25" s="16">
        <v>-6415</v>
      </c>
      <c r="AA25" s="16">
        <v>5991.6567900000018</v>
      </c>
      <c r="AB25" s="16">
        <v>-16355.649610000008</v>
      </c>
      <c r="AC25" s="16">
        <v>1112</v>
      </c>
      <c r="AD25" s="16">
        <v>-81628.544190000001</v>
      </c>
      <c r="AE25" s="16">
        <v>7087.6329999999998</v>
      </c>
      <c r="AF25" s="29">
        <v>28734</v>
      </c>
    </row>
    <row r="26" spans="1:32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6"/>
    </row>
    <row r="27" spans="1:32" s="86" customFormat="1" x14ac:dyDescent="0.3">
      <c r="A27" s="7" t="s">
        <v>22</v>
      </c>
      <c r="B27" s="8" t="s">
        <v>184</v>
      </c>
      <c r="C27" s="15">
        <v>122557</v>
      </c>
      <c r="D27" s="15">
        <v>651306</v>
      </c>
      <c r="E27" s="15">
        <v>28382</v>
      </c>
      <c r="F27" s="15">
        <v>18991</v>
      </c>
      <c r="G27" s="15">
        <v>985405</v>
      </c>
      <c r="H27" s="15">
        <v>9963</v>
      </c>
      <c r="I27" s="15">
        <v>-20055</v>
      </c>
      <c r="J27" s="15">
        <v>124910</v>
      </c>
      <c r="K27" s="15">
        <v>925609</v>
      </c>
      <c r="L27" s="15">
        <v>134935</v>
      </c>
      <c r="M27" s="15">
        <v>11387</v>
      </c>
      <c r="N27" s="15">
        <v>31978</v>
      </c>
      <c r="O27" s="15">
        <v>19972</v>
      </c>
      <c r="P27" s="15">
        <v>15470.660999999998</v>
      </c>
      <c r="Q27" s="15">
        <v>198802</v>
      </c>
      <c r="R27" s="15">
        <v>11124.109999999997</v>
      </c>
      <c r="S27" s="15">
        <v>33670</v>
      </c>
      <c r="T27" s="15">
        <v>472645.22000000009</v>
      </c>
      <c r="U27" s="15">
        <v>370908</v>
      </c>
      <c r="V27" s="15">
        <v>577</v>
      </c>
      <c r="W27" s="15">
        <v>1034062.3469999997</v>
      </c>
      <c r="X27" s="15">
        <v>94729</v>
      </c>
      <c r="Y27" s="15">
        <v>61823</v>
      </c>
      <c r="Z27" s="15">
        <v>171715</v>
      </c>
      <c r="AA27" s="15">
        <v>41949.083850000003</v>
      </c>
      <c r="AB27" s="15">
        <v>790547.90217000048</v>
      </c>
      <c r="AC27" s="15">
        <v>15264</v>
      </c>
      <c r="AD27" s="15">
        <v>254327.78570999997</v>
      </c>
      <c r="AE27" s="15">
        <v>32369.411</v>
      </c>
      <c r="AF27" s="28">
        <v>28721</v>
      </c>
    </row>
    <row r="28" spans="1:32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28"/>
    </row>
    <row r="29" spans="1:32" x14ac:dyDescent="0.3">
      <c r="A29" s="4" t="s">
        <v>135</v>
      </c>
      <c r="B29" s="5" t="s">
        <v>186</v>
      </c>
      <c r="C29" s="16">
        <v>59240</v>
      </c>
      <c r="D29" s="16"/>
      <c r="E29" s="16"/>
      <c r="F29" s="16">
        <v>3373</v>
      </c>
      <c r="G29" s="16">
        <v>538777</v>
      </c>
      <c r="H29" s="16">
        <v>6629</v>
      </c>
      <c r="I29" s="16">
        <v>13</v>
      </c>
      <c r="J29" s="16">
        <v>22219</v>
      </c>
      <c r="K29" s="16">
        <v>355431</v>
      </c>
      <c r="L29" s="16">
        <v>48730</v>
      </c>
      <c r="M29" s="16">
        <v>4020</v>
      </c>
      <c r="N29" s="16">
        <v>6045</v>
      </c>
      <c r="O29" s="16">
        <v>4925</v>
      </c>
      <c r="P29" s="16">
        <v>4882.2330000000002</v>
      </c>
      <c r="Q29" s="16">
        <v>106213</v>
      </c>
      <c r="R29" s="16">
        <v>2872.94</v>
      </c>
      <c r="S29" s="16">
        <v>7430</v>
      </c>
      <c r="T29" s="16">
        <v>163962.342</v>
      </c>
      <c r="U29" s="16">
        <v>183674</v>
      </c>
      <c r="V29" s="16">
        <v>77</v>
      </c>
      <c r="W29" s="16">
        <v>535929.1</v>
      </c>
      <c r="X29" s="16">
        <v>13640</v>
      </c>
      <c r="Y29" s="16">
        <v>46772</v>
      </c>
      <c r="Z29" s="16">
        <v>56309</v>
      </c>
      <c r="AA29" s="16">
        <v>7902.9267800000025</v>
      </c>
      <c r="AB29" s="16">
        <v>266948.07008999999</v>
      </c>
      <c r="AC29" s="16">
        <v>4328</v>
      </c>
      <c r="AD29" s="16">
        <v>78763.40393999996</v>
      </c>
      <c r="AE29" s="16">
        <v>5983.4070000000002</v>
      </c>
      <c r="AF29" s="29">
        <v>19148</v>
      </c>
    </row>
    <row r="30" spans="1:32" x14ac:dyDescent="0.3">
      <c r="A30" s="4"/>
      <c r="B30" s="6" t="s">
        <v>187</v>
      </c>
      <c r="AF30" s="91"/>
    </row>
    <row r="31" spans="1:32" x14ac:dyDescent="0.3">
      <c r="A31" s="4" t="s">
        <v>23</v>
      </c>
      <c r="B31" s="5" t="s">
        <v>188</v>
      </c>
      <c r="C31" s="16">
        <v>44857</v>
      </c>
      <c r="D31" s="16"/>
      <c r="E31" s="16"/>
      <c r="F31" s="16">
        <v>3717</v>
      </c>
      <c r="G31" s="16">
        <v>291119</v>
      </c>
      <c r="H31" s="16">
        <v>6787</v>
      </c>
      <c r="I31" s="16">
        <v>3245</v>
      </c>
      <c r="J31" s="16">
        <v>7683</v>
      </c>
      <c r="K31" s="16">
        <v>304992</v>
      </c>
      <c r="L31" s="16">
        <v>33463</v>
      </c>
      <c r="M31" s="16">
        <v>2575</v>
      </c>
      <c r="N31" s="16">
        <v>10441</v>
      </c>
      <c r="O31" s="16">
        <v>3059</v>
      </c>
      <c r="P31" s="16">
        <v>3717.1779999999999</v>
      </c>
      <c r="Q31" s="16">
        <v>65570</v>
      </c>
      <c r="R31" s="16">
        <v>3496.67</v>
      </c>
      <c r="S31" s="16">
        <v>5265</v>
      </c>
      <c r="T31" s="16">
        <v>123604.30499999999</v>
      </c>
      <c r="U31" s="16">
        <v>98708</v>
      </c>
      <c r="V31" s="16">
        <v>747</v>
      </c>
      <c r="W31" s="16">
        <v>360209.38799999998</v>
      </c>
      <c r="X31" s="16">
        <v>8280</v>
      </c>
      <c r="Y31" s="16">
        <v>29127</v>
      </c>
      <c r="Z31" s="16">
        <v>51473</v>
      </c>
      <c r="AA31" s="16">
        <v>12553.834590000006</v>
      </c>
      <c r="AB31" s="16">
        <v>134660.94516999999</v>
      </c>
      <c r="AC31" s="16">
        <v>2991</v>
      </c>
      <c r="AD31" s="16">
        <v>131921.67334000001</v>
      </c>
      <c r="AE31" s="16">
        <v>8697.9380000000001</v>
      </c>
      <c r="AF31" s="29">
        <v>6903</v>
      </c>
    </row>
    <row r="32" spans="1:32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x14ac:dyDescent="0.3">
      <c r="A33" s="4" t="s">
        <v>24</v>
      </c>
      <c r="B33" s="5" t="s">
        <v>190</v>
      </c>
      <c r="C33" s="13">
        <v>2675</v>
      </c>
      <c r="D33" s="13"/>
      <c r="E33" s="13"/>
      <c r="F33" s="13">
        <v>875</v>
      </c>
      <c r="G33" s="13">
        <v>27970</v>
      </c>
      <c r="H33" s="13">
        <v>732</v>
      </c>
      <c r="I33" s="13">
        <v>2</v>
      </c>
      <c r="J33" s="13">
        <v>1135</v>
      </c>
      <c r="K33" s="13">
        <v>81675</v>
      </c>
      <c r="L33" s="13">
        <v>4390</v>
      </c>
      <c r="M33" s="13">
        <v>1022</v>
      </c>
      <c r="N33" s="13">
        <v>422</v>
      </c>
      <c r="O33" s="13">
        <v>333</v>
      </c>
      <c r="P33" s="13">
        <v>853.66200000000003</v>
      </c>
      <c r="Q33" s="13">
        <v>15741</v>
      </c>
      <c r="R33" s="13">
        <v>1026.1099999999999</v>
      </c>
      <c r="S33" s="13">
        <v>869</v>
      </c>
      <c r="T33" s="13">
        <v>14789.59</v>
      </c>
      <c r="U33" s="13">
        <v>26974</v>
      </c>
      <c r="V33" s="13">
        <v>0</v>
      </c>
      <c r="W33" s="13">
        <v>93077.331000000006</v>
      </c>
      <c r="X33" s="13">
        <v>878</v>
      </c>
      <c r="Y33" s="13">
        <v>5271</v>
      </c>
      <c r="Z33" s="13">
        <v>5023</v>
      </c>
      <c r="AA33" s="13">
        <v>1654.20724</v>
      </c>
      <c r="AB33" s="13">
        <v>59835.208550000003</v>
      </c>
      <c r="AC33" s="13">
        <v>644</v>
      </c>
      <c r="AD33" s="13">
        <v>27410.91273</v>
      </c>
      <c r="AE33" s="13">
        <v>252.316</v>
      </c>
      <c r="AF33" s="26">
        <v>1296</v>
      </c>
    </row>
    <row r="34" spans="1:32" x14ac:dyDescent="0.3">
      <c r="A34" s="4"/>
      <c r="B34" s="6" t="s">
        <v>191</v>
      </c>
      <c r="AF34" s="91"/>
    </row>
    <row r="35" spans="1:32" x14ac:dyDescent="0.3">
      <c r="A35" s="4" t="s">
        <v>25</v>
      </c>
      <c r="B35" s="5" t="s">
        <v>192</v>
      </c>
      <c r="C35" s="13">
        <v>4659</v>
      </c>
      <c r="D35" s="13"/>
      <c r="E35" s="13"/>
      <c r="F35" s="13">
        <v>579</v>
      </c>
      <c r="G35" s="13">
        <v>-7637</v>
      </c>
      <c r="H35" s="13">
        <v>116</v>
      </c>
      <c r="I35" s="13">
        <v>-1662</v>
      </c>
      <c r="J35" s="13">
        <v>1824</v>
      </c>
      <c r="K35" s="13">
        <v>-34216</v>
      </c>
      <c r="L35" s="13">
        <v>23409</v>
      </c>
      <c r="M35" s="13">
        <v>-228</v>
      </c>
      <c r="N35" s="13">
        <v>-157</v>
      </c>
      <c r="O35" s="13">
        <v>-1157</v>
      </c>
      <c r="P35" s="13">
        <v>431</v>
      </c>
      <c r="Q35" s="13">
        <v>46164</v>
      </c>
      <c r="R35" s="13">
        <v>-830.62</v>
      </c>
      <c r="S35" s="13">
        <v>-7056</v>
      </c>
      <c r="T35" s="13">
        <v>-4782.875</v>
      </c>
      <c r="U35" s="13">
        <v>5712</v>
      </c>
      <c r="V35" s="13">
        <v>351</v>
      </c>
      <c r="W35" s="13">
        <v>-170313.66699999999</v>
      </c>
      <c r="X35" s="13">
        <v>5136</v>
      </c>
      <c r="Y35" s="13">
        <v>-3934</v>
      </c>
      <c r="Z35" s="13">
        <v>8563</v>
      </c>
      <c r="AA35" s="13">
        <v>382.11036000000036</v>
      </c>
      <c r="AB35" s="13">
        <v>17184.53685</v>
      </c>
      <c r="AC35" s="13">
        <v>-800</v>
      </c>
      <c r="AD35" s="13">
        <v>43573.70317999999</v>
      </c>
      <c r="AE35" s="13">
        <v>-7177.59</v>
      </c>
      <c r="AF35" s="26">
        <v>0</v>
      </c>
    </row>
    <row r="36" spans="1:32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26"/>
    </row>
    <row r="37" spans="1:32" x14ac:dyDescent="0.3">
      <c r="A37" s="4" t="s">
        <v>26</v>
      </c>
      <c r="B37" s="5" t="s">
        <v>194</v>
      </c>
      <c r="C37" s="13">
        <v>5367</v>
      </c>
      <c r="D37" s="13"/>
      <c r="E37" s="13"/>
      <c r="F37" s="13">
        <v>28</v>
      </c>
      <c r="G37" s="13">
        <v>1337061</v>
      </c>
      <c r="H37" s="13">
        <v>-14</v>
      </c>
      <c r="I37" s="13">
        <v>37488</v>
      </c>
      <c r="J37" s="13">
        <v>35</v>
      </c>
      <c r="K37" s="13">
        <v>876224</v>
      </c>
      <c r="L37" s="13">
        <v>24493</v>
      </c>
      <c r="M37" s="13">
        <v>4273</v>
      </c>
      <c r="N37" s="13">
        <v>260</v>
      </c>
      <c r="O37" s="13">
        <v>3391</v>
      </c>
      <c r="P37" s="13">
        <v>6076.89</v>
      </c>
      <c r="Q37" s="13">
        <v>243257</v>
      </c>
      <c r="R37" s="13">
        <v>19990.82</v>
      </c>
      <c r="S37" s="13">
        <v>0</v>
      </c>
      <c r="T37" s="13">
        <v>106385.128</v>
      </c>
      <c r="U37" s="13">
        <v>308077</v>
      </c>
      <c r="V37" s="13">
        <v>1311</v>
      </c>
      <c r="W37" s="13">
        <v>1370638.6370000001</v>
      </c>
      <c r="X37" s="13">
        <v>38617</v>
      </c>
      <c r="Y37" s="13">
        <v>85168</v>
      </c>
      <c r="Z37" s="13">
        <v>89390</v>
      </c>
      <c r="AA37" s="13">
        <v>0</v>
      </c>
      <c r="AB37" s="13">
        <v>237579.21960000001</v>
      </c>
      <c r="AC37" s="13">
        <v>-4</v>
      </c>
      <c r="AD37" s="13">
        <v>283766.80699999991</v>
      </c>
      <c r="AE37" s="13">
        <v>4183.5309999999999</v>
      </c>
      <c r="AF37" s="26">
        <v>0</v>
      </c>
    </row>
    <row r="38" spans="1:32" x14ac:dyDescent="0.3">
      <c r="A38" s="4"/>
      <c r="B38" s="6" t="s">
        <v>195</v>
      </c>
      <c r="AF38" s="91"/>
    </row>
    <row r="39" spans="1:32" x14ac:dyDescent="0.3">
      <c r="A39" s="4">
        <v>18</v>
      </c>
      <c r="B39" s="5" t="s">
        <v>196</v>
      </c>
      <c r="C39" s="13">
        <v>0</v>
      </c>
      <c r="D39" s="13"/>
      <c r="E39" s="13"/>
      <c r="F39" s="13">
        <v>0</v>
      </c>
      <c r="G39" s="13">
        <v>96624</v>
      </c>
      <c r="H39" s="13">
        <v>0</v>
      </c>
      <c r="I39" s="13">
        <v>0</v>
      </c>
      <c r="J39" s="13">
        <v>125</v>
      </c>
      <c r="K39" s="13">
        <v>144191</v>
      </c>
      <c r="L39" s="13">
        <v>1403</v>
      </c>
      <c r="M39" s="13">
        <v>0</v>
      </c>
      <c r="N39" s="13">
        <v>0</v>
      </c>
      <c r="O39" s="13">
        <v>469</v>
      </c>
      <c r="P39" s="13">
        <v>1965</v>
      </c>
      <c r="Q39" s="13">
        <v>-9503</v>
      </c>
      <c r="R39" s="13">
        <v>13670.62</v>
      </c>
      <c r="S39" s="13">
        <v>-398</v>
      </c>
      <c r="T39" s="13">
        <v>15350.102000000001</v>
      </c>
      <c r="U39" s="13">
        <v>31818</v>
      </c>
      <c r="V39" s="13">
        <v>2833</v>
      </c>
      <c r="W39" s="13">
        <v>102891.636</v>
      </c>
      <c r="X39" s="13">
        <v>14491</v>
      </c>
      <c r="Y39" s="13">
        <v>0</v>
      </c>
      <c r="Z39" s="13">
        <v>0</v>
      </c>
      <c r="AA39" s="13">
        <v>18713.444640000009</v>
      </c>
      <c r="AB39" s="13">
        <v>20553.842680000002</v>
      </c>
      <c r="AC39" s="13">
        <v>0</v>
      </c>
      <c r="AD39" s="13">
        <v>-2979.4664800000005</v>
      </c>
      <c r="AE39" s="13">
        <v>0</v>
      </c>
      <c r="AF39" s="26">
        <v>0</v>
      </c>
    </row>
    <row r="40" spans="1:32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26"/>
    </row>
    <row r="41" spans="1:32" x14ac:dyDescent="0.3">
      <c r="A41" s="4" t="s">
        <v>27</v>
      </c>
      <c r="B41" s="5" t="s">
        <v>198</v>
      </c>
      <c r="C41" s="13">
        <v>1340</v>
      </c>
      <c r="D41" s="13"/>
      <c r="E41" s="13"/>
      <c r="F41" s="13">
        <v>-340</v>
      </c>
      <c r="G41" s="13">
        <v>1129763</v>
      </c>
      <c r="H41" s="13">
        <v>0</v>
      </c>
      <c r="I41" s="13">
        <v>21165</v>
      </c>
      <c r="J41" s="13">
        <v>125</v>
      </c>
      <c r="K41" s="13">
        <v>-158910</v>
      </c>
      <c r="L41" s="13">
        <v>46</v>
      </c>
      <c r="M41" s="13">
        <v>804</v>
      </c>
      <c r="N41" s="13">
        <v>0</v>
      </c>
      <c r="O41" s="13">
        <v>93</v>
      </c>
      <c r="P41" s="13">
        <v>3072.0459999999998</v>
      </c>
      <c r="Q41" s="13">
        <v>167354</v>
      </c>
      <c r="R41" s="13">
        <v>1988.49</v>
      </c>
      <c r="S41" s="13">
        <v>4304</v>
      </c>
      <c r="T41" s="13">
        <v>33072.275000000001</v>
      </c>
      <c r="U41" s="13">
        <v>62407</v>
      </c>
      <c r="V41" s="13">
        <v>-766</v>
      </c>
      <c r="W41" s="13">
        <v>186278.03</v>
      </c>
      <c r="X41" s="13">
        <v>13082</v>
      </c>
      <c r="Y41" s="13">
        <v>-1433</v>
      </c>
      <c r="Z41" s="13">
        <v>12481</v>
      </c>
      <c r="AA41" s="13">
        <v>116.59369999999926</v>
      </c>
      <c r="AB41" s="13">
        <v>35702.723570000002</v>
      </c>
      <c r="AC41" s="13">
        <v>0</v>
      </c>
      <c r="AD41" s="13">
        <v>1388.5362599999994</v>
      </c>
      <c r="AE41" s="13">
        <v>0</v>
      </c>
      <c r="AF41" s="26">
        <v>0</v>
      </c>
    </row>
    <row r="42" spans="1:32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s="86" customFormat="1" x14ac:dyDescent="0.3">
      <c r="A43" s="7" t="s">
        <v>28</v>
      </c>
      <c r="B43" s="8" t="s">
        <v>200</v>
      </c>
      <c r="C43" s="17">
        <v>4419</v>
      </c>
      <c r="D43" s="17">
        <v>-46986</v>
      </c>
      <c r="E43" s="17">
        <v>8891</v>
      </c>
      <c r="F43" s="17">
        <v>10759</v>
      </c>
      <c r="G43" s="17">
        <v>-2428272</v>
      </c>
      <c r="H43" s="17">
        <v>-4287</v>
      </c>
      <c r="I43" s="17">
        <v>-80306</v>
      </c>
      <c r="J43" s="17">
        <v>91764</v>
      </c>
      <c r="K43" s="17">
        <v>-643778</v>
      </c>
      <c r="L43" s="17">
        <v>-999</v>
      </c>
      <c r="M43" s="17">
        <v>-1079</v>
      </c>
      <c r="N43" s="17">
        <v>14967</v>
      </c>
      <c r="O43" s="17">
        <v>8859</v>
      </c>
      <c r="P43" s="17">
        <v>-5527.348</v>
      </c>
      <c r="Q43" s="17">
        <v>-435994</v>
      </c>
      <c r="R43" s="17">
        <v>-31090.920000000002</v>
      </c>
      <c r="S43" s="17">
        <v>23256</v>
      </c>
      <c r="T43" s="17">
        <v>20264.353000000061</v>
      </c>
      <c r="U43" s="17">
        <v>-346462</v>
      </c>
      <c r="V43" s="17">
        <v>-3976</v>
      </c>
      <c r="W43" s="17">
        <v>-1444648.108</v>
      </c>
      <c r="X43" s="17">
        <v>605</v>
      </c>
      <c r="Y43" s="17">
        <v>-99148</v>
      </c>
      <c r="Z43" s="17">
        <v>-51524</v>
      </c>
      <c r="AA43" s="17">
        <v>625.96653999998671</v>
      </c>
      <c r="AB43" s="17">
        <v>18083.355660000467</v>
      </c>
      <c r="AC43" s="17">
        <v>8105</v>
      </c>
      <c r="AD43" s="17">
        <v>-309517.78425999987</v>
      </c>
      <c r="AE43" s="17">
        <v>20429.808999999997</v>
      </c>
      <c r="AF43" s="30">
        <v>1374</v>
      </c>
    </row>
    <row r="44" spans="1:32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</row>
    <row r="45" spans="1:32" x14ac:dyDescent="0.3">
      <c r="A45" s="4" t="s">
        <v>29</v>
      </c>
      <c r="B45" s="5" t="s">
        <v>202</v>
      </c>
      <c r="C45" s="16">
        <v>1920</v>
      </c>
      <c r="D45" s="16"/>
      <c r="E45" s="16"/>
      <c r="F45" s="16">
        <v>3718</v>
      </c>
      <c r="G45" s="16">
        <v>39644</v>
      </c>
      <c r="H45" s="16">
        <v>59</v>
      </c>
      <c r="I45" s="16">
        <v>48</v>
      </c>
      <c r="J45" s="16">
        <v>33219</v>
      </c>
      <c r="K45" s="16">
        <v>6197</v>
      </c>
      <c r="L45" s="16">
        <v>6053</v>
      </c>
      <c r="M45" s="16">
        <v>-116</v>
      </c>
      <c r="N45" s="16">
        <v>4614</v>
      </c>
      <c r="O45" s="16">
        <v>1510</v>
      </c>
      <c r="P45" s="16">
        <v>330.02600000000001</v>
      </c>
      <c r="Q45" s="16">
        <v>7846</v>
      </c>
      <c r="R45" s="16">
        <v>663.27</v>
      </c>
      <c r="S45" s="16">
        <v>2553</v>
      </c>
      <c r="T45" s="16">
        <v>18787.697</v>
      </c>
      <c r="U45" s="16">
        <v>1353</v>
      </c>
      <c r="V45" s="16">
        <v>1534</v>
      </c>
      <c r="W45" s="16">
        <v>-40309.004000000001</v>
      </c>
      <c r="X45" s="16">
        <v>7574</v>
      </c>
      <c r="Y45" s="16">
        <v>2409</v>
      </c>
      <c r="Z45" s="16">
        <v>-957</v>
      </c>
      <c r="AA45" s="16">
        <v>2172.34249</v>
      </c>
      <c r="AB45" s="16">
        <v>29216.501009999996</v>
      </c>
      <c r="AC45" s="16">
        <v>2200</v>
      </c>
      <c r="AD45" s="16">
        <v>14743.431359999999</v>
      </c>
      <c r="AE45" s="16">
        <v>6105.8289999999997</v>
      </c>
      <c r="AF45" s="29">
        <v>225</v>
      </c>
    </row>
    <row r="46" spans="1:32" x14ac:dyDescent="0.3">
      <c r="A46" s="4"/>
      <c r="B46" s="6" t="s">
        <v>203</v>
      </c>
      <c r="AF46" s="91"/>
    </row>
    <row r="47" spans="1:32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-8</v>
      </c>
      <c r="G47" s="16">
        <v>-509186</v>
      </c>
      <c r="H47" s="16">
        <v>-1412</v>
      </c>
      <c r="I47" s="16">
        <v>-21801</v>
      </c>
      <c r="J47" s="16">
        <v>86</v>
      </c>
      <c r="K47" s="16">
        <v>-187407</v>
      </c>
      <c r="L47" s="16">
        <v>-4504</v>
      </c>
      <c r="M47" s="16">
        <v>62</v>
      </c>
      <c r="N47" s="16">
        <v>117</v>
      </c>
      <c r="O47" s="16">
        <v>4318</v>
      </c>
      <c r="P47" s="16">
        <v>-902.54399999999998</v>
      </c>
      <c r="Q47" s="16">
        <v>-34075</v>
      </c>
      <c r="R47" s="16">
        <v>-4274.47</v>
      </c>
      <c r="S47" s="16">
        <v>2928</v>
      </c>
      <c r="T47" s="16">
        <v>-29.683000000055479</v>
      </c>
      <c r="U47" s="16">
        <v>-85302</v>
      </c>
      <c r="V47" s="16">
        <v>-553</v>
      </c>
      <c r="W47" s="16">
        <v>-313824.114</v>
      </c>
      <c r="X47" s="16">
        <v>-7617</v>
      </c>
      <c r="Y47" s="16">
        <v>10959</v>
      </c>
      <c r="Z47" s="16">
        <v>-18847</v>
      </c>
      <c r="AA47" s="16">
        <v>-564.04330000000004</v>
      </c>
      <c r="AB47" s="16">
        <v>-13581.999610000003</v>
      </c>
      <c r="AC47" s="16">
        <v>397</v>
      </c>
      <c r="AD47" s="16">
        <v>-3414.53917</v>
      </c>
      <c r="AE47" s="16">
        <v>-865.50300000000004</v>
      </c>
      <c r="AF47" s="29">
        <v>-17</v>
      </c>
    </row>
    <row r="48" spans="1:32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9"/>
    </row>
    <row r="49" spans="1:32" s="86" customFormat="1" x14ac:dyDescent="0.3">
      <c r="A49" s="65" t="s">
        <v>31</v>
      </c>
      <c r="B49" s="66" t="s">
        <v>206</v>
      </c>
      <c r="C49" s="67">
        <v>2499</v>
      </c>
      <c r="D49" s="67">
        <v>-27431</v>
      </c>
      <c r="E49" s="67">
        <v>4956</v>
      </c>
      <c r="F49" s="67">
        <v>7049</v>
      </c>
      <c r="G49" s="67">
        <v>-1958730</v>
      </c>
      <c r="H49" s="67">
        <v>-2934</v>
      </c>
      <c r="I49" s="67">
        <v>-58553</v>
      </c>
      <c r="J49" s="67">
        <v>58459</v>
      </c>
      <c r="K49" s="67">
        <v>-462568</v>
      </c>
      <c r="L49" s="67">
        <v>-2548</v>
      </c>
      <c r="M49" s="67">
        <v>-1025</v>
      </c>
      <c r="N49" s="67">
        <v>10236</v>
      </c>
      <c r="O49" s="67">
        <v>3031</v>
      </c>
      <c r="P49" s="67">
        <v>-4954.83</v>
      </c>
      <c r="Q49" s="67">
        <v>-494341</v>
      </c>
      <c r="R49" s="67">
        <v>-27479.72</v>
      </c>
      <c r="S49" s="67">
        <v>17775</v>
      </c>
      <c r="T49" s="67">
        <v>1506.3390000001164</v>
      </c>
      <c r="U49" s="67">
        <v>-262513</v>
      </c>
      <c r="V49" s="67">
        <v>-4957</v>
      </c>
      <c r="W49" s="67">
        <v>-1090514.99</v>
      </c>
      <c r="X49" s="67">
        <v>648</v>
      </c>
      <c r="Y49" s="67">
        <v>-112516</v>
      </c>
      <c r="Z49" s="67">
        <v>-31720</v>
      </c>
      <c r="AA49" s="67">
        <v>-982.33265000001325</v>
      </c>
      <c r="AB49" s="67">
        <v>2448.854260000473</v>
      </c>
      <c r="AC49" s="67">
        <v>5508</v>
      </c>
      <c r="AD49" s="67">
        <v>-320846.67644999985</v>
      </c>
      <c r="AE49" s="67">
        <v>15189.482999999998</v>
      </c>
      <c r="AF49" s="68">
        <v>1166</v>
      </c>
    </row>
    <row r="50" spans="1:32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x14ac:dyDescent="0.3">
      <c r="A54" s="10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3">
      <c r="A55" s="31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3">
      <c r="A56" s="10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3">
      <c r="A57" s="31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x14ac:dyDescent="0.3">
      <c r="A58" s="10" t="s">
        <v>221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x14ac:dyDescent="0.3">
      <c r="A59" s="31" t="s">
        <v>222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3:32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3:32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3:32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3:32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3:32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3:32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3:32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3:32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3:32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3:32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3:32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3:32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3:32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3:32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3:32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3:32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3:32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3:32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3:32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3:32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3:32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3:32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3:32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3:32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3:32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3:32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3:32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3:32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3:32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3:32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3:32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3:32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3:32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3:32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3:32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3:32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3:32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3:32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3:32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3:32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3:32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3:32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3:32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3:32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3:32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3:32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2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2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3:32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2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2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2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2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2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2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2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2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2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2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2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3:32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F155"/>
  <sheetViews>
    <sheetView showGridLines="0" zoomScaleNormal="100" workbookViewId="0">
      <pane xSplit="2" ySplit="4" topLeftCell="X5" activePane="bottomRight" state="frozen"/>
      <selection pane="topRight" activeCell="B1" sqref="B1"/>
      <selection pane="bottomLeft" activeCell="A8" sqref="A8"/>
      <selection pane="bottomRight" activeCell="Z2" sqref="Z2"/>
    </sheetView>
  </sheetViews>
  <sheetFormatPr defaultRowHeight="14.4" x14ac:dyDescent="0.3"/>
  <cols>
    <col min="2" max="2" width="68" style="81" bestFit="1" customWidth="1"/>
    <col min="3" max="32" width="11.33203125" style="12" customWidth="1"/>
  </cols>
  <sheetData>
    <row r="1" spans="1:32" x14ac:dyDescent="0.3">
      <c r="A1" s="56" t="s">
        <v>33</v>
      </c>
    </row>
    <row r="2" spans="1:32" x14ac:dyDescent="0.3">
      <c r="A2" s="58" t="s">
        <v>249</v>
      </c>
      <c r="B2" s="82"/>
    </row>
    <row r="3" spans="1:32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218</v>
      </c>
      <c r="G4" s="47" t="s">
        <v>3</v>
      </c>
      <c r="H4" s="47" t="s">
        <v>4</v>
      </c>
      <c r="I4" s="47" t="s">
        <v>146</v>
      </c>
      <c r="J4" s="47" t="s">
        <v>1</v>
      </c>
      <c r="K4" s="47" t="s">
        <v>147</v>
      </c>
      <c r="L4" s="47" t="s">
        <v>148</v>
      </c>
      <c r="M4" s="47" t="s">
        <v>149</v>
      </c>
      <c r="N4" s="47" t="s">
        <v>5</v>
      </c>
      <c r="O4" s="47" t="s">
        <v>6</v>
      </c>
      <c r="P4" s="47" t="s">
        <v>7</v>
      </c>
      <c r="Q4" s="47" t="s">
        <v>150</v>
      </c>
      <c r="R4" s="47" t="s">
        <v>151</v>
      </c>
      <c r="S4" s="47" t="s">
        <v>152</v>
      </c>
      <c r="T4" s="47" t="s">
        <v>119</v>
      </c>
      <c r="U4" s="47" t="s">
        <v>8</v>
      </c>
      <c r="V4" s="47" t="s">
        <v>2</v>
      </c>
      <c r="W4" s="47" t="s">
        <v>9</v>
      </c>
      <c r="X4" s="47" t="s">
        <v>153</v>
      </c>
      <c r="Y4" s="47" t="s">
        <v>0</v>
      </c>
      <c r="Z4" s="47" t="s">
        <v>155</v>
      </c>
      <c r="AA4" s="47" t="s">
        <v>156</v>
      </c>
      <c r="AB4" s="47" t="s">
        <v>10</v>
      </c>
      <c r="AC4" s="47" t="s">
        <v>214</v>
      </c>
      <c r="AD4" s="47" t="s">
        <v>159</v>
      </c>
      <c r="AE4" s="47" t="s">
        <v>11</v>
      </c>
      <c r="AF4" s="61" t="s">
        <v>160</v>
      </c>
    </row>
    <row r="5" spans="1:32" s="85" customFormat="1" x14ac:dyDescent="0.3">
      <c r="A5" s="4" t="s">
        <v>12</v>
      </c>
      <c r="B5" s="5" t="s">
        <v>163</v>
      </c>
      <c r="C5" s="13">
        <v>92131</v>
      </c>
      <c r="D5" s="13"/>
      <c r="E5" s="13"/>
      <c r="F5" s="13">
        <v>4249</v>
      </c>
      <c r="G5" s="13">
        <v>1368167</v>
      </c>
      <c r="H5" s="13">
        <v>910</v>
      </c>
      <c r="I5" s="13">
        <v>328809</v>
      </c>
      <c r="J5" s="13">
        <v>20672</v>
      </c>
      <c r="K5" s="13">
        <v>1154519</v>
      </c>
      <c r="L5" s="13">
        <v>46319</v>
      </c>
      <c r="M5" s="13">
        <v>8507</v>
      </c>
      <c r="N5" s="13">
        <v>3612</v>
      </c>
      <c r="O5" s="13">
        <v>47574</v>
      </c>
      <c r="P5" s="13">
        <v>11193</v>
      </c>
      <c r="Q5" s="13">
        <v>250552</v>
      </c>
      <c r="R5" s="13">
        <v>14900</v>
      </c>
      <c r="S5" s="13">
        <v>23200</v>
      </c>
      <c r="T5" s="13">
        <v>227406</v>
      </c>
      <c r="U5" s="13">
        <v>413909</v>
      </c>
      <c r="V5" s="13">
        <v>1488231.5179999999</v>
      </c>
      <c r="W5" s="13">
        <v>122208</v>
      </c>
      <c r="X5" s="13">
        <v>2445</v>
      </c>
      <c r="Y5" s="13">
        <v>77022</v>
      </c>
      <c r="Z5" s="13">
        <v>161149</v>
      </c>
      <c r="AA5" s="13">
        <v>45291.071030000014</v>
      </c>
      <c r="AB5" s="13">
        <v>610645.51979000005</v>
      </c>
      <c r="AC5" s="13">
        <v>12214</v>
      </c>
      <c r="AD5" s="13">
        <v>303448</v>
      </c>
      <c r="AE5" s="13">
        <v>10096</v>
      </c>
      <c r="AF5" s="26">
        <v>0</v>
      </c>
    </row>
    <row r="6" spans="1:32" s="85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26"/>
    </row>
    <row r="7" spans="1:32" s="85" customFormat="1" x14ac:dyDescent="0.3">
      <c r="A7" s="4">
        <v>2</v>
      </c>
      <c r="B7" s="5" t="s">
        <v>165</v>
      </c>
      <c r="C7" s="14">
        <v>50252</v>
      </c>
      <c r="D7" s="14"/>
      <c r="E7" s="14"/>
      <c r="F7" s="14">
        <v>1745</v>
      </c>
      <c r="G7" s="14">
        <v>1262010</v>
      </c>
      <c r="H7" s="14">
        <v>4980</v>
      </c>
      <c r="I7" s="14">
        <v>336366</v>
      </c>
      <c r="J7" s="14">
        <v>9439</v>
      </c>
      <c r="K7" s="14">
        <v>988482</v>
      </c>
      <c r="L7" s="14">
        <v>38582</v>
      </c>
      <c r="M7" s="14">
        <v>6717</v>
      </c>
      <c r="N7" s="14">
        <v>1302</v>
      </c>
      <c r="O7" s="14">
        <v>25700</v>
      </c>
      <c r="P7" s="14">
        <v>6733</v>
      </c>
      <c r="Q7" s="14">
        <v>200609</v>
      </c>
      <c r="R7" s="14">
        <v>10734</v>
      </c>
      <c r="S7" s="14">
        <v>7843</v>
      </c>
      <c r="T7" s="14">
        <v>105268</v>
      </c>
      <c r="U7" s="14">
        <v>321833</v>
      </c>
      <c r="V7" s="14">
        <v>1328529.4750000001</v>
      </c>
      <c r="W7" s="14">
        <v>109272</v>
      </c>
      <c r="X7" s="14">
        <v>374</v>
      </c>
      <c r="Y7" s="14">
        <v>52432</v>
      </c>
      <c r="Z7" s="14">
        <v>96986</v>
      </c>
      <c r="AA7" s="14">
        <v>33135.772859999997</v>
      </c>
      <c r="AB7" s="14">
        <v>413888.29106000002</v>
      </c>
      <c r="AC7" s="14">
        <v>9017</v>
      </c>
      <c r="AD7" s="14">
        <v>168096</v>
      </c>
      <c r="AE7" s="14">
        <v>3815</v>
      </c>
      <c r="AF7" s="27">
        <v>4</v>
      </c>
    </row>
    <row r="8" spans="1:32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27"/>
    </row>
    <row r="9" spans="1:32" s="86" customFormat="1" x14ac:dyDescent="0.3">
      <c r="A9" s="7" t="s">
        <v>13</v>
      </c>
      <c r="B9" s="8" t="s">
        <v>167</v>
      </c>
      <c r="C9" s="15">
        <v>41879</v>
      </c>
      <c r="D9" s="15">
        <v>230622</v>
      </c>
      <c r="E9" s="15">
        <v>1992</v>
      </c>
      <c r="F9" s="15">
        <v>2504</v>
      </c>
      <c r="G9" s="15">
        <v>106157</v>
      </c>
      <c r="H9" s="15">
        <v>-4070</v>
      </c>
      <c r="I9" s="15">
        <v>-7557</v>
      </c>
      <c r="J9" s="15">
        <v>11233</v>
      </c>
      <c r="K9" s="15">
        <v>166037</v>
      </c>
      <c r="L9" s="15">
        <v>7737</v>
      </c>
      <c r="M9" s="15">
        <v>1790</v>
      </c>
      <c r="N9" s="15">
        <v>2310</v>
      </c>
      <c r="O9" s="15">
        <v>21874</v>
      </c>
      <c r="P9" s="15">
        <v>4460</v>
      </c>
      <c r="Q9" s="15">
        <v>49943</v>
      </c>
      <c r="R9" s="15">
        <v>4166</v>
      </c>
      <c r="S9" s="15">
        <v>15357</v>
      </c>
      <c r="T9" s="15">
        <v>122138</v>
      </c>
      <c r="U9" s="15">
        <v>92076</v>
      </c>
      <c r="V9" s="15">
        <v>159702.04299999983</v>
      </c>
      <c r="W9" s="15">
        <v>12936</v>
      </c>
      <c r="X9" s="15">
        <v>2071</v>
      </c>
      <c r="Y9" s="15">
        <v>24590</v>
      </c>
      <c r="Z9" s="15">
        <v>64163</v>
      </c>
      <c r="AA9" s="15">
        <v>12155.298170000016</v>
      </c>
      <c r="AB9" s="15">
        <v>196757.22873000003</v>
      </c>
      <c r="AC9" s="15">
        <v>3197</v>
      </c>
      <c r="AD9" s="15">
        <v>135352</v>
      </c>
      <c r="AE9" s="15">
        <v>6281</v>
      </c>
      <c r="AF9" s="28">
        <v>-4</v>
      </c>
    </row>
    <row r="10" spans="1:32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28"/>
    </row>
    <row r="11" spans="1:32" x14ac:dyDescent="0.3">
      <c r="A11" s="4" t="s">
        <v>14</v>
      </c>
      <c r="B11" s="5" t="s">
        <v>169</v>
      </c>
      <c r="C11" s="16">
        <v>24</v>
      </c>
      <c r="D11" s="16"/>
      <c r="E11" s="16"/>
      <c r="F11" s="16">
        <v>0</v>
      </c>
      <c r="G11" s="16">
        <v>9402</v>
      </c>
      <c r="H11" s="16">
        <v>37</v>
      </c>
      <c r="I11" s="16">
        <v>248</v>
      </c>
      <c r="J11" s="16">
        <v>1769</v>
      </c>
      <c r="K11" s="16">
        <v>61167</v>
      </c>
      <c r="L11" s="16">
        <v>0</v>
      </c>
      <c r="M11" s="16">
        <v>25</v>
      </c>
      <c r="N11" s="16">
        <v>24</v>
      </c>
      <c r="O11" s="16">
        <v>0</v>
      </c>
      <c r="P11" s="16">
        <v>15</v>
      </c>
      <c r="Q11" s="16">
        <v>976</v>
      </c>
      <c r="R11" s="16">
        <v>301</v>
      </c>
      <c r="S11" s="16">
        <v>3771</v>
      </c>
      <c r="T11" s="16">
        <v>835</v>
      </c>
      <c r="U11" s="16">
        <v>1783</v>
      </c>
      <c r="V11" s="16">
        <v>73607.101999999999</v>
      </c>
      <c r="W11" s="16">
        <v>0</v>
      </c>
      <c r="X11" s="16">
        <v>0</v>
      </c>
      <c r="Y11" s="16">
        <v>385</v>
      </c>
      <c r="Z11" s="16">
        <v>47</v>
      </c>
      <c r="AA11" s="16">
        <v>0</v>
      </c>
      <c r="AB11" s="16">
        <v>36500.06149</v>
      </c>
      <c r="AC11" s="16">
        <v>17</v>
      </c>
      <c r="AD11" s="16">
        <v>54</v>
      </c>
      <c r="AE11" s="16">
        <v>7187</v>
      </c>
      <c r="AF11" s="29">
        <v>0</v>
      </c>
    </row>
    <row r="12" spans="1:32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29"/>
    </row>
    <row r="13" spans="1:32" x14ac:dyDescent="0.3">
      <c r="A13" s="4" t="s">
        <v>15</v>
      </c>
      <c r="B13" s="5" t="s">
        <v>171</v>
      </c>
      <c r="C13" s="16">
        <v>15907</v>
      </c>
      <c r="D13" s="16"/>
      <c r="E13" s="16"/>
      <c r="F13" s="16">
        <v>1711</v>
      </c>
      <c r="G13" s="16">
        <v>291403</v>
      </c>
      <c r="H13" s="16">
        <v>7801</v>
      </c>
      <c r="I13" s="16">
        <v>1369</v>
      </c>
      <c r="J13" s="16">
        <v>3120</v>
      </c>
      <c r="K13" s="16">
        <v>406105</v>
      </c>
      <c r="L13" s="16">
        <v>31705</v>
      </c>
      <c r="M13" s="16">
        <v>2663</v>
      </c>
      <c r="N13" s="16">
        <v>8358</v>
      </c>
      <c r="O13" s="16">
        <v>1321</v>
      </c>
      <c r="P13" s="16">
        <v>1264</v>
      </c>
      <c r="Q13" s="16">
        <v>41468</v>
      </c>
      <c r="R13" s="16">
        <v>3108</v>
      </c>
      <c r="S13" s="16">
        <v>6988</v>
      </c>
      <c r="T13" s="16">
        <v>67515</v>
      </c>
      <c r="U13" s="16">
        <v>61574</v>
      </c>
      <c r="V13" s="16">
        <v>240411.084</v>
      </c>
      <c r="W13" s="16">
        <v>31156</v>
      </c>
      <c r="X13" s="16">
        <v>0</v>
      </c>
      <c r="Y13" s="16">
        <v>14550</v>
      </c>
      <c r="Z13" s="16">
        <v>29081</v>
      </c>
      <c r="AA13" s="16">
        <v>9472.5740900000019</v>
      </c>
      <c r="AB13" s="16">
        <v>197178.95960000003</v>
      </c>
      <c r="AC13" s="16">
        <v>3150</v>
      </c>
      <c r="AD13" s="16">
        <v>57625</v>
      </c>
      <c r="AE13" s="16">
        <v>4372</v>
      </c>
      <c r="AF13" s="29">
        <v>0</v>
      </c>
    </row>
    <row r="14" spans="1:32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29"/>
    </row>
    <row r="15" spans="1:32" x14ac:dyDescent="0.3">
      <c r="A15" s="4" t="s">
        <v>16</v>
      </c>
      <c r="B15" s="5" t="s">
        <v>172</v>
      </c>
      <c r="C15" s="16">
        <v>-4494</v>
      </c>
      <c r="D15" s="16"/>
      <c r="E15" s="16"/>
      <c r="F15" s="16">
        <v>-388</v>
      </c>
      <c r="G15" s="16">
        <v>-45479</v>
      </c>
      <c r="H15" s="16">
        <v>-12</v>
      </c>
      <c r="I15" s="16">
        <v>-108</v>
      </c>
      <c r="J15" s="16">
        <v>-865</v>
      </c>
      <c r="K15" s="16">
        <v>-143242</v>
      </c>
      <c r="L15" s="16">
        <v>-6041</v>
      </c>
      <c r="M15" s="16">
        <v>-381</v>
      </c>
      <c r="N15" s="16">
        <v>-2732</v>
      </c>
      <c r="O15" s="16">
        <v>-339</v>
      </c>
      <c r="P15" s="16">
        <v>-206</v>
      </c>
      <c r="Q15" s="16">
        <v>-9322</v>
      </c>
      <c r="R15" s="16">
        <v>-599</v>
      </c>
      <c r="S15" s="16">
        <v>-4471</v>
      </c>
      <c r="T15" s="16">
        <v>-4852</v>
      </c>
      <c r="U15" s="16">
        <v>-8815</v>
      </c>
      <c r="V15" s="16">
        <v>-53236.326999999997</v>
      </c>
      <c r="W15" s="16">
        <v>-1670</v>
      </c>
      <c r="X15" s="16">
        <v>-1</v>
      </c>
      <c r="Y15" s="16">
        <v>-3284</v>
      </c>
      <c r="Z15" s="16">
        <v>-4383</v>
      </c>
      <c r="AA15" s="16">
        <v>-2264.8258999999998</v>
      </c>
      <c r="AB15" s="16">
        <v>-26880.092260000001</v>
      </c>
      <c r="AC15" s="16">
        <v>-110</v>
      </c>
      <c r="AD15" s="16">
        <v>-4280</v>
      </c>
      <c r="AE15" s="16">
        <v>-1333</v>
      </c>
      <c r="AF15" s="29">
        <v>-2</v>
      </c>
    </row>
    <row r="16" spans="1:32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29"/>
    </row>
    <row r="17" spans="1:32" x14ac:dyDescent="0.3">
      <c r="A17" s="4" t="s">
        <v>17</v>
      </c>
      <c r="B17" s="5" t="s">
        <v>174</v>
      </c>
      <c r="C17" s="16">
        <v>-16</v>
      </c>
      <c r="D17" s="16"/>
      <c r="E17" s="16"/>
      <c r="F17" s="16">
        <v>6619</v>
      </c>
      <c r="G17" s="16">
        <v>23473</v>
      </c>
      <c r="H17" s="16">
        <v>0</v>
      </c>
      <c r="I17" s="16">
        <v>-30</v>
      </c>
      <c r="J17" s="16">
        <v>3001</v>
      </c>
      <c r="K17" s="16">
        <v>-207568</v>
      </c>
      <c r="L17" s="16">
        <v>10330</v>
      </c>
      <c r="M17" s="16">
        <v>52</v>
      </c>
      <c r="N17" s="16">
        <v>50</v>
      </c>
      <c r="O17" s="16">
        <v>-28875</v>
      </c>
      <c r="P17" s="16">
        <v>611</v>
      </c>
      <c r="Q17" s="16">
        <v>-1951</v>
      </c>
      <c r="R17" s="16">
        <v>-2720</v>
      </c>
      <c r="S17" s="16">
        <v>54</v>
      </c>
      <c r="T17" s="16">
        <v>151</v>
      </c>
      <c r="U17" s="16">
        <v>-5977</v>
      </c>
      <c r="V17" s="16">
        <v>44996.74</v>
      </c>
      <c r="W17" s="16">
        <v>-4868</v>
      </c>
      <c r="X17" s="16">
        <v>0</v>
      </c>
      <c r="Y17" s="16">
        <v>3324</v>
      </c>
      <c r="Z17" s="16">
        <v>769</v>
      </c>
      <c r="AA17" s="16">
        <v>0</v>
      </c>
      <c r="AB17" s="16">
        <v>7518.7496199999005</v>
      </c>
      <c r="AC17" s="16">
        <v>0</v>
      </c>
      <c r="AD17" s="16">
        <v>-13892</v>
      </c>
      <c r="AE17" s="16">
        <v>0</v>
      </c>
      <c r="AF17" s="29">
        <v>0</v>
      </c>
    </row>
    <row r="18" spans="1:32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29"/>
    </row>
    <row r="19" spans="1:32" x14ac:dyDescent="0.3">
      <c r="A19" s="4" t="s">
        <v>18</v>
      </c>
      <c r="B19" s="5" t="s">
        <v>176</v>
      </c>
      <c r="C19" s="13">
        <v>0</v>
      </c>
      <c r="D19" s="13"/>
      <c r="E19" s="13"/>
      <c r="F19" s="13">
        <v>1767</v>
      </c>
      <c r="G19" s="13">
        <v>56800</v>
      </c>
      <c r="H19" s="13">
        <v>3</v>
      </c>
      <c r="I19" s="13">
        <v>0</v>
      </c>
      <c r="J19" s="13">
        <v>69615</v>
      </c>
      <c r="K19" s="13">
        <v>98363</v>
      </c>
      <c r="L19" s="13">
        <v>26709</v>
      </c>
      <c r="M19" s="13">
        <v>10</v>
      </c>
      <c r="N19" s="13">
        <v>2</v>
      </c>
      <c r="O19" s="13">
        <v>19977</v>
      </c>
      <c r="P19" s="13">
        <v>1802</v>
      </c>
      <c r="Q19" s="13">
        <v>31302</v>
      </c>
      <c r="R19" s="13">
        <v>5706</v>
      </c>
      <c r="S19" s="13">
        <v>0</v>
      </c>
      <c r="T19" s="13">
        <v>33999</v>
      </c>
      <c r="U19" s="13">
        <v>39330</v>
      </c>
      <c r="V19" s="13">
        <v>80320.906000000003</v>
      </c>
      <c r="W19" s="13">
        <v>6814</v>
      </c>
      <c r="X19" s="13">
        <v>0</v>
      </c>
      <c r="Y19" s="13">
        <v>-848</v>
      </c>
      <c r="Z19" s="13">
        <v>1064</v>
      </c>
      <c r="AA19" s="13">
        <v>0</v>
      </c>
      <c r="AB19" s="13">
        <v>-826.80793999999992</v>
      </c>
      <c r="AC19" s="13">
        <v>-85</v>
      </c>
      <c r="AD19" s="13">
        <v>-68</v>
      </c>
      <c r="AE19" s="13">
        <v>0</v>
      </c>
      <c r="AF19" s="26">
        <v>0</v>
      </c>
    </row>
    <row r="20" spans="1:32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26"/>
    </row>
    <row r="21" spans="1:32" x14ac:dyDescent="0.3">
      <c r="A21" s="4" t="s">
        <v>19</v>
      </c>
      <c r="B21" s="5" t="s">
        <v>178</v>
      </c>
      <c r="C21" s="16">
        <v>2337</v>
      </c>
      <c r="D21" s="16"/>
      <c r="E21" s="16"/>
      <c r="F21" s="16">
        <v>-178</v>
      </c>
      <c r="G21" s="16">
        <v>7377</v>
      </c>
      <c r="H21" s="16">
        <v>-4</v>
      </c>
      <c r="I21" s="16">
        <v>-5</v>
      </c>
      <c r="J21" s="16">
        <v>-236</v>
      </c>
      <c r="K21" s="16">
        <v>-5422</v>
      </c>
      <c r="L21" s="16">
        <v>-6798</v>
      </c>
      <c r="M21" s="16">
        <v>1386</v>
      </c>
      <c r="N21" s="16">
        <v>7429</v>
      </c>
      <c r="O21" s="16">
        <v>45</v>
      </c>
      <c r="P21" s="16">
        <v>33</v>
      </c>
      <c r="Q21" s="16">
        <v>953</v>
      </c>
      <c r="R21" s="16">
        <v>137</v>
      </c>
      <c r="S21" s="16">
        <v>-184</v>
      </c>
      <c r="T21" s="16">
        <v>594</v>
      </c>
      <c r="U21" s="16">
        <v>1707</v>
      </c>
      <c r="V21" s="16">
        <v>6415.61</v>
      </c>
      <c r="W21" s="16">
        <v>93</v>
      </c>
      <c r="X21" s="16">
        <v>0</v>
      </c>
      <c r="Y21" s="16">
        <v>764</v>
      </c>
      <c r="Z21" s="16">
        <v>673</v>
      </c>
      <c r="AA21" s="16">
        <v>0</v>
      </c>
      <c r="AB21" s="16">
        <v>1705.723960000003</v>
      </c>
      <c r="AC21" s="16">
        <v>1651</v>
      </c>
      <c r="AD21" s="16">
        <v>2508</v>
      </c>
      <c r="AE21" s="16">
        <v>-30</v>
      </c>
      <c r="AF21" s="29">
        <v>0</v>
      </c>
    </row>
    <row r="22" spans="1:32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29"/>
    </row>
    <row r="23" spans="1:32" x14ac:dyDescent="0.3">
      <c r="A23" s="4" t="s">
        <v>20</v>
      </c>
      <c r="B23" s="5" t="s">
        <v>180</v>
      </c>
      <c r="C23" s="16">
        <v>0</v>
      </c>
      <c r="D23" s="16"/>
      <c r="E23" s="16"/>
      <c r="F23" s="16">
        <v>1456</v>
      </c>
      <c r="G23" s="16">
        <v>-9737</v>
      </c>
      <c r="H23" s="16">
        <v>0</v>
      </c>
      <c r="I23" s="16">
        <v>-1365</v>
      </c>
      <c r="J23" s="16">
        <v>2614</v>
      </c>
      <c r="K23" s="16">
        <v>536</v>
      </c>
      <c r="L23" s="16">
        <v>9</v>
      </c>
      <c r="M23" s="16">
        <v>11</v>
      </c>
      <c r="N23" s="16">
        <v>0</v>
      </c>
      <c r="O23" s="16">
        <v>35</v>
      </c>
      <c r="P23" s="16">
        <v>29</v>
      </c>
      <c r="Q23" s="16">
        <v>-747</v>
      </c>
      <c r="R23" s="16">
        <v>13</v>
      </c>
      <c r="S23" s="16">
        <v>0</v>
      </c>
      <c r="T23" s="16">
        <v>-228</v>
      </c>
      <c r="U23" s="16">
        <v>-3576</v>
      </c>
      <c r="V23" s="16">
        <v>-3617.817</v>
      </c>
      <c r="W23" s="16">
        <v>-50</v>
      </c>
      <c r="X23" s="16">
        <v>-443</v>
      </c>
      <c r="Y23" s="16">
        <v>-263</v>
      </c>
      <c r="Z23" s="16">
        <v>2614</v>
      </c>
      <c r="AA23" s="16">
        <v>0</v>
      </c>
      <c r="AB23" s="16">
        <v>566.36655000000064</v>
      </c>
      <c r="AC23" s="16">
        <v>0</v>
      </c>
      <c r="AD23" s="16">
        <v>-3093</v>
      </c>
      <c r="AE23" s="16">
        <v>0</v>
      </c>
      <c r="AF23" s="29">
        <v>0</v>
      </c>
    </row>
    <row r="24" spans="1:32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29"/>
    </row>
    <row r="25" spans="1:32" x14ac:dyDescent="0.3">
      <c r="A25" s="4" t="s">
        <v>21</v>
      </c>
      <c r="B25" s="5" t="s">
        <v>182</v>
      </c>
      <c r="C25" s="13">
        <v>1744</v>
      </c>
      <c r="D25" s="13"/>
      <c r="E25" s="13"/>
      <c r="F25" s="13">
        <v>-400</v>
      </c>
      <c r="G25" s="13">
        <v>-129016</v>
      </c>
      <c r="H25" s="13">
        <v>-96</v>
      </c>
      <c r="I25" s="13">
        <v>-3316</v>
      </c>
      <c r="J25" s="13">
        <v>-203</v>
      </c>
      <c r="K25" s="13">
        <v>-17056</v>
      </c>
      <c r="L25" s="13">
        <v>-1428</v>
      </c>
      <c r="M25" s="13">
        <v>29</v>
      </c>
      <c r="N25" s="13">
        <v>199</v>
      </c>
      <c r="O25" s="13">
        <v>1167</v>
      </c>
      <c r="P25" s="13">
        <v>-142</v>
      </c>
      <c r="Q25" s="13">
        <v>3631</v>
      </c>
      <c r="R25" s="13">
        <v>-453</v>
      </c>
      <c r="S25" s="13">
        <v>-4490</v>
      </c>
      <c r="T25" s="13">
        <v>3349</v>
      </c>
      <c r="U25" s="13">
        <v>2900</v>
      </c>
      <c r="V25" s="13">
        <v>21413.74</v>
      </c>
      <c r="W25" s="13">
        <v>-111</v>
      </c>
      <c r="X25" s="13">
        <v>81</v>
      </c>
      <c r="Y25" s="13">
        <v>2299</v>
      </c>
      <c r="Z25" s="13">
        <v>-3138</v>
      </c>
      <c r="AA25" s="13">
        <v>6371.85</v>
      </c>
      <c r="AB25" s="13">
        <v>-5371.9602500000001</v>
      </c>
      <c r="AC25" s="13">
        <v>627</v>
      </c>
      <c r="AD25" s="13">
        <v>11513</v>
      </c>
      <c r="AE25" s="13">
        <v>1365</v>
      </c>
      <c r="AF25" s="26">
        <v>13399</v>
      </c>
    </row>
    <row r="26" spans="1:32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26"/>
    </row>
    <row r="27" spans="1:32" s="86" customFormat="1" x14ac:dyDescent="0.3">
      <c r="A27" s="7" t="s">
        <v>22</v>
      </c>
      <c r="B27" s="8" t="s">
        <v>184</v>
      </c>
      <c r="C27" s="15">
        <v>57381</v>
      </c>
      <c r="D27" s="15">
        <v>412118</v>
      </c>
      <c r="E27" s="15">
        <v>12833</v>
      </c>
      <c r="F27" s="15">
        <v>13091</v>
      </c>
      <c r="G27" s="15">
        <v>310380</v>
      </c>
      <c r="H27" s="15">
        <v>3659</v>
      </c>
      <c r="I27" s="15">
        <v>-10764</v>
      </c>
      <c r="J27" s="15">
        <v>90048</v>
      </c>
      <c r="K27" s="15">
        <v>358920</v>
      </c>
      <c r="L27" s="15">
        <v>62223</v>
      </c>
      <c r="M27" s="15">
        <v>5585</v>
      </c>
      <c r="N27" s="15">
        <v>15640</v>
      </c>
      <c r="O27" s="15">
        <v>15205</v>
      </c>
      <c r="P27" s="15">
        <v>7866</v>
      </c>
      <c r="Q27" s="15">
        <v>116253</v>
      </c>
      <c r="R27" s="15">
        <v>9659</v>
      </c>
      <c r="S27" s="15">
        <v>17025</v>
      </c>
      <c r="T27" s="15">
        <v>223501</v>
      </c>
      <c r="U27" s="15">
        <v>181002</v>
      </c>
      <c r="V27" s="15">
        <v>570013.08099999977</v>
      </c>
      <c r="W27" s="15">
        <v>44300</v>
      </c>
      <c r="X27" s="15">
        <v>1708</v>
      </c>
      <c r="Y27" s="15">
        <v>41517</v>
      </c>
      <c r="Z27" s="15">
        <v>90890</v>
      </c>
      <c r="AA27" s="15">
        <v>25734.896360000021</v>
      </c>
      <c r="AB27" s="15">
        <v>407148.22949999996</v>
      </c>
      <c r="AC27" s="15">
        <v>8447</v>
      </c>
      <c r="AD27" s="15">
        <v>185719</v>
      </c>
      <c r="AE27" s="15">
        <v>17842</v>
      </c>
      <c r="AF27" s="28">
        <v>13393</v>
      </c>
    </row>
    <row r="28" spans="1:32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28"/>
    </row>
    <row r="29" spans="1:32" x14ac:dyDescent="0.3">
      <c r="A29" s="4" t="s">
        <v>135</v>
      </c>
      <c r="B29" s="5" t="s">
        <v>186</v>
      </c>
      <c r="C29" s="16">
        <v>29579</v>
      </c>
      <c r="D29" s="16"/>
      <c r="E29" s="16"/>
      <c r="F29" s="16">
        <v>1665</v>
      </c>
      <c r="G29" s="16">
        <v>221295</v>
      </c>
      <c r="H29" s="16">
        <v>3077</v>
      </c>
      <c r="I29" s="16">
        <v>11</v>
      </c>
      <c r="J29" s="16">
        <v>13074</v>
      </c>
      <c r="K29" s="16">
        <v>175643</v>
      </c>
      <c r="L29" s="16">
        <v>24345</v>
      </c>
      <c r="M29" s="16">
        <v>2013</v>
      </c>
      <c r="N29" s="16">
        <v>3054</v>
      </c>
      <c r="O29" s="16">
        <v>2314</v>
      </c>
      <c r="P29" s="16">
        <v>2249</v>
      </c>
      <c r="Q29" s="16">
        <v>50039</v>
      </c>
      <c r="R29" s="16">
        <v>2426</v>
      </c>
      <c r="S29" s="16">
        <v>3262</v>
      </c>
      <c r="T29" s="16">
        <v>77031</v>
      </c>
      <c r="U29" s="16">
        <v>90514</v>
      </c>
      <c r="V29" s="16">
        <v>276897.80699999997</v>
      </c>
      <c r="W29" s="16">
        <v>7628</v>
      </c>
      <c r="X29" s="16">
        <v>25</v>
      </c>
      <c r="Y29" s="16">
        <v>22740</v>
      </c>
      <c r="Z29" s="16">
        <v>27913</v>
      </c>
      <c r="AA29" s="16">
        <v>3927.1432599999994</v>
      </c>
      <c r="AB29" s="16">
        <v>137637.02239</v>
      </c>
      <c r="AC29" s="16">
        <v>2124</v>
      </c>
      <c r="AD29" s="16">
        <v>50595</v>
      </c>
      <c r="AE29" s="16">
        <v>2361</v>
      </c>
      <c r="AF29" s="29">
        <v>8901</v>
      </c>
    </row>
    <row r="30" spans="1:32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29"/>
    </row>
    <row r="31" spans="1:32" x14ac:dyDescent="0.3">
      <c r="A31" s="4" t="s">
        <v>23</v>
      </c>
      <c r="B31" s="5" t="s">
        <v>188</v>
      </c>
      <c r="C31" s="16">
        <v>22948</v>
      </c>
      <c r="D31" s="16"/>
      <c r="E31" s="16"/>
      <c r="F31" s="16">
        <v>1720</v>
      </c>
      <c r="G31" s="16">
        <v>149490</v>
      </c>
      <c r="H31" s="16">
        <v>3114</v>
      </c>
      <c r="I31" s="16">
        <v>1807</v>
      </c>
      <c r="J31" s="16">
        <v>2773</v>
      </c>
      <c r="K31" s="16">
        <v>155175</v>
      </c>
      <c r="L31" s="16">
        <v>16318</v>
      </c>
      <c r="M31" s="16">
        <v>1149</v>
      </c>
      <c r="N31" s="16">
        <v>3985</v>
      </c>
      <c r="O31" s="16">
        <v>1533</v>
      </c>
      <c r="P31" s="16">
        <v>2024</v>
      </c>
      <c r="Q31" s="16">
        <v>32056</v>
      </c>
      <c r="R31" s="16">
        <v>1601</v>
      </c>
      <c r="S31" s="16">
        <v>2700</v>
      </c>
      <c r="T31" s="16">
        <v>59162</v>
      </c>
      <c r="U31" s="16">
        <v>47601</v>
      </c>
      <c r="V31" s="16">
        <v>160612.723</v>
      </c>
      <c r="W31" s="16">
        <v>3711</v>
      </c>
      <c r="X31" s="16">
        <v>237</v>
      </c>
      <c r="Y31" s="16">
        <v>13777</v>
      </c>
      <c r="Z31" s="16">
        <v>25112</v>
      </c>
      <c r="AA31" s="16">
        <v>6182.0747100000008</v>
      </c>
      <c r="AB31" s="16">
        <v>66279.194610000006</v>
      </c>
      <c r="AC31" s="16">
        <v>1606</v>
      </c>
      <c r="AD31" s="16">
        <v>62515</v>
      </c>
      <c r="AE31" s="16">
        <v>3567</v>
      </c>
      <c r="AF31" s="29">
        <v>3230</v>
      </c>
    </row>
    <row r="32" spans="1:32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29"/>
    </row>
    <row r="33" spans="1:32" x14ac:dyDescent="0.3">
      <c r="A33" s="4" t="s">
        <v>24</v>
      </c>
      <c r="B33" s="5" t="s">
        <v>190</v>
      </c>
      <c r="C33" s="13">
        <v>1348</v>
      </c>
      <c r="D33" s="13"/>
      <c r="E33" s="13"/>
      <c r="F33" s="13">
        <v>314</v>
      </c>
      <c r="G33" s="13">
        <v>14658</v>
      </c>
      <c r="H33" s="13">
        <v>368</v>
      </c>
      <c r="I33" s="13">
        <v>1</v>
      </c>
      <c r="J33" s="13">
        <v>586</v>
      </c>
      <c r="K33" s="13">
        <v>40378</v>
      </c>
      <c r="L33" s="13">
        <v>2145</v>
      </c>
      <c r="M33" s="13">
        <v>486</v>
      </c>
      <c r="N33" s="13">
        <v>213</v>
      </c>
      <c r="O33" s="13">
        <v>154</v>
      </c>
      <c r="P33" s="13">
        <v>431</v>
      </c>
      <c r="Q33" s="13">
        <v>7219</v>
      </c>
      <c r="R33" s="13">
        <v>547</v>
      </c>
      <c r="S33" s="13">
        <v>412</v>
      </c>
      <c r="T33" s="13">
        <v>7057</v>
      </c>
      <c r="U33" s="13">
        <v>13295</v>
      </c>
      <c r="V33" s="13">
        <v>43780.031000000003</v>
      </c>
      <c r="W33" s="13">
        <v>421</v>
      </c>
      <c r="X33" s="13">
        <v>0</v>
      </c>
      <c r="Y33" s="13">
        <v>2691</v>
      </c>
      <c r="Z33" s="13">
        <v>2483</v>
      </c>
      <c r="AA33" s="13">
        <v>806.01638000000014</v>
      </c>
      <c r="AB33" s="13">
        <v>30622.366000000002</v>
      </c>
      <c r="AC33" s="13">
        <v>305</v>
      </c>
      <c r="AD33" s="13">
        <v>12075</v>
      </c>
      <c r="AE33" s="13">
        <v>123</v>
      </c>
      <c r="AF33" s="26">
        <v>658</v>
      </c>
    </row>
    <row r="34" spans="1:32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26"/>
    </row>
    <row r="35" spans="1:32" x14ac:dyDescent="0.3">
      <c r="A35" s="4" t="s">
        <v>25</v>
      </c>
      <c r="B35" s="5" t="s">
        <v>192</v>
      </c>
      <c r="C35" s="13">
        <v>3407</v>
      </c>
      <c r="D35" s="13"/>
      <c r="E35" s="13"/>
      <c r="F35" s="13">
        <v>0</v>
      </c>
      <c r="G35" s="13">
        <v>-15234</v>
      </c>
      <c r="H35" s="13">
        <v>14</v>
      </c>
      <c r="I35" s="13">
        <v>-915</v>
      </c>
      <c r="J35" s="13">
        <v>18331</v>
      </c>
      <c r="K35" s="13">
        <v>-31050</v>
      </c>
      <c r="L35" s="13">
        <v>15514</v>
      </c>
      <c r="M35" s="13">
        <v>-194</v>
      </c>
      <c r="N35" s="13">
        <v>1</v>
      </c>
      <c r="O35" s="13">
        <v>-448</v>
      </c>
      <c r="P35" s="13">
        <v>-26</v>
      </c>
      <c r="Q35" s="13">
        <v>32261</v>
      </c>
      <c r="R35" s="13">
        <v>-272</v>
      </c>
      <c r="S35" s="13">
        <v>-1251</v>
      </c>
      <c r="T35" s="13">
        <v>-512</v>
      </c>
      <c r="U35" s="13">
        <v>-2948</v>
      </c>
      <c r="V35" s="13">
        <v>-8911.866</v>
      </c>
      <c r="W35" s="13">
        <v>938</v>
      </c>
      <c r="X35" s="13">
        <v>-119</v>
      </c>
      <c r="Y35" s="13">
        <v>-1283</v>
      </c>
      <c r="Z35" s="13">
        <v>-2129</v>
      </c>
      <c r="AA35" s="13">
        <v>54.739650000000026</v>
      </c>
      <c r="AB35" s="13">
        <v>-5546.0023899999997</v>
      </c>
      <c r="AC35" s="13">
        <v>-253</v>
      </c>
      <c r="AD35" s="13">
        <v>29773</v>
      </c>
      <c r="AE35" s="13">
        <v>-1715</v>
      </c>
      <c r="AF35" s="26">
        <v>0</v>
      </c>
    </row>
    <row r="36" spans="1:32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26"/>
    </row>
    <row r="37" spans="1:32" x14ac:dyDescent="0.3">
      <c r="A37" s="4" t="s">
        <v>26</v>
      </c>
      <c r="B37" s="5" t="s">
        <v>194</v>
      </c>
      <c r="C37" s="13">
        <v>1725</v>
      </c>
      <c r="D37" s="13"/>
      <c r="E37" s="13"/>
      <c r="F37" s="13">
        <v>29</v>
      </c>
      <c r="G37" s="13">
        <v>622305</v>
      </c>
      <c r="H37" s="13">
        <v>28</v>
      </c>
      <c r="I37" s="13">
        <v>31121</v>
      </c>
      <c r="J37" s="13">
        <v>39</v>
      </c>
      <c r="K37" s="13">
        <v>500729</v>
      </c>
      <c r="L37" s="13">
        <v>5740</v>
      </c>
      <c r="M37" s="13">
        <v>2081</v>
      </c>
      <c r="N37" s="13">
        <v>0</v>
      </c>
      <c r="O37" s="13">
        <v>0</v>
      </c>
      <c r="P37" s="13">
        <v>4133</v>
      </c>
      <c r="Q37" s="13">
        <v>134853</v>
      </c>
      <c r="R37" s="13">
        <v>4123</v>
      </c>
      <c r="S37" s="13">
        <v>0</v>
      </c>
      <c r="T37" s="13">
        <v>59784</v>
      </c>
      <c r="U37" s="13">
        <v>102174</v>
      </c>
      <c r="V37" s="13">
        <v>690308.20299999998</v>
      </c>
      <c r="W37" s="13">
        <v>18368</v>
      </c>
      <c r="X37" s="13">
        <v>151</v>
      </c>
      <c r="Y37" s="13">
        <v>38112</v>
      </c>
      <c r="Z37" s="13">
        <v>32185</v>
      </c>
      <c r="AA37" s="13">
        <v>0</v>
      </c>
      <c r="AB37" s="13">
        <v>144649.04303999999</v>
      </c>
      <c r="AC37" s="13">
        <v>6</v>
      </c>
      <c r="AD37" s="13">
        <v>156488</v>
      </c>
      <c r="AE37" s="13">
        <v>209</v>
      </c>
      <c r="AF37" s="26">
        <v>0</v>
      </c>
    </row>
    <row r="38" spans="1:32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26"/>
    </row>
    <row r="39" spans="1:32" x14ac:dyDescent="0.3">
      <c r="A39" s="4">
        <v>18</v>
      </c>
      <c r="B39" s="5" t="s">
        <v>196</v>
      </c>
      <c r="C39" s="13">
        <v>82</v>
      </c>
      <c r="D39" s="13"/>
      <c r="E39" s="13"/>
      <c r="F39" s="13">
        <v>0</v>
      </c>
      <c r="G39" s="13">
        <v>40742</v>
      </c>
      <c r="H39" s="13">
        <v>0</v>
      </c>
      <c r="I39" s="13">
        <v>0</v>
      </c>
      <c r="J39" s="13">
        <v>125</v>
      </c>
      <c r="K39" s="13">
        <v>60759</v>
      </c>
      <c r="L39" s="13">
        <v>967</v>
      </c>
      <c r="M39" s="13">
        <v>0</v>
      </c>
      <c r="N39" s="13">
        <v>0</v>
      </c>
      <c r="O39" s="13">
        <v>174</v>
      </c>
      <c r="P39" s="13">
        <v>541</v>
      </c>
      <c r="Q39" s="13">
        <v>1773</v>
      </c>
      <c r="R39" s="13">
        <v>1998</v>
      </c>
      <c r="S39" s="13">
        <v>-677</v>
      </c>
      <c r="T39" s="13">
        <v>5435</v>
      </c>
      <c r="U39" s="13">
        <v>20017</v>
      </c>
      <c r="V39" s="13">
        <v>37321.625999999997</v>
      </c>
      <c r="W39" s="13">
        <v>5894</v>
      </c>
      <c r="X39" s="13">
        <v>0</v>
      </c>
      <c r="Y39" s="13">
        <v>0</v>
      </c>
      <c r="Z39" s="13">
        <v>0</v>
      </c>
      <c r="AA39" s="13">
        <v>10347.617380000003</v>
      </c>
      <c r="AB39" s="13">
        <v>4965.4368000000004</v>
      </c>
      <c r="AC39" s="13">
        <v>0</v>
      </c>
      <c r="AD39" s="13">
        <v>-2681</v>
      </c>
      <c r="AE39" s="13">
        <v>0</v>
      </c>
      <c r="AF39" s="26">
        <v>0</v>
      </c>
    </row>
    <row r="40" spans="1:32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26"/>
    </row>
    <row r="41" spans="1:32" x14ac:dyDescent="0.3">
      <c r="A41" s="4" t="s">
        <v>27</v>
      </c>
      <c r="B41" s="5" t="s">
        <v>198</v>
      </c>
      <c r="C41" s="13">
        <v>15</v>
      </c>
      <c r="D41" s="13"/>
      <c r="E41" s="13"/>
      <c r="F41" s="13">
        <v>-340</v>
      </c>
      <c r="G41" s="13">
        <v>414540</v>
      </c>
      <c r="H41" s="13">
        <v>0</v>
      </c>
      <c r="I41" s="13">
        <v>4930</v>
      </c>
      <c r="J41" s="13">
        <v>14</v>
      </c>
      <c r="K41" s="13">
        <v>55319</v>
      </c>
      <c r="L41" s="13">
        <v>-281</v>
      </c>
      <c r="M41" s="13">
        <v>289</v>
      </c>
      <c r="N41" s="13">
        <v>-115</v>
      </c>
      <c r="O41" s="13">
        <v>0</v>
      </c>
      <c r="P41" s="13">
        <v>445</v>
      </c>
      <c r="Q41" s="13">
        <v>66246</v>
      </c>
      <c r="R41" s="13">
        <v>-185</v>
      </c>
      <c r="S41" s="13">
        <v>1044</v>
      </c>
      <c r="T41" s="13">
        <v>25026</v>
      </c>
      <c r="U41" s="13">
        <v>24207</v>
      </c>
      <c r="V41" s="13">
        <v>17741.317999999999</v>
      </c>
      <c r="W41" s="13">
        <v>669</v>
      </c>
      <c r="X41" s="13">
        <v>-375</v>
      </c>
      <c r="Y41" s="13">
        <v>5211</v>
      </c>
      <c r="Z41" s="13">
        <v>1992</v>
      </c>
      <c r="AA41" s="13">
        <v>-9.762620000000112</v>
      </c>
      <c r="AB41" s="13">
        <v>21710.651809999999</v>
      </c>
      <c r="AC41" s="13">
        <v>0</v>
      </c>
      <c r="AD41" s="13">
        <v>13783</v>
      </c>
      <c r="AE41" s="13">
        <v>0</v>
      </c>
      <c r="AF41" s="26">
        <v>0</v>
      </c>
    </row>
    <row r="42" spans="1:32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26"/>
    </row>
    <row r="43" spans="1:32" s="86" customFormat="1" x14ac:dyDescent="0.3">
      <c r="A43" s="7" t="s">
        <v>28</v>
      </c>
      <c r="B43" s="8" t="s">
        <v>200</v>
      </c>
      <c r="C43" s="17">
        <v>-1723</v>
      </c>
      <c r="D43" s="17">
        <v>27148</v>
      </c>
      <c r="E43" s="17">
        <v>1730</v>
      </c>
      <c r="F43" s="17">
        <v>9703</v>
      </c>
      <c r="G43" s="17">
        <v>-1137416</v>
      </c>
      <c r="H43" s="17">
        <v>-2942</v>
      </c>
      <c r="I43" s="17">
        <v>-47719</v>
      </c>
      <c r="J43" s="17">
        <v>55106</v>
      </c>
      <c r="K43" s="17">
        <v>-598033</v>
      </c>
      <c r="L43" s="17">
        <v>-2525</v>
      </c>
      <c r="M43" s="17">
        <v>-239</v>
      </c>
      <c r="N43" s="17">
        <v>8502</v>
      </c>
      <c r="O43" s="17">
        <v>11478</v>
      </c>
      <c r="P43" s="17">
        <v>-1931</v>
      </c>
      <c r="Q43" s="17">
        <v>-208194</v>
      </c>
      <c r="R43" s="17">
        <v>-579</v>
      </c>
      <c r="S43" s="17">
        <v>11535</v>
      </c>
      <c r="T43" s="17">
        <v>-9482</v>
      </c>
      <c r="U43" s="17">
        <v>-113858</v>
      </c>
      <c r="V43" s="17">
        <v>-647736.76100000017</v>
      </c>
      <c r="W43" s="17">
        <v>6671</v>
      </c>
      <c r="X43" s="17">
        <v>1789</v>
      </c>
      <c r="Y43" s="17">
        <v>-39731</v>
      </c>
      <c r="Z43" s="17">
        <v>3334</v>
      </c>
      <c r="AA43" s="17">
        <v>4427.0676000000167</v>
      </c>
      <c r="AB43" s="17">
        <v>6830.517239999841</v>
      </c>
      <c r="AC43" s="17">
        <v>4659</v>
      </c>
      <c r="AD43" s="17">
        <v>-136829</v>
      </c>
      <c r="AE43" s="17">
        <v>13297</v>
      </c>
      <c r="AF43" s="30">
        <v>604</v>
      </c>
    </row>
    <row r="44" spans="1:32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30"/>
    </row>
    <row r="45" spans="1:32" x14ac:dyDescent="0.3">
      <c r="A45" s="4" t="s">
        <v>29</v>
      </c>
      <c r="B45" s="5" t="s">
        <v>202</v>
      </c>
      <c r="C45" s="16">
        <v>780</v>
      </c>
      <c r="D45" s="16"/>
      <c r="E45" s="16"/>
      <c r="F45" s="16">
        <v>3215</v>
      </c>
      <c r="G45" s="16">
        <v>1912</v>
      </c>
      <c r="H45" s="16">
        <v>24</v>
      </c>
      <c r="I45" s="16">
        <v>12</v>
      </c>
      <c r="J45" s="16">
        <v>24400</v>
      </c>
      <c r="K45" s="16">
        <v>3140</v>
      </c>
      <c r="L45" s="16">
        <v>5061</v>
      </c>
      <c r="M45" s="16">
        <v>51</v>
      </c>
      <c r="N45" s="16">
        <v>2372</v>
      </c>
      <c r="O45" s="16">
        <v>1024</v>
      </c>
      <c r="P45" s="16">
        <v>503</v>
      </c>
      <c r="Q45" s="16">
        <v>2316</v>
      </c>
      <c r="R45" s="16">
        <v>352</v>
      </c>
      <c r="S45" s="16">
        <v>371</v>
      </c>
      <c r="T45" s="16">
        <v>8756</v>
      </c>
      <c r="U45" s="16">
        <v>603</v>
      </c>
      <c r="V45" s="16">
        <v>-32603.280999999999</v>
      </c>
      <c r="W45" s="16">
        <v>1446</v>
      </c>
      <c r="X45" s="16">
        <v>164</v>
      </c>
      <c r="Y45" s="16">
        <v>1485</v>
      </c>
      <c r="Z45" s="16">
        <v>218</v>
      </c>
      <c r="AA45" s="16">
        <v>2144.8241499999999</v>
      </c>
      <c r="AB45" s="16">
        <v>7982.4396900000002</v>
      </c>
      <c r="AC45" s="16">
        <v>1380</v>
      </c>
      <c r="AD45" s="16">
        <v>-2741</v>
      </c>
      <c r="AE45" s="16">
        <v>3968</v>
      </c>
      <c r="AF45" s="29">
        <v>105</v>
      </c>
    </row>
    <row r="46" spans="1:32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29"/>
    </row>
    <row r="47" spans="1:32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3</v>
      </c>
      <c r="G47" s="16">
        <v>-227232</v>
      </c>
      <c r="H47" s="16">
        <v>-707</v>
      </c>
      <c r="I47" s="16">
        <v>-12439</v>
      </c>
      <c r="J47" s="16">
        <v>1360</v>
      </c>
      <c r="K47" s="16">
        <v>-135369</v>
      </c>
      <c r="L47" s="16">
        <v>-3504</v>
      </c>
      <c r="M47" s="16">
        <v>-14</v>
      </c>
      <c r="N47" s="16">
        <v>122</v>
      </c>
      <c r="O47" s="16">
        <v>2198</v>
      </c>
      <c r="P47" s="16">
        <v>-953</v>
      </c>
      <c r="Q47" s="16">
        <v>-17025</v>
      </c>
      <c r="R47" s="16">
        <v>318</v>
      </c>
      <c r="S47" s="16">
        <v>2129</v>
      </c>
      <c r="T47" s="16">
        <v>-13426</v>
      </c>
      <c r="U47" s="16">
        <v>-35599</v>
      </c>
      <c r="V47" s="16">
        <v>-146843.80799999999</v>
      </c>
      <c r="W47" s="16">
        <v>-731</v>
      </c>
      <c r="X47" s="16">
        <v>-2</v>
      </c>
      <c r="Y47" s="16">
        <v>5395</v>
      </c>
      <c r="Z47" s="16">
        <v>1067</v>
      </c>
      <c r="AA47" s="16">
        <v>-238.10042999999999</v>
      </c>
      <c r="AB47" s="16">
        <v>186.16029999999955</v>
      </c>
      <c r="AC47" s="16">
        <v>75</v>
      </c>
      <c r="AD47" s="16">
        <v>-686</v>
      </c>
      <c r="AE47" s="16">
        <v>-430</v>
      </c>
      <c r="AF47" s="29">
        <v>0</v>
      </c>
    </row>
    <row r="48" spans="1:32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29"/>
    </row>
    <row r="49" spans="1:32" s="86" customFormat="1" x14ac:dyDescent="0.3">
      <c r="A49" s="65" t="s">
        <v>31</v>
      </c>
      <c r="B49" s="66" t="s">
        <v>206</v>
      </c>
      <c r="C49" s="67">
        <v>-2503</v>
      </c>
      <c r="D49" s="67">
        <v>34497</v>
      </c>
      <c r="E49" s="67">
        <v>567</v>
      </c>
      <c r="F49" s="67">
        <v>6485</v>
      </c>
      <c r="G49" s="67">
        <v>-912096</v>
      </c>
      <c r="H49" s="67">
        <v>-2259</v>
      </c>
      <c r="I49" s="67">
        <v>-35292</v>
      </c>
      <c r="J49" s="67">
        <v>29346</v>
      </c>
      <c r="K49" s="67">
        <v>-465804</v>
      </c>
      <c r="L49" s="67">
        <v>-4082</v>
      </c>
      <c r="M49" s="67">
        <v>-276</v>
      </c>
      <c r="N49" s="67">
        <v>6008</v>
      </c>
      <c r="O49" s="67">
        <v>8256</v>
      </c>
      <c r="P49" s="67">
        <v>-1481</v>
      </c>
      <c r="Q49" s="67">
        <v>-193485</v>
      </c>
      <c r="R49" s="67">
        <v>-1249</v>
      </c>
      <c r="S49" s="67">
        <v>9035</v>
      </c>
      <c r="T49" s="67">
        <v>-4812</v>
      </c>
      <c r="U49" s="67">
        <v>-78862</v>
      </c>
      <c r="V49" s="67">
        <v>-468289.67200000025</v>
      </c>
      <c r="W49" s="67">
        <v>5956</v>
      </c>
      <c r="X49" s="67">
        <v>1627</v>
      </c>
      <c r="Y49" s="67">
        <v>-46611</v>
      </c>
      <c r="Z49" s="67">
        <v>2049</v>
      </c>
      <c r="AA49" s="67">
        <v>2520.3438800000167</v>
      </c>
      <c r="AB49" s="67">
        <v>-1338.0827500001587</v>
      </c>
      <c r="AC49" s="67">
        <v>3204</v>
      </c>
      <c r="AD49" s="67">
        <v>-133402</v>
      </c>
      <c r="AE49" s="67">
        <v>9759</v>
      </c>
      <c r="AF49" s="68">
        <v>499</v>
      </c>
    </row>
    <row r="50" spans="1:32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</row>
    <row r="51" spans="1:32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</row>
    <row r="52" spans="1:32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</row>
    <row r="53" spans="1:32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</row>
    <row r="54" spans="1:32" x14ac:dyDescent="0.3">
      <c r="A54" s="10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</row>
    <row r="55" spans="1:32" x14ac:dyDescent="0.3">
      <c r="A55" s="31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</row>
    <row r="56" spans="1:32" x14ac:dyDescent="0.3">
      <c r="A56" s="10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</row>
    <row r="57" spans="1:32" x14ac:dyDescent="0.3">
      <c r="A57" s="31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</row>
    <row r="58" spans="1:32" x14ac:dyDescent="0.3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</row>
    <row r="59" spans="1:32" x14ac:dyDescent="0.3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</row>
    <row r="60" spans="1:32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</row>
    <row r="61" spans="1:32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</row>
    <row r="62" spans="1:32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</row>
    <row r="63" spans="1:32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</row>
    <row r="64" spans="1:32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</row>
    <row r="65" spans="3:32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</row>
    <row r="66" spans="3:32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</row>
    <row r="67" spans="3:32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</row>
    <row r="68" spans="3:32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</row>
    <row r="69" spans="3:32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</row>
    <row r="70" spans="3:32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</row>
    <row r="71" spans="3:32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</row>
    <row r="72" spans="3:32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</row>
    <row r="73" spans="3:32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</row>
    <row r="74" spans="3:32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</row>
    <row r="75" spans="3:32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</row>
    <row r="76" spans="3:32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</row>
    <row r="77" spans="3:32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</row>
    <row r="78" spans="3:32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</row>
    <row r="79" spans="3:32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</row>
    <row r="80" spans="3:32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</row>
    <row r="81" spans="3:32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</row>
    <row r="82" spans="3:32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</row>
    <row r="83" spans="3:32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</row>
    <row r="84" spans="3:32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</row>
    <row r="85" spans="3:32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</row>
    <row r="86" spans="3:32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</row>
    <row r="87" spans="3:32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</row>
    <row r="88" spans="3:32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</row>
    <row r="89" spans="3:32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</row>
    <row r="90" spans="3:32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</row>
    <row r="91" spans="3:32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</row>
    <row r="92" spans="3:32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</row>
    <row r="93" spans="3:32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</row>
    <row r="94" spans="3:32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</row>
    <row r="95" spans="3:32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</row>
    <row r="96" spans="3:32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</row>
    <row r="97" spans="3:32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</row>
    <row r="98" spans="3:32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</row>
    <row r="99" spans="3:32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</row>
    <row r="100" spans="3:32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</row>
    <row r="101" spans="3:32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</row>
    <row r="102" spans="3:32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</row>
    <row r="103" spans="3:32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</row>
    <row r="104" spans="3:32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</row>
    <row r="105" spans="3:32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</row>
    <row r="106" spans="3:32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</row>
    <row r="107" spans="3:32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</row>
    <row r="108" spans="3:32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</row>
    <row r="109" spans="3:32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</row>
    <row r="110" spans="3:32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</row>
    <row r="111" spans="3:32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</row>
    <row r="112" spans="3:32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</row>
    <row r="113" spans="3:32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</row>
    <row r="114" spans="3:32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</row>
    <row r="115" spans="3:32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</row>
    <row r="116" spans="3:32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</row>
    <row r="117" spans="3:32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</row>
    <row r="118" spans="3:32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</row>
    <row r="119" spans="3:32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</row>
    <row r="120" spans="3:32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</row>
    <row r="121" spans="3:32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</row>
    <row r="122" spans="3:32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</row>
    <row r="123" spans="3:32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</row>
    <row r="124" spans="3:32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</row>
    <row r="125" spans="3:32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</row>
    <row r="126" spans="3:32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</row>
    <row r="127" spans="3:32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</row>
    <row r="128" spans="3:32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</row>
    <row r="129" spans="3:32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</row>
    <row r="130" spans="3:32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</row>
    <row r="131" spans="3:32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</row>
    <row r="132" spans="3:32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</row>
    <row r="133" spans="3:32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</row>
    <row r="134" spans="3:32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</row>
    <row r="135" spans="3:32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</row>
    <row r="136" spans="3:32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</row>
    <row r="137" spans="3:32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</row>
    <row r="138" spans="3:32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</row>
    <row r="139" spans="3:32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</row>
    <row r="140" spans="3:32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</row>
    <row r="141" spans="3:32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</row>
    <row r="142" spans="3:32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</row>
    <row r="143" spans="3:32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</row>
    <row r="144" spans="3:32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</row>
    <row r="145" spans="3:32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</row>
    <row r="146" spans="3:32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</row>
    <row r="147" spans="3:32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</row>
    <row r="148" spans="3:32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</row>
    <row r="149" spans="3:32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</row>
    <row r="150" spans="3:32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</row>
    <row r="151" spans="3:32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</row>
    <row r="152" spans="3:32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</row>
    <row r="153" spans="3:32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</row>
    <row r="154" spans="3:32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</row>
    <row r="155" spans="3:32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G155"/>
  <sheetViews>
    <sheetView showGridLines="0" zoomScaleNormal="100" workbookViewId="0">
      <pane xSplit="2" ySplit="4" topLeftCell="AA23" activePane="bottomRight" state="frozen"/>
      <selection pane="topRight" activeCell="B1" sqref="B1"/>
      <selection pane="bottomLeft" activeCell="A8" sqref="A8"/>
      <selection pane="bottomRight" activeCell="B40" sqref="B40"/>
    </sheetView>
  </sheetViews>
  <sheetFormatPr defaultRowHeight="14.4" x14ac:dyDescent="0.3"/>
  <cols>
    <col min="2" max="2" width="68" style="81" bestFit="1" customWidth="1"/>
    <col min="3" max="33" width="11.33203125" style="12" customWidth="1"/>
  </cols>
  <sheetData>
    <row r="1" spans="1:33" x14ac:dyDescent="0.3">
      <c r="A1" s="56" t="s">
        <v>33</v>
      </c>
    </row>
    <row r="2" spans="1:33" x14ac:dyDescent="0.3">
      <c r="A2" s="58" t="s">
        <v>216</v>
      </c>
      <c r="B2" s="82"/>
    </row>
    <row r="3" spans="1:33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47" t="s">
        <v>156</v>
      </c>
      <c r="AB4" s="47" t="s">
        <v>10</v>
      </c>
      <c r="AC4" s="47" t="s">
        <v>214</v>
      </c>
      <c r="AD4" s="47" t="s">
        <v>159</v>
      </c>
      <c r="AE4" s="47" t="s">
        <v>11</v>
      </c>
      <c r="AF4" s="47" t="s">
        <v>160</v>
      </c>
      <c r="AG4" s="47" t="s">
        <v>162</v>
      </c>
    </row>
    <row r="5" spans="1:33" s="85" customFormat="1" x14ac:dyDescent="0.3">
      <c r="A5" s="4" t="s">
        <v>12</v>
      </c>
      <c r="B5" s="5" t="s">
        <v>163</v>
      </c>
      <c r="C5" s="13">
        <v>152643</v>
      </c>
      <c r="D5" s="13"/>
      <c r="E5" s="13"/>
      <c r="F5" s="13">
        <v>3295543</v>
      </c>
      <c r="G5" s="13">
        <v>3238</v>
      </c>
      <c r="H5" s="13">
        <v>691046</v>
      </c>
      <c r="I5" s="13">
        <v>39200</v>
      </c>
      <c r="J5" s="13">
        <v>2914402</v>
      </c>
      <c r="K5" s="13">
        <v>112054</v>
      </c>
      <c r="L5" s="13">
        <v>23026</v>
      </c>
      <c r="M5" s="13">
        <v>12176</v>
      </c>
      <c r="N5" s="13">
        <v>111877</v>
      </c>
      <c r="O5" s="13">
        <v>27800</v>
      </c>
      <c r="P5" s="13">
        <v>653386</v>
      </c>
      <c r="Q5" s="13">
        <v>46129</v>
      </c>
      <c r="R5" s="13">
        <v>56853</v>
      </c>
      <c r="S5" s="13">
        <v>560645</v>
      </c>
      <c r="T5" s="13">
        <v>1123092</v>
      </c>
      <c r="U5" s="13">
        <v>4810923</v>
      </c>
      <c r="V5" s="13">
        <v>295581</v>
      </c>
      <c r="W5" s="13">
        <v>10110</v>
      </c>
      <c r="X5" s="13">
        <v>212998</v>
      </c>
      <c r="Y5" s="13">
        <v>74395</v>
      </c>
      <c r="Z5" s="13">
        <v>365784</v>
      </c>
      <c r="AA5" s="13">
        <v>121335</v>
      </c>
      <c r="AB5" s="13">
        <v>1696667</v>
      </c>
      <c r="AC5" s="13">
        <v>17303</v>
      </c>
      <c r="AD5" s="13">
        <v>789103</v>
      </c>
      <c r="AE5" s="13">
        <v>25610</v>
      </c>
      <c r="AF5" s="13">
        <v>0</v>
      </c>
      <c r="AG5" s="26">
        <v>18824</v>
      </c>
    </row>
    <row r="6" spans="1:33" s="85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26"/>
    </row>
    <row r="7" spans="1:33" s="85" customFormat="1" x14ac:dyDescent="0.3">
      <c r="A7" s="4">
        <v>2</v>
      </c>
      <c r="B7" s="5" t="s">
        <v>165</v>
      </c>
      <c r="C7" s="14">
        <v>96213</v>
      </c>
      <c r="D7" s="14"/>
      <c r="E7" s="14"/>
      <c r="F7" s="14">
        <v>2902582</v>
      </c>
      <c r="G7" s="14">
        <v>10181</v>
      </c>
      <c r="H7" s="14">
        <v>668638</v>
      </c>
      <c r="I7" s="14">
        <v>20479</v>
      </c>
      <c r="J7" s="14">
        <v>2256248</v>
      </c>
      <c r="K7" s="14">
        <v>90455</v>
      </c>
      <c r="L7" s="14">
        <v>17345</v>
      </c>
      <c r="M7" s="14">
        <v>6029</v>
      </c>
      <c r="N7" s="14">
        <v>75044</v>
      </c>
      <c r="O7" s="14">
        <v>15867</v>
      </c>
      <c r="P7" s="14">
        <v>518788</v>
      </c>
      <c r="Q7" s="14">
        <v>33948</v>
      </c>
      <c r="R7" s="14">
        <v>22367</v>
      </c>
      <c r="S7" s="14">
        <v>242360</v>
      </c>
      <c r="T7" s="14">
        <v>865634</v>
      </c>
      <c r="U7" s="14">
        <v>4025557</v>
      </c>
      <c r="V7" s="14">
        <v>267931</v>
      </c>
      <c r="W7" s="14">
        <v>2512</v>
      </c>
      <c r="X7" s="14">
        <v>155762</v>
      </c>
      <c r="Y7" s="14">
        <v>55016</v>
      </c>
      <c r="Z7" s="14">
        <v>216926</v>
      </c>
      <c r="AA7" s="14">
        <v>86861</v>
      </c>
      <c r="AB7" s="14">
        <v>1255092</v>
      </c>
      <c r="AC7" s="14">
        <v>12373</v>
      </c>
      <c r="AD7" s="14">
        <v>506808</v>
      </c>
      <c r="AE7" s="14">
        <v>20995</v>
      </c>
      <c r="AF7" s="14">
        <v>16</v>
      </c>
      <c r="AG7" s="27">
        <v>6031</v>
      </c>
    </row>
    <row r="8" spans="1:33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27"/>
    </row>
    <row r="9" spans="1:33" s="86" customFormat="1" x14ac:dyDescent="0.3">
      <c r="A9" s="7" t="s">
        <v>13</v>
      </c>
      <c r="B9" s="8" t="s">
        <v>167</v>
      </c>
      <c r="C9" s="15">
        <v>56430</v>
      </c>
      <c r="D9" s="15">
        <v>506243</v>
      </c>
      <c r="E9" s="15">
        <v>2770</v>
      </c>
      <c r="F9" s="15">
        <v>392961</v>
      </c>
      <c r="G9" s="15">
        <v>-6943</v>
      </c>
      <c r="H9" s="15">
        <v>22408</v>
      </c>
      <c r="I9" s="15">
        <v>18721</v>
      </c>
      <c r="J9" s="15">
        <v>658154</v>
      </c>
      <c r="K9" s="15">
        <v>21599</v>
      </c>
      <c r="L9" s="15">
        <v>5681</v>
      </c>
      <c r="M9" s="15">
        <v>6147</v>
      </c>
      <c r="N9" s="15">
        <v>36833</v>
      </c>
      <c r="O9" s="15">
        <v>11933</v>
      </c>
      <c r="P9" s="15">
        <v>134598</v>
      </c>
      <c r="Q9" s="15">
        <v>12181</v>
      </c>
      <c r="R9" s="15">
        <v>34486</v>
      </c>
      <c r="S9" s="15">
        <v>318285</v>
      </c>
      <c r="T9" s="15">
        <v>257458</v>
      </c>
      <c r="U9" s="15">
        <v>785366</v>
      </c>
      <c r="V9" s="15">
        <v>27650</v>
      </c>
      <c r="W9" s="15">
        <v>7598</v>
      </c>
      <c r="X9" s="15">
        <v>57236</v>
      </c>
      <c r="Y9" s="15">
        <v>19379</v>
      </c>
      <c r="Z9" s="15">
        <v>148858</v>
      </c>
      <c r="AA9" s="15">
        <v>34474</v>
      </c>
      <c r="AB9" s="15">
        <v>441575</v>
      </c>
      <c r="AC9" s="15">
        <v>4930</v>
      </c>
      <c r="AD9" s="15">
        <v>282295</v>
      </c>
      <c r="AE9" s="15">
        <v>4615</v>
      </c>
      <c r="AF9" s="15">
        <v>-16</v>
      </c>
      <c r="AG9" s="28">
        <v>12793</v>
      </c>
    </row>
    <row r="10" spans="1:33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28"/>
    </row>
    <row r="11" spans="1:33" x14ac:dyDescent="0.3">
      <c r="A11" s="4" t="s">
        <v>14</v>
      </c>
      <c r="B11" s="5" t="s">
        <v>169</v>
      </c>
      <c r="C11" s="16">
        <v>30</v>
      </c>
      <c r="D11" s="16"/>
      <c r="E11" s="16"/>
      <c r="F11" s="16">
        <v>270887</v>
      </c>
      <c r="G11" s="16">
        <v>43</v>
      </c>
      <c r="H11" s="16">
        <v>3059</v>
      </c>
      <c r="I11" s="16">
        <v>1577</v>
      </c>
      <c r="J11" s="16">
        <v>122896</v>
      </c>
      <c r="K11" s="16">
        <v>152</v>
      </c>
      <c r="L11" s="16">
        <v>108</v>
      </c>
      <c r="M11" s="16">
        <v>30</v>
      </c>
      <c r="N11" s="16">
        <v>3023</v>
      </c>
      <c r="O11" s="16">
        <v>13</v>
      </c>
      <c r="P11" s="16">
        <v>1771</v>
      </c>
      <c r="Q11" s="16">
        <v>709</v>
      </c>
      <c r="R11" s="16">
        <v>8641</v>
      </c>
      <c r="S11" s="16">
        <v>1373</v>
      </c>
      <c r="T11" s="16">
        <v>2039</v>
      </c>
      <c r="U11" s="16">
        <v>147790</v>
      </c>
      <c r="V11" s="16">
        <v>1099</v>
      </c>
      <c r="W11" s="16">
        <v>0</v>
      </c>
      <c r="X11" s="16">
        <v>464</v>
      </c>
      <c r="Y11" s="16">
        <v>6122</v>
      </c>
      <c r="Z11" s="16">
        <v>55</v>
      </c>
      <c r="AA11" s="16">
        <v>0</v>
      </c>
      <c r="AB11" s="16">
        <v>83767</v>
      </c>
      <c r="AC11" s="16">
        <v>54</v>
      </c>
      <c r="AD11" s="16">
        <v>25953</v>
      </c>
      <c r="AE11" s="16">
        <v>578</v>
      </c>
      <c r="AF11" s="16">
        <v>0</v>
      </c>
      <c r="AG11" s="29">
        <v>0</v>
      </c>
    </row>
    <row r="12" spans="1:33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29"/>
    </row>
    <row r="13" spans="1:33" x14ac:dyDescent="0.3">
      <c r="A13" s="4" t="s">
        <v>15</v>
      </c>
      <c r="B13" s="5" t="s">
        <v>171</v>
      </c>
      <c r="C13" s="16">
        <v>46495</v>
      </c>
      <c r="D13" s="16"/>
      <c r="E13" s="16"/>
      <c r="F13" s="16">
        <v>600524</v>
      </c>
      <c r="G13" s="16">
        <v>12864</v>
      </c>
      <c r="H13" s="16">
        <v>3569</v>
      </c>
      <c r="I13" s="16">
        <v>9601</v>
      </c>
      <c r="J13" s="16">
        <v>667414</v>
      </c>
      <c r="K13" s="16">
        <v>57592</v>
      </c>
      <c r="L13" s="16">
        <v>4559</v>
      </c>
      <c r="M13" s="16">
        <v>15633</v>
      </c>
      <c r="N13" s="16">
        <v>3432</v>
      </c>
      <c r="O13" s="16">
        <v>2251</v>
      </c>
      <c r="P13" s="16">
        <v>96419</v>
      </c>
      <c r="Q13" s="16">
        <v>7546</v>
      </c>
      <c r="R13" s="16">
        <v>11410</v>
      </c>
      <c r="S13" s="16">
        <v>140310</v>
      </c>
      <c r="T13" s="16">
        <v>120106</v>
      </c>
      <c r="U13" s="16">
        <v>488768</v>
      </c>
      <c r="V13" s="16">
        <v>64115</v>
      </c>
      <c r="W13" s="16">
        <v>2</v>
      </c>
      <c r="X13" s="16">
        <v>37145</v>
      </c>
      <c r="Y13" s="16">
        <v>10086</v>
      </c>
      <c r="Z13" s="16">
        <v>75400</v>
      </c>
      <c r="AA13" s="16">
        <v>20588</v>
      </c>
      <c r="AB13" s="16">
        <v>378415</v>
      </c>
      <c r="AC13" s="16">
        <v>6529</v>
      </c>
      <c r="AD13" s="16">
        <v>138328</v>
      </c>
      <c r="AE13" s="16">
        <v>5581</v>
      </c>
      <c r="AF13" s="16">
        <v>0</v>
      </c>
      <c r="AG13" s="29">
        <v>16115</v>
      </c>
    </row>
    <row r="14" spans="1:33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29"/>
    </row>
    <row r="15" spans="1:33" x14ac:dyDescent="0.3">
      <c r="A15" s="4" t="s">
        <v>16</v>
      </c>
      <c r="B15" s="5" t="s">
        <v>172</v>
      </c>
      <c r="C15" s="16">
        <v>-12148</v>
      </c>
      <c r="D15" s="16"/>
      <c r="E15" s="16"/>
      <c r="F15" s="16">
        <v>-85625</v>
      </c>
      <c r="G15" s="16">
        <v>-4</v>
      </c>
      <c r="H15" s="16">
        <v>-599</v>
      </c>
      <c r="I15" s="16">
        <v>-3055</v>
      </c>
      <c r="J15" s="16">
        <v>-226355</v>
      </c>
      <c r="K15" s="16">
        <v>-13403</v>
      </c>
      <c r="L15" s="16">
        <v>-681</v>
      </c>
      <c r="M15" s="16">
        <v>-4692</v>
      </c>
      <c r="N15" s="16">
        <v>-568</v>
      </c>
      <c r="O15" s="16">
        <v>-489</v>
      </c>
      <c r="P15" s="16">
        <v>-24463</v>
      </c>
      <c r="Q15" s="16">
        <v>-747</v>
      </c>
      <c r="R15" s="16">
        <v>-7350</v>
      </c>
      <c r="S15" s="16">
        <v>-10809</v>
      </c>
      <c r="T15" s="16">
        <v>-19492</v>
      </c>
      <c r="U15" s="16">
        <v>-114407</v>
      </c>
      <c r="V15" s="16">
        <v>-13863</v>
      </c>
      <c r="W15" s="16">
        <v>-6</v>
      </c>
      <c r="X15" s="16">
        <v>-7691</v>
      </c>
      <c r="Y15" s="16">
        <v>-4013</v>
      </c>
      <c r="Z15" s="16">
        <v>-21119</v>
      </c>
      <c r="AA15" s="16">
        <v>-5664</v>
      </c>
      <c r="AB15" s="16">
        <v>-52181</v>
      </c>
      <c r="AC15" s="16">
        <v>-344</v>
      </c>
      <c r="AD15" s="16">
        <v>-9925</v>
      </c>
      <c r="AE15" s="16">
        <v>-5146</v>
      </c>
      <c r="AF15" s="16">
        <v>-4</v>
      </c>
      <c r="AG15" s="29">
        <v>-2048</v>
      </c>
    </row>
    <row r="16" spans="1:33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29"/>
    </row>
    <row r="17" spans="1:33" x14ac:dyDescent="0.3">
      <c r="A17" s="4" t="s">
        <v>17</v>
      </c>
      <c r="B17" s="5" t="s">
        <v>174</v>
      </c>
      <c r="C17" s="16">
        <v>2975</v>
      </c>
      <c r="D17" s="16"/>
      <c r="E17" s="16"/>
      <c r="F17" s="16">
        <v>-20855</v>
      </c>
      <c r="G17" s="16">
        <v>0</v>
      </c>
      <c r="H17" s="16">
        <v>3</v>
      </c>
      <c r="I17" s="16">
        <v>11441</v>
      </c>
      <c r="J17" s="16">
        <v>-140196</v>
      </c>
      <c r="K17" s="16">
        <v>42241</v>
      </c>
      <c r="L17" s="16">
        <v>-1669</v>
      </c>
      <c r="M17" s="16">
        <v>-209</v>
      </c>
      <c r="N17" s="16">
        <v>-51065</v>
      </c>
      <c r="O17" s="16">
        <v>7552</v>
      </c>
      <c r="P17" s="16">
        <v>-2176</v>
      </c>
      <c r="Q17" s="16">
        <v>-7008</v>
      </c>
      <c r="R17" s="16">
        <v>-846</v>
      </c>
      <c r="S17" s="16">
        <v>428</v>
      </c>
      <c r="T17" s="16">
        <v>-65782</v>
      </c>
      <c r="U17" s="16">
        <v>150382</v>
      </c>
      <c r="V17" s="16">
        <v>-4486</v>
      </c>
      <c r="W17" s="16">
        <v>0</v>
      </c>
      <c r="X17" s="16">
        <v>916</v>
      </c>
      <c r="Y17" s="16">
        <v>45654</v>
      </c>
      <c r="Z17" s="16">
        <v>3821</v>
      </c>
      <c r="AA17" s="16">
        <v>0</v>
      </c>
      <c r="AB17" s="16">
        <v>36823</v>
      </c>
      <c r="AC17" s="16">
        <v>-4</v>
      </c>
      <c r="AD17" s="16">
        <v>-77825</v>
      </c>
      <c r="AE17" s="16">
        <v>0</v>
      </c>
      <c r="AF17" s="16">
        <v>0</v>
      </c>
      <c r="AG17" s="29">
        <v>0</v>
      </c>
    </row>
    <row r="18" spans="1:33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29"/>
    </row>
    <row r="19" spans="1:33" x14ac:dyDescent="0.3">
      <c r="A19" s="4" t="s">
        <v>18</v>
      </c>
      <c r="B19" s="5" t="s">
        <v>176</v>
      </c>
      <c r="C19" s="13">
        <v>37</v>
      </c>
      <c r="D19" s="13"/>
      <c r="E19" s="13"/>
      <c r="F19" s="13">
        <v>354466</v>
      </c>
      <c r="G19" s="13">
        <v>0</v>
      </c>
      <c r="H19" s="13">
        <v>0</v>
      </c>
      <c r="I19" s="13">
        <v>36685</v>
      </c>
      <c r="J19" s="13">
        <v>570781</v>
      </c>
      <c r="K19" s="13">
        <v>57078</v>
      </c>
      <c r="L19" s="13">
        <v>203</v>
      </c>
      <c r="M19" s="13">
        <v>115</v>
      </c>
      <c r="N19" s="13">
        <v>28920</v>
      </c>
      <c r="O19" s="13">
        <v>-911</v>
      </c>
      <c r="P19" s="13">
        <v>-753</v>
      </c>
      <c r="Q19" s="13">
        <v>-2079</v>
      </c>
      <c r="R19" s="13">
        <v>0</v>
      </c>
      <c r="S19" s="13">
        <v>2502</v>
      </c>
      <c r="T19" s="13">
        <v>70872</v>
      </c>
      <c r="U19" s="13">
        <v>103549</v>
      </c>
      <c r="V19" s="13">
        <v>2072</v>
      </c>
      <c r="W19" s="13">
        <v>0</v>
      </c>
      <c r="X19" s="13">
        <v>1817</v>
      </c>
      <c r="Y19" s="13">
        <v>-161</v>
      </c>
      <c r="Z19" s="13">
        <v>-1192</v>
      </c>
      <c r="AA19" s="13">
        <v>0</v>
      </c>
      <c r="AB19" s="13">
        <v>-856</v>
      </c>
      <c r="AC19" s="13">
        <v>3</v>
      </c>
      <c r="AD19" s="13">
        <v>76</v>
      </c>
      <c r="AE19" s="13">
        <v>0</v>
      </c>
      <c r="AF19" s="13">
        <v>0</v>
      </c>
      <c r="AG19" s="26">
        <v>0</v>
      </c>
    </row>
    <row r="20" spans="1:33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26"/>
    </row>
    <row r="21" spans="1:33" x14ac:dyDescent="0.3">
      <c r="A21" s="4" t="s">
        <v>19</v>
      </c>
      <c r="B21" s="5" t="s">
        <v>178</v>
      </c>
      <c r="C21" s="16">
        <v>2712</v>
      </c>
      <c r="D21" s="16"/>
      <c r="E21" s="16"/>
      <c r="F21" s="16">
        <v>18262</v>
      </c>
      <c r="G21" s="16">
        <v>5</v>
      </c>
      <c r="H21" s="16">
        <v>0</v>
      </c>
      <c r="I21" s="16">
        <v>877</v>
      </c>
      <c r="J21" s="16">
        <v>-39191</v>
      </c>
      <c r="K21" s="16">
        <v>-2599</v>
      </c>
      <c r="L21" s="16">
        <v>3855</v>
      </c>
      <c r="M21" s="16">
        <v>14124</v>
      </c>
      <c r="N21" s="16">
        <v>-868</v>
      </c>
      <c r="O21" s="16">
        <v>126</v>
      </c>
      <c r="P21" s="16">
        <v>1028</v>
      </c>
      <c r="Q21" s="16">
        <v>-1855</v>
      </c>
      <c r="R21" s="16">
        <v>204</v>
      </c>
      <c r="S21" s="16">
        <v>1626</v>
      </c>
      <c r="T21" s="16">
        <v>4220</v>
      </c>
      <c r="U21" s="16">
        <v>27194</v>
      </c>
      <c r="V21" s="16">
        <v>147</v>
      </c>
      <c r="W21" s="16">
        <v>0</v>
      </c>
      <c r="X21" s="16">
        <v>1637</v>
      </c>
      <c r="Y21" s="16">
        <v>-43580</v>
      </c>
      <c r="Z21" s="16">
        <v>1417</v>
      </c>
      <c r="AA21" s="16">
        <v>0</v>
      </c>
      <c r="AB21" s="16">
        <v>5639</v>
      </c>
      <c r="AC21" s="16">
        <v>3360</v>
      </c>
      <c r="AD21" s="16">
        <v>4975</v>
      </c>
      <c r="AE21" s="16">
        <v>4</v>
      </c>
      <c r="AF21" s="16">
        <v>0</v>
      </c>
      <c r="AG21" s="29">
        <v>24</v>
      </c>
    </row>
    <row r="22" spans="1:33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29"/>
    </row>
    <row r="23" spans="1:33" x14ac:dyDescent="0.3">
      <c r="A23" s="4" t="s">
        <v>20</v>
      </c>
      <c r="B23" s="5" t="s">
        <v>180</v>
      </c>
      <c r="C23" s="16">
        <v>-105</v>
      </c>
      <c r="D23" s="16"/>
      <c r="E23" s="16"/>
      <c r="F23" s="16">
        <v>-10074</v>
      </c>
      <c r="G23" s="16">
        <v>0</v>
      </c>
      <c r="H23" s="16">
        <v>-2172</v>
      </c>
      <c r="I23" s="16">
        <v>4252</v>
      </c>
      <c r="J23" s="16">
        <v>-30426</v>
      </c>
      <c r="K23" s="16">
        <v>-2624</v>
      </c>
      <c r="L23" s="16">
        <v>69</v>
      </c>
      <c r="M23" s="16">
        <v>0</v>
      </c>
      <c r="N23" s="16">
        <v>44</v>
      </c>
      <c r="O23" s="16">
        <v>0</v>
      </c>
      <c r="P23" s="16">
        <v>1451</v>
      </c>
      <c r="Q23" s="16">
        <v>-410</v>
      </c>
      <c r="R23" s="16">
        <v>-677</v>
      </c>
      <c r="S23" s="16">
        <v>-801</v>
      </c>
      <c r="T23" s="16">
        <v>26132</v>
      </c>
      <c r="U23" s="16">
        <v>-2945</v>
      </c>
      <c r="V23" s="16">
        <v>2701</v>
      </c>
      <c r="W23" s="16">
        <v>-1433</v>
      </c>
      <c r="X23" s="16">
        <v>-485</v>
      </c>
      <c r="Y23" s="16">
        <v>-574</v>
      </c>
      <c r="Z23" s="16">
        <v>-7347</v>
      </c>
      <c r="AA23" s="16">
        <v>0</v>
      </c>
      <c r="AB23" s="16">
        <v>3158</v>
      </c>
      <c r="AC23" s="16">
        <v>0</v>
      </c>
      <c r="AD23" s="16">
        <v>-13608</v>
      </c>
      <c r="AE23" s="16">
        <v>-3</v>
      </c>
      <c r="AF23" s="16">
        <v>0</v>
      </c>
      <c r="AG23" s="29">
        <v>0</v>
      </c>
    </row>
    <row r="24" spans="1:33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29"/>
    </row>
    <row r="25" spans="1:33" x14ac:dyDescent="0.3">
      <c r="A25" s="4" t="s">
        <v>21</v>
      </c>
      <c r="B25" s="5" t="s">
        <v>182</v>
      </c>
      <c r="C25" s="13">
        <v>7953</v>
      </c>
      <c r="D25" s="13"/>
      <c r="E25" s="13"/>
      <c r="F25" s="13">
        <v>66186</v>
      </c>
      <c r="G25" s="13">
        <v>-157</v>
      </c>
      <c r="H25" s="13">
        <v>-3504</v>
      </c>
      <c r="I25" s="13">
        <v>-16</v>
      </c>
      <c r="J25" s="13">
        <v>122375</v>
      </c>
      <c r="K25" s="13">
        <v>-860</v>
      </c>
      <c r="L25" s="13">
        <v>211</v>
      </c>
      <c r="M25" s="13">
        <v>807</v>
      </c>
      <c r="N25" s="13">
        <v>4126</v>
      </c>
      <c r="O25" s="13">
        <v>-134</v>
      </c>
      <c r="P25" s="13">
        <v>10522</v>
      </c>
      <c r="Q25" s="13">
        <v>7</v>
      </c>
      <c r="R25" s="13">
        <v>1383</v>
      </c>
      <c r="S25" s="13">
        <v>12045</v>
      </c>
      <c r="T25" s="13">
        <v>42811</v>
      </c>
      <c r="U25" s="13">
        <v>99753</v>
      </c>
      <c r="V25" s="13">
        <v>1511</v>
      </c>
      <c r="W25" s="13">
        <v>1519</v>
      </c>
      <c r="X25" s="13">
        <v>8019</v>
      </c>
      <c r="Y25" s="13">
        <v>-2501</v>
      </c>
      <c r="Z25" s="13">
        <v>-6374</v>
      </c>
      <c r="AA25" s="13">
        <v>6714</v>
      </c>
      <c r="AB25" s="13">
        <v>-16863</v>
      </c>
      <c r="AC25" s="13">
        <v>1405</v>
      </c>
      <c r="AD25" s="13">
        <v>78572</v>
      </c>
      <c r="AE25" s="13">
        <v>7036</v>
      </c>
      <c r="AF25" s="13">
        <v>22368</v>
      </c>
      <c r="AG25" s="26">
        <v>1453</v>
      </c>
    </row>
    <row r="26" spans="1:33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26"/>
    </row>
    <row r="27" spans="1:33" s="86" customFormat="1" x14ac:dyDescent="0.3">
      <c r="A27" s="7" t="s">
        <v>22</v>
      </c>
      <c r="B27" s="8" t="s">
        <v>184</v>
      </c>
      <c r="C27" s="15">
        <v>104379</v>
      </c>
      <c r="D27" s="15">
        <v>913620</v>
      </c>
      <c r="E27" s="15">
        <v>31423</v>
      </c>
      <c r="F27" s="15">
        <v>1586732</v>
      </c>
      <c r="G27" s="15">
        <v>5808</v>
      </c>
      <c r="H27" s="15">
        <v>22764</v>
      </c>
      <c r="I27" s="15">
        <v>80083</v>
      </c>
      <c r="J27" s="15">
        <v>1705452</v>
      </c>
      <c r="K27" s="15">
        <v>159176</v>
      </c>
      <c r="L27" s="15">
        <v>12336</v>
      </c>
      <c r="M27" s="15">
        <v>31955</v>
      </c>
      <c r="N27" s="15">
        <v>23877</v>
      </c>
      <c r="O27" s="15">
        <v>20341</v>
      </c>
      <c r="P27" s="15">
        <v>218397</v>
      </c>
      <c r="Q27" s="15">
        <v>8344</v>
      </c>
      <c r="R27" s="15">
        <v>47251</v>
      </c>
      <c r="S27" s="15">
        <v>464959</v>
      </c>
      <c r="T27" s="15">
        <v>438364</v>
      </c>
      <c r="U27" s="15">
        <v>1685450</v>
      </c>
      <c r="V27" s="15">
        <v>80946</v>
      </c>
      <c r="W27" s="15">
        <v>7680</v>
      </c>
      <c r="X27" s="15">
        <v>99058</v>
      </c>
      <c r="Y27" s="15">
        <v>30412</v>
      </c>
      <c r="Z27" s="15">
        <v>193519</v>
      </c>
      <c r="AA27" s="15">
        <v>56112</v>
      </c>
      <c r="AB27" s="15">
        <v>879477</v>
      </c>
      <c r="AC27" s="15">
        <v>15933</v>
      </c>
      <c r="AD27" s="15">
        <v>428841</v>
      </c>
      <c r="AE27" s="15">
        <v>12665</v>
      </c>
      <c r="AF27" s="15">
        <v>22348</v>
      </c>
      <c r="AG27" s="28">
        <v>28337</v>
      </c>
    </row>
    <row r="28" spans="1:33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28"/>
    </row>
    <row r="29" spans="1:33" x14ac:dyDescent="0.3">
      <c r="A29" s="4" t="s">
        <v>135</v>
      </c>
      <c r="B29" s="5" t="s">
        <v>186</v>
      </c>
      <c r="C29" s="16">
        <v>54504</v>
      </c>
      <c r="D29" s="16"/>
      <c r="E29" s="16"/>
      <c r="F29" s="16">
        <v>519445</v>
      </c>
      <c r="G29" s="16">
        <v>6558</v>
      </c>
      <c r="H29" s="16">
        <v>95</v>
      </c>
      <c r="I29" s="16">
        <v>15069</v>
      </c>
      <c r="J29" s="16">
        <v>359789</v>
      </c>
      <c r="K29" s="16">
        <v>52480</v>
      </c>
      <c r="L29" s="16">
        <v>4176</v>
      </c>
      <c r="M29" s="16">
        <v>6397</v>
      </c>
      <c r="N29" s="16">
        <v>4839</v>
      </c>
      <c r="O29" s="16">
        <v>4897</v>
      </c>
      <c r="P29" s="16">
        <v>121457</v>
      </c>
      <c r="Q29" s="16">
        <v>5431</v>
      </c>
      <c r="R29" s="16">
        <v>7970</v>
      </c>
      <c r="S29" s="16">
        <v>162681</v>
      </c>
      <c r="T29" s="16">
        <v>185916</v>
      </c>
      <c r="U29" s="16">
        <v>491753</v>
      </c>
      <c r="V29" s="16">
        <v>12494</v>
      </c>
      <c r="W29" s="16">
        <v>82</v>
      </c>
      <c r="X29" s="16">
        <v>43977</v>
      </c>
      <c r="Y29" s="16">
        <v>24722</v>
      </c>
      <c r="Z29" s="16">
        <v>55658</v>
      </c>
      <c r="AA29" s="16">
        <v>8188</v>
      </c>
      <c r="AB29" s="16">
        <v>254539</v>
      </c>
      <c r="AC29" s="16">
        <v>4271</v>
      </c>
      <c r="AD29" s="16">
        <v>95940</v>
      </c>
      <c r="AE29" s="16">
        <v>6274</v>
      </c>
      <c r="AF29" s="16">
        <v>14592</v>
      </c>
      <c r="AG29" s="29">
        <v>3670</v>
      </c>
    </row>
    <row r="30" spans="1:33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29"/>
    </row>
    <row r="31" spans="1:33" x14ac:dyDescent="0.3">
      <c r="A31" s="4" t="s">
        <v>23</v>
      </c>
      <c r="B31" s="5" t="s">
        <v>188</v>
      </c>
      <c r="C31" s="16">
        <v>61210</v>
      </c>
      <c r="D31" s="16"/>
      <c r="E31" s="16"/>
      <c r="F31" s="16">
        <v>324363</v>
      </c>
      <c r="G31" s="16">
        <v>7921</v>
      </c>
      <c r="H31" s="16">
        <v>5362</v>
      </c>
      <c r="I31" s="16">
        <v>6122</v>
      </c>
      <c r="J31" s="16">
        <v>318495</v>
      </c>
      <c r="K31" s="16">
        <v>32517</v>
      </c>
      <c r="L31" s="16">
        <v>2788</v>
      </c>
      <c r="M31" s="16">
        <v>10830</v>
      </c>
      <c r="N31" s="16">
        <v>3601</v>
      </c>
      <c r="O31" s="16">
        <v>3284</v>
      </c>
      <c r="P31" s="16">
        <v>64153</v>
      </c>
      <c r="Q31" s="16">
        <v>5793</v>
      </c>
      <c r="R31" s="16">
        <v>11782</v>
      </c>
      <c r="S31" s="16">
        <v>125743</v>
      </c>
      <c r="T31" s="16">
        <v>107963</v>
      </c>
      <c r="U31" s="16">
        <v>367046</v>
      </c>
      <c r="V31" s="16">
        <v>7832</v>
      </c>
      <c r="W31" s="16">
        <v>1033</v>
      </c>
      <c r="X31" s="16">
        <v>27212</v>
      </c>
      <c r="Y31" s="16">
        <v>8477</v>
      </c>
      <c r="Z31" s="16">
        <v>50643</v>
      </c>
      <c r="AA31" s="16">
        <v>13148</v>
      </c>
      <c r="AB31" s="16">
        <v>137166</v>
      </c>
      <c r="AC31" s="16">
        <v>3330</v>
      </c>
      <c r="AD31" s="16">
        <v>143345</v>
      </c>
      <c r="AE31" s="16">
        <v>4716</v>
      </c>
      <c r="AF31" s="16">
        <v>5560</v>
      </c>
      <c r="AG31" s="29">
        <v>7613</v>
      </c>
    </row>
    <row r="32" spans="1:33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29"/>
    </row>
    <row r="33" spans="1:33" x14ac:dyDescent="0.3">
      <c r="A33" s="4" t="s">
        <v>24</v>
      </c>
      <c r="B33" s="5" t="s">
        <v>190</v>
      </c>
      <c r="C33" s="13">
        <v>3793</v>
      </c>
      <c r="D33" s="13"/>
      <c r="E33" s="13"/>
      <c r="F33" s="13">
        <v>32879</v>
      </c>
      <c r="G33" s="13">
        <v>632</v>
      </c>
      <c r="H33" s="13">
        <v>4</v>
      </c>
      <c r="I33" s="13">
        <v>1315</v>
      </c>
      <c r="J33" s="13">
        <v>84668</v>
      </c>
      <c r="K33" s="13">
        <v>3745</v>
      </c>
      <c r="L33" s="13">
        <v>861</v>
      </c>
      <c r="M33" s="13">
        <v>433</v>
      </c>
      <c r="N33" s="13">
        <v>322</v>
      </c>
      <c r="O33" s="13">
        <v>849</v>
      </c>
      <c r="P33" s="13">
        <v>14668</v>
      </c>
      <c r="Q33" s="13">
        <v>1307</v>
      </c>
      <c r="R33" s="13">
        <v>887</v>
      </c>
      <c r="S33" s="13">
        <v>15026</v>
      </c>
      <c r="T33" s="13">
        <v>36884</v>
      </c>
      <c r="U33" s="13">
        <v>103794</v>
      </c>
      <c r="V33" s="13">
        <v>925</v>
      </c>
      <c r="W33" s="13">
        <v>0</v>
      </c>
      <c r="X33" s="13">
        <v>5554</v>
      </c>
      <c r="Y33" s="13">
        <v>1197</v>
      </c>
      <c r="Z33" s="13">
        <v>7234</v>
      </c>
      <c r="AA33" s="13">
        <v>1565</v>
      </c>
      <c r="AB33" s="13">
        <v>63884</v>
      </c>
      <c r="AC33" s="13">
        <v>469</v>
      </c>
      <c r="AD33" s="13">
        <v>23714</v>
      </c>
      <c r="AE33" s="13">
        <v>267</v>
      </c>
      <c r="AF33" s="13">
        <v>1128</v>
      </c>
      <c r="AG33" s="26">
        <v>22</v>
      </c>
    </row>
    <row r="34" spans="1:33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26"/>
    </row>
    <row r="35" spans="1:33" x14ac:dyDescent="0.3">
      <c r="A35" s="4" t="s">
        <v>25</v>
      </c>
      <c r="B35" s="5" t="s">
        <v>192</v>
      </c>
      <c r="C35" s="13">
        <v>19616</v>
      </c>
      <c r="D35" s="13"/>
      <c r="E35" s="13"/>
      <c r="F35" s="13">
        <v>-31041</v>
      </c>
      <c r="G35" s="13">
        <v>-11</v>
      </c>
      <c r="H35" s="13">
        <v>-1968</v>
      </c>
      <c r="I35" s="13">
        <v>2880</v>
      </c>
      <c r="J35" s="13">
        <v>-11634</v>
      </c>
      <c r="K35" s="13">
        <v>15362</v>
      </c>
      <c r="L35" s="13">
        <v>-191</v>
      </c>
      <c r="M35" s="13">
        <v>176</v>
      </c>
      <c r="N35" s="13">
        <v>-1344</v>
      </c>
      <c r="O35" s="13">
        <v>-458</v>
      </c>
      <c r="P35" s="13">
        <v>42892</v>
      </c>
      <c r="Q35" s="13">
        <v>-839</v>
      </c>
      <c r="R35" s="13">
        <v>-1366</v>
      </c>
      <c r="S35" s="13">
        <v>-74</v>
      </c>
      <c r="T35" s="13">
        <v>-9814</v>
      </c>
      <c r="U35" s="13">
        <v>56632</v>
      </c>
      <c r="V35" s="13">
        <v>1938</v>
      </c>
      <c r="W35" s="13">
        <v>-2141</v>
      </c>
      <c r="X35" s="13">
        <v>-3096</v>
      </c>
      <c r="Y35" s="13">
        <v>-200</v>
      </c>
      <c r="Z35" s="13">
        <v>-6546</v>
      </c>
      <c r="AA35" s="13">
        <v>-3203</v>
      </c>
      <c r="AB35" s="13">
        <v>-5325</v>
      </c>
      <c r="AC35" s="13">
        <v>1485</v>
      </c>
      <c r="AD35" s="13">
        <v>11164</v>
      </c>
      <c r="AE35" s="13">
        <v>2706</v>
      </c>
      <c r="AF35" s="13">
        <v>0</v>
      </c>
      <c r="AG35" s="26">
        <v>3209</v>
      </c>
    </row>
    <row r="36" spans="1:33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26"/>
    </row>
    <row r="37" spans="1:33" x14ac:dyDescent="0.3">
      <c r="A37" s="4" t="s">
        <v>26</v>
      </c>
      <c r="B37" s="5" t="s">
        <v>194</v>
      </c>
      <c r="C37" s="13">
        <v>-36878</v>
      </c>
      <c r="D37" s="13"/>
      <c r="E37" s="13"/>
      <c r="F37" s="13">
        <v>1519973</v>
      </c>
      <c r="G37" s="13">
        <v>156</v>
      </c>
      <c r="H37" s="13">
        <v>39645</v>
      </c>
      <c r="I37" s="13">
        <v>-33</v>
      </c>
      <c r="J37" s="13">
        <v>671313</v>
      </c>
      <c r="K37" s="13">
        <v>24337</v>
      </c>
      <c r="L37" s="13">
        <v>1583</v>
      </c>
      <c r="M37" s="13">
        <v>2579</v>
      </c>
      <c r="N37" s="13">
        <v>10747</v>
      </c>
      <c r="O37" s="13">
        <v>9628</v>
      </c>
      <c r="P37" s="13">
        <v>171902</v>
      </c>
      <c r="Q37" s="13">
        <v>5072</v>
      </c>
      <c r="R37" s="13">
        <v>18327</v>
      </c>
      <c r="S37" s="13">
        <v>99041</v>
      </c>
      <c r="T37" s="13">
        <v>250345</v>
      </c>
      <c r="U37" s="13">
        <v>1101402</v>
      </c>
      <c r="V37" s="13">
        <v>16829</v>
      </c>
      <c r="W37" s="13">
        <v>4140</v>
      </c>
      <c r="X37" s="13">
        <v>75713</v>
      </c>
      <c r="Y37" s="13">
        <v>0</v>
      </c>
      <c r="Z37" s="13">
        <v>63077</v>
      </c>
      <c r="AA37" s="13">
        <v>20244</v>
      </c>
      <c r="AB37" s="13">
        <v>383234</v>
      </c>
      <c r="AC37" s="13">
        <v>22</v>
      </c>
      <c r="AD37" s="13">
        <v>349286</v>
      </c>
      <c r="AE37" s="13">
        <v>5162</v>
      </c>
      <c r="AF37" s="13">
        <v>0</v>
      </c>
      <c r="AG37" s="26">
        <v>11145</v>
      </c>
    </row>
    <row r="38" spans="1:33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26"/>
    </row>
    <row r="39" spans="1:33" x14ac:dyDescent="0.3">
      <c r="A39" s="4">
        <v>18</v>
      </c>
      <c r="B39" s="5" t="s">
        <v>196</v>
      </c>
      <c r="C39" s="13">
        <v>50</v>
      </c>
      <c r="D39" s="13"/>
      <c r="E39" s="13"/>
      <c r="F39" s="13">
        <v>116858</v>
      </c>
      <c r="G39" s="13">
        <v>0</v>
      </c>
      <c r="H39" s="13">
        <v>0</v>
      </c>
      <c r="I39" s="13">
        <v>5737</v>
      </c>
      <c r="J39" s="13">
        <v>119626</v>
      </c>
      <c r="K39" s="13">
        <v>3290</v>
      </c>
      <c r="L39" s="13">
        <v>0</v>
      </c>
      <c r="M39" s="13">
        <v>0</v>
      </c>
      <c r="N39" s="13">
        <v>117</v>
      </c>
      <c r="O39" s="13">
        <v>66</v>
      </c>
      <c r="P39" s="13">
        <v>87861</v>
      </c>
      <c r="Q39" s="13">
        <v>12780</v>
      </c>
      <c r="R39" s="13">
        <v>3782</v>
      </c>
      <c r="S39" s="13">
        <v>7765</v>
      </c>
      <c r="T39" s="13">
        <v>36052</v>
      </c>
      <c r="U39" s="13">
        <v>175316</v>
      </c>
      <c r="V39" s="13">
        <v>8430</v>
      </c>
      <c r="W39" s="13">
        <v>-5090</v>
      </c>
      <c r="X39" s="13">
        <v>0</v>
      </c>
      <c r="Y39" s="13">
        <v>0</v>
      </c>
      <c r="Z39" s="13">
        <v>611</v>
      </c>
      <c r="AA39" s="13">
        <v>752</v>
      </c>
      <c r="AB39" s="13">
        <v>16294</v>
      </c>
      <c r="AC39" s="13">
        <v>0</v>
      </c>
      <c r="AD39" s="13">
        <v>19076</v>
      </c>
      <c r="AE39" s="13">
        <v>0</v>
      </c>
      <c r="AF39" s="13">
        <v>0</v>
      </c>
      <c r="AG39" s="26">
        <v>0</v>
      </c>
    </row>
    <row r="40" spans="1:33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26"/>
    </row>
    <row r="41" spans="1:33" x14ac:dyDescent="0.3">
      <c r="A41" s="4" t="s">
        <v>27</v>
      </c>
      <c r="B41" s="5" t="s">
        <v>198</v>
      </c>
      <c r="C41" s="13">
        <v>6562</v>
      </c>
      <c r="D41" s="13"/>
      <c r="E41" s="13"/>
      <c r="F41" s="13">
        <v>904047</v>
      </c>
      <c r="G41" s="13">
        <v>0</v>
      </c>
      <c r="H41" s="13">
        <v>12586</v>
      </c>
      <c r="I41" s="13">
        <v>503</v>
      </c>
      <c r="J41" s="13">
        <v>55608</v>
      </c>
      <c r="K41" s="13">
        <v>646</v>
      </c>
      <c r="L41" s="13">
        <v>15</v>
      </c>
      <c r="M41" s="13">
        <v>0</v>
      </c>
      <c r="N41" s="13">
        <v>977</v>
      </c>
      <c r="O41" s="13">
        <v>1813</v>
      </c>
      <c r="P41" s="13">
        <v>172638</v>
      </c>
      <c r="Q41" s="13">
        <v>4055</v>
      </c>
      <c r="R41" s="13">
        <v>-43</v>
      </c>
      <c r="S41" s="13">
        <v>14264</v>
      </c>
      <c r="T41" s="13">
        <v>5602</v>
      </c>
      <c r="U41" s="13">
        <v>260737</v>
      </c>
      <c r="V41" s="13">
        <v>615</v>
      </c>
      <c r="W41" s="13">
        <v>393</v>
      </c>
      <c r="X41" s="13">
        <v>7477</v>
      </c>
      <c r="Y41" s="13">
        <v>0</v>
      </c>
      <c r="Z41" s="13">
        <v>16484</v>
      </c>
      <c r="AA41" s="13">
        <v>0</v>
      </c>
      <c r="AB41" s="13">
        <v>49192</v>
      </c>
      <c r="AC41" s="13">
        <v>0</v>
      </c>
      <c r="AD41" s="13">
        <v>-3390</v>
      </c>
      <c r="AE41" s="13">
        <v>26</v>
      </c>
      <c r="AF41" s="13">
        <v>0</v>
      </c>
      <c r="AG41" s="26">
        <v>0</v>
      </c>
    </row>
    <row r="42" spans="1:33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26"/>
    </row>
    <row r="43" spans="1:33" s="86" customFormat="1" x14ac:dyDescent="0.3">
      <c r="A43" s="7" t="s">
        <v>28</v>
      </c>
      <c r="B43" s="8" t="s">
        <v>200</v>
      </c>
      <c r="C43" s="17">
        <v>-4478</v>
      </c>
      <c r="D43" s="17">
        <v>233644</v>
      </c>
      <c r="E43" s="17">
        <v>11467</v>
      </c>
      <c r="F43" s="17">
        <v>-1799792</v>
      </c>
      <c r="G43" s="17">
        <v>-9448</v>
      </c>
      <c r="H43" s="17">
        <v>-32960</v>
      </c>
      <c r="I43" s="17">
        <v>48490</v>
      </c>
      <c r="J43" s="17">
        <v>107587</v>
      </c>
      <c r="K43" s="17">
        <v>26799</v>
      </c>
      <c r="L43" s="17">
        <v>3104</v>
      </c>
      <c r="M43" s="17">
        <v>11540</v>
      </c>
      <c r="N43" s="17">
        <v>4618</v>
      </c>
      <c r="O43" s="17">
        <v>262</v>
      </c>
      <c r="P43" s="17">
        <v>-457174</v>
      </c>
      <c r="Q43" s="17">
        <v>-25255</v>
      </c>
      <c r="R43" s="17">
        <v>5912</v>
      </c>
      <c r="S43" s="17">
        <v>40513</v>
      </c>
      <c r="T43" s="17">
        <v>-174584</v>
      </c>
      <c r="U43" s="17">
        <v>-871230</v>
      </c>
      <c r="V43" s="17">
        <v>31883</v>
      </c>
      <c r="W43" s="17">
        <v>9263</v>
      </c>
      <c r="X43" s="17">
        <v>-57779</v>
      </c>
      <c r="Y43" s="17">
        <v>-3784</v>
      </c>
      <c r="Z43" s="17">
        <v>6358</v>
      </c>
      <c r="AA43" s="17">
        <v>15418</v>
      </c>
      <c r="AB43" s="17">
        <v>-19507</v>
      </c>
      <c r="AC43" s="17">
        <v>6356</v>
      </c>
      <c r="AD43" s="17">
        <v>-210294</v>
      </c>
      <c r="AE43" s="17">
        <v>-6486</v>
      </c>
      <c r="AF43" s="17">
        <v>1068</v>
      </c>
      <c r="AG43" s="30">
        <v>2678</v>
      </c>
    </row>
    <row r="44" spans="1:33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30"/>
    </row>
    <row r="45" spans="1:33" x14ac:dyDescent="0.3">
      <c r="A45" s="4" t="s">
        <v>29</v>
      </c>
      <c r="B45" s="5" t="s">
        <v>202</v>
      </c>
      <c r="C45" s="16">
        <v>3481</v>
      </c>
      <c r="D45" s="16"/>
      <c r="E45" s="16"/>
      <c r="F45" s="16">
        <v>12823</v>
      </c>
      <c r="G45" s="16">
        <v>35</v>
      </c>
      <c r="H45" s="16">
        <v>0</v>
      </c>
      <c r="I45" s="16">
        <v>16366</v>
      </c>
      <c r="J45" s="16">
        <v>62549</v>
      </c>
      <c r="K45" s="16">
        <v>16065</v>
      </c>
      <c r="L45" s="16">
        <v>741</v>
      </c>
      <c r="M45" s="16">
        <v>3674</v>
      </c>
      <c r="N45" s="16">
        <v>1539</v>
      </c>
      <c r="O45" s="16">
        <v>2435</v>
      </c>
      <c r="P45" s="16">
        <v>4402</v>
      </c>
      <c r="Q45" s="16">
        <v>746</v>
      </c>
      <c r="R45" s="16">
        <v>366</v>
      </c>
      <c r="S45" s="16">
        <v>16634</v>
      </c>
      <c r="T45" s="16">
        <v>1309</v>
      </c>
      <c r="U45" s="16">
        <v>40527</v>
      </c>
      <c r="V45" s="16">
        <v>14884</v>
      </c>
      <c r="W45" s="16">
        <v>418</v>
      </c>
      <c r="X45" s="16">
        <v>3174</v>
      </c>
      <c r="Y45" s="16">
        <v>23</v>
      </c>
      <c r="Z45" s="16">
        <v>4132</v>
      </c>
      <c r="AA45" s="16">
        <v>6597</v>
      </c>
      <c r="AB45" s="16">
        <v>35230</v>
      </c>
      <c r="AC45" s="16">
        <v>2230</v>
      </c>
      <c r="AD45" s="16">
        <v>723</v>
      </c>
      <c r="AE45" s="16">
        <v>446</v>
      </c>
      <c r="AF45" s="16">
        <v>52</v>
      </c>
      <c r="AG45" s="29">
        <v>773</v>
      </c>
    </row>
    <row r="46" spans="1:33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29"/>
    </row>
    <row r="47" spans="1:33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-329253</v>
      </c>
      <c r="G47" s="16">
        <v>219</v>
      </c>
      <c r="H47" s="16">
        <v>-9657</v>
      </c>
      <c r="I47" s="16">
        <v>-11</v>
      </c>
      <c r="J47" s="16">
        <v>-76923</v>
      </c>
      <c r="K47" s="16">
        <v>-7516</v>
      </c>
      <c r="L47" s="16">
        <v>74</v>
      </c>
      <c r="M47" s="16">
        <v>-589</v>
      </c>
      <c r="N47" s="16">
        <v>1458</v>
      </c>
      <c r="O47" s="16">
        <v>-2320</v>
      </c>
      <c r="P47" s="16">
        <v>-55200</v>
      </c>
      <c r="Q47" s="16">
        <v>-4236</v>
      </c>
      <c r="R47" s="16">
        <v>-1106</v>
      </c>
      <c r="S47" s="16">
        <v>-17440</v>
      </c>
      <c r="T47" s="16">
        <v>-178149</v>
      </c>
      <c r="U47" s="16">
        <v>-232690</v>
      </c>
      <c r="V47" s="16">
        <v>-2237</v>
      </c>
      <c r="W47" s="16">
        <v>770</v>
      </c>
      <c r="X47" s="16">
        <v>-1621</v>
      </c>
      <c r="Y47" s="16">
        <v>-1050</v>
      </c>
      <c r="Z47" s="16">
        <v>-466</v>
      </c>
      <c r="AA47" s="16">
        <v>-373</v>
      </c>
      <c r="AB47" s="16">
        <v>-45557</v>
      </c>
      <c r="AC47" s="16">
        <v>-313</v>
      </c>
      <c r="AD47" s="16">
        <v>-49550</v>
      </c>
      <c r="AE47" s="16">
        <v>-2461</v>
      </c>
      <c r="AF47" s="16">
        <v>-125</v>
      </c>
      <c r="AG47" s="29">
        <v>4267</v>
      </c>
    </row>
    <row r="48" spans="1:33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29"/>
    </row>
    <row r="49" spans="1:33" s="86" customFormat="1" x14ac:dyDescent="0.3">
      <c r="A49" s="65" t="s">
        <v>31</v>
      </c>
      <c r="B49" s="66" t="s">
        <v>206</v>
      </c>
      <c r="C49" s="67">
        <v>-7959</v>
      </c>
      <c r="D49" s="67">
        <v>177478</v>
      </c>
      <c r="E49" s="67">
        <v>6291</v>
      </c>
      <c r="F49" s="67">
        <v>-1483362</v>
      </c>
      <c r="G49" s="67">
        <v>-9702</v>
      </c>
      <c r="H49" s="67">
        <v>-23303</v>
      </c>
      <c r="I49" s="67">
        <v>32135</v>
      </c>
      <c r="J49" s="67">
        <v>121961</v>
      </c>
      <c r="K49" s="67">
        <v>18250</v>
      </c>
      <c r="L49" s="67">
        <v>2289</v>
      </c>
      <c r="M49" s="67">
        <v>8455</v>
      </c>
      <c r="N49" s="67">
        <v>1621</v>
      </c>
      <c r="O49" s="67">
        <v>147</v>
      </c>
      <c r="P49" s="67">
        <v>-406376</v>
      </c>
      <c r="Q49" s="67">
        <v>-21765</v>
      </c>
      <c r="R49" s="67">
        <v>6652</v>
      </c>
      <c r="S49" s="67">
        <v>41319</v>
      </c>
      <c r="T49" s="67">
        <v>2256</v>
      </c>
      <c r="U49" s="67">
        <v>-679067</v>
      </c>
      <c r="V49" s="67">
        <v>19236</v>
      </c>
      <c r="W49" s="67">
        <v>8075</v>
      </c>
      <c r="X49" s="67">
        <v>-59332</v>
      </c>
      <c r="Y49" s="67">
        <v>-2757</v>
      </c>
      <c r="Z49" s="67">
        <v>2692</v>
      </c>
      <c r="AA49" s="67">
        <v>9194</v>
      </c>
      <c r="AB49" s="67">
        <v>-9180</v>
      </c>
      <c r="AC49" s="67">
        <v>4439</v>
      </c>
      <c r="AD49" s="67">
        <v>-161467</v>
      </c>
      <c r="AE49" s="67">
        <v>-4471</v>
      </c>
      <c r="AF49" s="67">
        <v>1141</v>
      </c>
      <c r="AG49" s="68">
        <v>-2362</v>
      </c>
    </row>
    <row r="50" spans="1:33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  <row r="51" spans="1:33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</row>
    <row r="52" spans="1:33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</row>
    <row r="53" spans="1:33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</row>
    <row r="54" spans="1:33" x14ac:dyDescent="0.3">
      <c r="A54" s="10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</row>
    <row r="55" spans="1:33" x14ac:dyDescent="0.3">
      <c r="A55" s="31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  <row r="56" spans="1:33" x14ac:dyDescent="0.3">
      <c r="A56" s="10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</row>
    <row r="57" spans="1:33" x14ac:dyDescent="0.3">
      <c r="A57" s="31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</row>
    <row r="58" spans="1:33" x14ac:dyDescent="0.3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</row>
    <row r="59" spans="1:33" x14ac:dyDescent="0.3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</row>
    <row r="60" spans="1:33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</row>
    <row r="61" spans="1:33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</row>
    <row r="62" spans="1:33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</row>
    <row r="63" spans="1:33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</row>
    <row r="64" spans="1:33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</row>
    <row r="65" spans="3:33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</row>
    <row r="66" spans="3:33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</row>
    <row r="67" spans="3:33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</row>
    <row r="68" spans="3:33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</row>
    <row r="69" spans="3:33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</row>
    <row r="70" spans="3:33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</row>
    <row r="71" spans="3:33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</row>
    <row r="72" spans="3:33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</row>
    <row r="73" spans="3:33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</row>
    <row r="74" spans="3:33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</row>
    <row r="75" spans="3:33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</row>
    <row r="76" spans="3:33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</row>
    <row r="77" spans="3:33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</row>
    <row r="78" spans="3:33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</row>
    <row r="79" spans="3:33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</row>
    <row r="80" spans="3:33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</row>
    <row r="81" spans="3:33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</row>
    <row r="82" spans="3:33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</row>
    <row r="83" spans="3:33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</row>
    <row r="84" spans="3:33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</row>
    <row r="85" spans="3:33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</row>
    <row r="86" spans="3:33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</row>
    <row r="87" spans="3:33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</row>
    <row r="88" spans="3:33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</row>
    <row r="89" spans="3:33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</row>
    <row r="90" spans="3:33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</row>
    <row r="91" spans="3:33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</row>
    <row r="92" spans="3:33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</row>
    <row r="93" spans="3:33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</row>
    <row r="94" spans="3:33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</row>
    <row r="95" spans="3:33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</row>
    <row r="96" spans="3:33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</row>
    <row r="97" spans="3:33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</row>
    <row r="98" spans="3:33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</row>
    <row r="99" spans="3:33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</row>
    <row r="100" spans="3:33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</row>
    <row r="101" spans="3:33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</row>
    <row r="102" spans="3:33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</row>
    <row r="103" spans="3:33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</row>
    <row r="104" spans="3:33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</row>
    <row r="105" spans="3:33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</row>
    <row r="106" spans="3:33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</row>
    <row r="107" spans="3:33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</row>
    <row r="108" spans="3:33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</row>
    <row r="109" spans="3:33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</row>
    <row r="110" spans="3:33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</row>
    <row r="111" spans="3:33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</row>
    <row r="112" spans="3:33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</row>
    <row r="113" spans="3:33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</row>
    <row r="114" spans="3:33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</row>
    <row r="115" spans="3:33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</row>
    <row r="116" spans="3:33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</row>
    <row r="117" spans="3:33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</row>
    <row r="118" spans="3:33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</row>
    <row r="119" spans="3:33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</row>
    <row r="120" spans="3:33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</row>
    <row r="121" spans="3:33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</row>
    <row r="122" spans="3:33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</row>
    <row r="123" spans="3:33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</row>
    <row r="124" spans="3:33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</row>
    <row r="125" spans="3:33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</row>
    <row r="126" spans="3:33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</row>
    <row r="127" spans="3:33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</row>
    <row r="128" spans="3:33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</row>
    <row r="129" spans="3:33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</row>
    <row r="130" spans="3:33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</row>
    <row r="131" spans="3:33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</row>
    <row r="132" spans="3:33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</row>
    <row r="133" spans="3:33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</row>
    <row r="134" spans="3:33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</row>
    <row r="135" spans="3:33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</row>
    <row r="136" spans="3:33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</row>
    <row r="137" spans="3:33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</row>
    <row r="138" spans="3:33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</row>
    <row r="139" spans="3:33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</row>
    <row r="140" spans="3:33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</row>
    <row r="141" spans="3:33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</row>
    <row r="142" spans="3:33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</row>
    <row r="143" spans="3:33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</row>
    <row r="144" spans="3:33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</row>
    <row r="145" spans="3:33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</row>
    <row r="146" spans="3:33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</row>
    <row r="147" spans="3:33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</row>
    <row r="148" spans="3:33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</row>
    <row r="149" spans="3:33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</row>
    <row r="150" spans="3:33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</row>
    <row r="151" spans="3:33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</row>
    <row r="152" spans="3:33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</row>
    <row r="153" spans="3:33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</row>
    <row r="154" spans="3:33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</row>
    <row r="155" spans="3:33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AQ155"/>
  <sheetViews>
    <sheetView showGridLines="0" zoomScaleNormal="100" workbookViewId="0">
      <pane xSplit="2" ySplit="4" topLeftCell="S5" activePane="bottomRight" state="frozen"/>
      <selection pane="topRight" activeCell="B1" sqref="B1"/>
      <selection pane="bottomLeft" activeCell="A8" sqref="A8"/>
      <selection pane="bottomRight" activeCell="A27" sqref="A27"/>
    </sheetView>
  </sheetViews>
  <sheetFormatPr defaultColWidth="9.109375" defaultRowHeight="14.4" x14ac:dyDescent="0.3"/>
  <cols>
    <col min="1" max="1" width="4.33203125" style="57" customWidth="1"/>
    <col min="2" max="2" width="64" style="79" bestFit="1" customWidth="1"/>
    <col min="3" max="34" width="11.33203125" style="12" customWidth="1"/>
    <col min="35" max="16384" width="9.109375" style="57"/>
  </cols>
  <sheetData>
    <row r="1" spans="1:43" x14ac:dyDescent="0.3">
      <c r="A1" s="56" t="s">
        <v>33</v>
      </c>
      <c r="B1" s="106"/>
    </row>
    <row r="2" spans="1:43" x14ac:dyDescent="0.3">
      <c r="A2" s="58" t="s">
        <v>248</v>
      </c>
      <c r="B2" s="108"/>
    </row>
    <row r="3" spans="1:43" ht="15" customHeight="1" x14ac:dyDescent="0.3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Q3" s="120"/>
    </row>
    <row r="4" spans="1:43" s="62" customFormat="1" ht="30" customHeight="1" x14ac:dyDescent="0.3">
      <c r="A4" s="59"/>
      <c r="B4" s="3"/>
      <c r="C4" s="47" t="s">
        <v>143</v>
      </c>
      <c r="D4" s="47" t="s">
        <v>144</v>
      </c>
      <c r="E4" s="47" t="s">
        <v>213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47" t="s">
        <v>214</v>
      </c>
      <c r="AD4" s="47" t="s">
        <v>159</v>
      </c>
      <c r="AE4" s="47" t="s">
        <v>11</v>
      </c>
      <c r="AF4" s="47" t="s">
        <v>160</v>
      </c>
      <c r="AG4" s="47" t="s">
        <v>161</v>
      </c>
      <c r="AH4" s="61" t="s">
        <v>162</v>
      </c>
    </row>
    <row r="5" spans="1:43" s="63" customFormat="1" x14ac:dyDescent="0.3">
      <c r="A5" s="4" t="s">
        <v>12</v>
      </c>
      <c r="B5" s="5" t="s">
        <v>163</v>
      </c>
      <c r="C5" s="14">
        <v>16938</v>
      </c>
      <c r="D5" s="13"/>
      <c r="E5" s="13"/>
      <c r="F5" s="13">
        <v>1793060</v>
      </c>
      <c r="G5" s="13">
        <v>2086</v>
      </c>
      <c r="H5" s="13">
        <v>337565</v>
      </c>
      <c r="I5" s="13">
        <v>20748</v>
      </c>
      <c r="J5" s="13">
        <v>1587623</v>
      </c>
      <c r="K5" s="13">
        <v>46648</v>
      </c>
      <c r="L5" s="13">
        <v>12206</v>
      </c>
      <c r="M5" s="13">
        <v>7802</v>
      </c>
      <c r="N5" s="13">
        <v>59628</v>
      </c>
      <c r="O5" s="13">
        <v>14713</v>
      </c>
      <c r="P5" s="13">
        <v>364780</v>
      </c>
      <c r="Q5" s="13">
        <v>24617</v>
      </c>
      <c r="R5" s="13">
        <v>28667</v>
      </c>
      <c r="S5" s="13">
        <v>292265</v>
      </c>
      <c r="T5" s="13">
        <v>621409</v>
      </c>
      <c r="U5" s="13">
        <v>2706971</v>
      </c>
      <c r="V5" s="13">
        <v>157318</v>
      </c>
      <c r="W5" s="13">
        <v>7215</v>
      </c>
      <c r="X5" s="13">
        <v>122641</v>
      </c>
      <c r="Y5" s="13">
        <v>40193</v>
      </c>
      <c r="Z5" s="13">
        <v>194144</v>
      </c>
      <c r="AA5" s="13">
        <v>65299</v>
      </c>
      <c r="AB5" s="13">
        <v>967025</v>
      </c>
      <c r="AC5" s="13">
        <v>6575</v>
      </c>
      <c r="AD5" s="13">
        <v>433702</v>
      </c>
      <c r="AE5" s="13">
        <v>14977</v>
      </c>
      <c r="AF5" s="13">
        <v>0</v>
      </c>
      <c r="AG5" s="13">
        <v>393</v>
      </c>
      <c r="AH5" s="26">
        <v>10825</v>
      </c>
    </row>
    <row r="6" spans="1:43" s="63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26"/>
    </row>
    <row r="7" spans="1:43" s="63" customFormat="1" x14ac:dyDescent="0.3">
      <c r="A7" s="4">
        <v>2</v>
      </c>
      <c r="B7" s="5" t="s">
        <v>165</v>
      </c>
      <c r="C7" s="14">
        <v>8899</v>
      </c>
      <c r="D7" s="14"/>
      <c r="E7" s="14"/>
      <c r="F7" s="14">
        <v>1531457</v>
      </c>
      <c r="G7" s="14">
        <v>5426</v>
      </c>
      <c r="H7" s="14">
        <v>324993</v>
      </c>
      <c r="I7" s="14">
        <v>8436</v>
      </c>
      <c r="J7" s="14">
        <v>1220238</v>
      </c>
      <c r="K7" s="14">
        <v>36847</v>
      </c>
      <c r="L7" s="14">
        <v>9378</v>
      </c>
      <c r="M7" s="14">
        <v>3938</v>
      </c>
      <c r="N7" s="14">
        <v>41661</v>
      </c>
      <c r="O7" s="14">
        <v>8572</v>
      </c>
      <c r="P7" s="14">
        <v>276248</v>
      </c>
      <c r="Q7" s="14">
        <v>18889</v>
      </c>
      <c r="R7" s="14">
        <v>13683</v>
      </c>
      <c r="S7" s="14">
        <v>122661</v>
      </c>
      <c r="T7" s="14">
        <v>482659</v>
      </c>
      <c r="U7" s="14">
        <v>2259527</v>
      </c>
      <c r="V7" s="14">
        <v>144051</v>
      </c>
      <c r="W7" s="14">
        <v>1748</v>
      </c>
      <c r="X7" s="14">
        <v>88729</v>
      </c>
      <c r="Y7" s="14">
        <v>29958</v>
      </c>
      <c r="Z7" s="14">
        <v>112217</v>
      </c>
      <c r="AA7" s="14">
        <v>48263</v>
      </c>
      <c r="AB7" s="14">
        <v>741593</v>
      </c>
      <c r="AC7" s="14">
        <v>4293</v>
      </c>
      <c r="AD7" s="14">
        <v>288678</v>
      </c>
      <c r="AE7" s="14">
        <v>12258</v>
      </c>
      <c r="AF7" s="14">
        <v>11</v>
      </c>
      <c r="AG7" s="14">
        <v>199</v>
      </c>
      <c r="AH7" s="27">
        <v>4128</v>
      </c>
    </row>
    <row r="8" spans="1:43" s="63" customFormat="1" x14ac:dyDescent="0.3">
      <c r="A8" s="7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27"/>
    </row>
    <row r="9" spans="1:43" s="64" customFormat="1" x14ac:dyDescent="0.3">
      <c r="A9" s="7" t="s">
        <v>13</v>
      </c>
      <c r="B9" s="8" t="s">
        <v>167</v>
      </c>
      <c r="C9" s="15">
        <v>8039</v>
      </c>
      <c r="D9" s="15">
        <v>293732</v>
      </c>
      <c r="E9" s="15">
        <v>1791</v>
      </c>
      <c r="F9" s="15">
        <v>261603</v>
      </c>
      <c r="G9" s="15">
        <v>-3340</v>
      </c>
      <c r="H9" s="15">
        <v>12572</v>
      </c>
      <c r="I9" s="15">
        <v>12312</v>
      </c>
      <c r="J9" s="15">
        <v>367385</v>
      </c>
      <c r="K9" s="15">
        <v>9801</v>
      </c>
      <c r="L9" s="15">
        <v>2828</v>
      </c>
      <c r="M9" s="15">
        <v>3864</v>
      </c>
      <c r="N9" s="15">
        <v>17967</v>
      </c>
      <c r="O9" s="15">
        <v>6141</v>
      </c>
      <c r="P9" s="15">
        <v>88532</v>
      </c>
      <c r="Q9" s="15">
        <v>5728</v>
      </c>
      <c r="R9" s="15">
        <v>14984</v>
      </c>
      <c r="S9" s="15">
        <v>169604</v>
      </c>
      <c r="T9" s="15">
        <v>138750</v>
      </c>
      <c r="U9" s="15">
        <v>447444</v>
      </c>
      <c r="V9" s="15">
        <v>13267</v>
      </c>
      <c r="W9" s="15">
        <v>5467</v>
      </c>
      <c r="X9" s="15">
        <v>33912</v>
      </c>
      <c r="Y9" s="15">
        <v>10235</v>
      </c>
      <c r="Z9" s="15">
        <v>81927</v>
      </c>
      <c r="AA9" s="15">
        <v>17036</v>
      </c>
      <c r="AB9" s="15">
        <v>225432</v>
      </c>
      <c r="AC9" s="15">
        <v>2282</v>
      </c>
      <c r="AD9" s="15">
        <v>145024</v>
      </c>
      <c r="AE9" s="15">
        <v>2719</v>
      </c>
      <c r="AF9" s="15">
        <v>-11</v>
      </c>
      <c r="AG9" s="15">
        <v>194</v>
      </c>
      <c r="AH9" s="28">
        <v>6697</v>
      </c>
    </row>
    <row r="10" spans="1:43" s="64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28"/>
    </row>
    <row r="11" spans="1:43" x14ac:dyDescent="0.3">
      <c r="A11" s="4" t="s">
        <v>14</v>
      </c>
      <c r="B11" s="5" t="s">
        <v>169</v>
      </c>
      <c r="C11" s="16">
        <v>0</v>
      </c>
      <c r="D11" s="16"/>
      <c r="E11" s="16"/>
      <c r="F11" s="16">
        <v>267769</v>
      </c>
      <c r="G11" s="16">
        <v>43</v>
      </c>
      <c r="H11" s="16">
        <v>645</v>
      </c>
      <c r="I11" s="16">
        <v>1504</v>
      </c>
      <c r="J11" s="16">
        <v>86169</v>
      </c>
      <c r="K11" s="16">
        <v>145</v>
      </c>
      <c r="L11" s="16">
        <v>32</v>
      </c>
      <c r="M11" s="16">
        <v>29</v>
      </c>
      <c r="N11" s="16">
        <v>3023</v>
      </c>
      <c r="O11" s="16">
        <v>7</v>
      </c>
      <c r="P11" s="16">
        <v>1692</v>
      </c>
      <c r="Q11" s="16">
        <v>487</v>
      </c>
      <c r="R11" s="16">
        <v>3795</v>
      </c>
      <c r="S11" s="16">
        <v>1357</v>
      </c>
      <c r="T11" s="16">
        <v>1999</v>
      </c>
      <c r="U11" s="16">
        <v>113983</v>
      </c>
      <c r="V11" s="16">
        <v>502</v>
      </c>
      <c r="W11" s="16">
        <v>0</v>
      </c>
      <c r="X11" s="16">
        <v>464</v>
      </c>
      <c r="Y11" s="16">
        <v>42</v>
      </c>
      <c r="Z11" s="16">
        <v>55</v>
      </c>
      <c r="AA11" s="16">
        <v>0</v>
      </c>
      <c r="AB11" s="16">
        <v>58879</v>
      </c>
      <c r="AC11" s="16">
        <v>54</v>
      </c>
      <c r="AD11" s="16">
        <v>20064</v>
      </c>
      <c r="AE11" s="16">
        <v>578</v>
      </c>
      <c r="AF11" s="16">
        <v>0</v>
      </c>
      <c r="AG11" s="16">
        <v>0</v>
      </c>
      <c r="AH11" s="29">
        <v>0</v>
      </c>
    </row>
    <row r="12" spans="1:43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29"/>
    </row>
    <row r="13" spans="1:43" x14ac:dyDescent="0.3">
      <c r="A13" s="4" t="s">
        <v>15</v>
      </c>
      <c r="B13" s="5" t="s">
        <v>171</v>
      </c>
      <c r="C13" s="16">
        <v>1670</v>
      </c>
      <c r="D13" s="16"/>
      <c r="E13" s="16"/>
      <c r="F13" s="16">
        <v>306134</v>
      </c>
      <c r="G13" s="16">
        <v>6386</v>
      </c>
      <c r="H13" s="16">
        <v>1835</v>
      </c>
      <c r="I13" s="16">
        <v>2618</v>
      </c>
      <c r="J13" s="16">
        <v>322644</v>
      </c>
      <c r="K13" s="16">
        <v>27433</v>
      </c>
      <c r="L13" s="16">
        <v>2109</v>
      </c>
      <c r="M13" s="16">
        <v>7426</v>
      </c>
      <c r="N13" s="16">
        <v>1687</v>
      </c>
      <c r="O13" s="16">
        <v>1200</v>
      </c>
      <c r="P13" s="16">
        <v>49718</v>
      </c>
      <c r="Q13" s="16">
        <v>3629</v>
      </c>
      <c r="R13" s="16">
        <v>7492</v>
      </c>
      <c r="S13" s="16">
        <v>65627</v>
      </c>
      <c r="T13" s="16">
        <v>56162</v>
      </c>
      <c r="U13" s="16">
        <v>248992</v>
      </c>
      <c r="V13" s="16">
        <v>37112</v>
      </c>
      <c r="W13" s="16">
        <v>2</v>
      </c>
      <c r="X13" s="16">
        <v>18220</v>
      </c>
      <c r="Y13" s="16">
        <v>2191</v>
      </c>
      <c r="Z13" s="16">
        <v>37855</v>
      </c>
      <c r="AA13" s="16">
        <v>10767</v>
      </c>
      <c r="AB13" s="16">
        <v>199683</v>
      </c>
      <c r="AC13" s="16">
        <v>2089</v>
      </c>
      <c r="AD13" s="16">
        <v>74240</v>
      </c>
      <c r="AE13" s="16">
        <v>2399</v>
      </c>
      <c r="AF13" s="16">
        <v>0</v>
      </c>
      <c r="AG13" s="16">
        <v>16</v>
      </c>
      <c r="AH13" s="29">
        <v>8080</v>
      </c>
    </row>
    <row r="14" spans="1:43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29"/>
    </row>
    <row r="15" spans="1:43" x14ac:dyDescent="0.3">
      <c r="A15" s="4" t="s">
        <v>16</v>
      </c>
      <c r="B15" s="5" t="s">
        <v>172</v>
      </c>
      <c r="C15" s="16">
        <v>-93</v>
      </c>
      <c r="D15" s="16"/>
      <c r="E15" s="16"/>
      <c r="F15" s="16">
        <v>-42896</v>
      </c>
      <c r="G15" s="16">
        <v>-2</v>
      </c>
      <c r="H15" s="16">
        <v>-37</v>
      </c>
      <c r="I15" s="16">
        <v>-476</v>
      </c>
      <c r="J15" s="16">
        <v>-105022</v>
      </c>
      <c r="K15" s="16">
        <v>-4754</v>
      </c>
      <c r="L15" s="16">
        <v>-340</v>
      </c>
      <c r="M15" s="16">
        <v>-2186</v>
      </c>
      <c r="N15" s="16">
        <v>-388</v>
      </c>
      <c r="O15" s="16">
        <v>-281</v>
      </c>
      <c r="P15" s="16">
        <v>-12095</v>
      </c>
      <c r="Q15" s="16">
        <v>-410</v>
      </c>
      <c r="R15" s="16">
        <v>-5938</v>
      </c>
      <c r="S15" s="16">
        <v>-5234</v>
      </c>
      <c r="T15" s="16">
        <v>-9917</v>
      </c>
      <c r="U15" s="16">
        <v>-58640</v>
      </c>
      <c r="V15" s="16">
        <v>-11394</v>
      </c>
      <c r="W15" s="16">
        <v>-4</v>
      </c>
      <c r="X15" s="16">
        <v>-4005</v>
      </c>
      <c r="Y15" s="16">
        <v>-2335</v>
      </c>
      <c r="Z15" s="16">
        <v>-10156</v>
      </c>
      <c r="AA15" s="16">
        <v>-2826</v>
      </c>
      <c r="AB15" s="16">
        <v>-22774</v>
      </c>
      <c r="AC15" s="16">
        <v>-225</v>
      </c>
      <c r="AD15" s="16">
        <v>-3071</v>
      </c>
      <c r="AE15" s="16">
        <v>-2448</v>
      </c>
      <c r="AF15" s="16">
        <v>-3</v>
      </c>
      <c r="AG15" s="16">
        <v>-178</v>
      </c>
      <c r="AH15" s="29">
        <v>-1079</v>
      </c>
    </row>
    <row r="16" spans="1:43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29"/>
    </row>
    <row r="17" spans="1:34" x14ac:dyDescent="0.3">
      <c r="A17" s="4" t="s">
        <v>17</v>
      </c>
      <c r="B17" s="5" t="s">
        <v>174</v>
      </c>
      <c r="C17" s="16">
        <v>1473</v>
      </c>
      <c r="D17" s="16"/>
      <c r="E17" s="16"/>
      <c r="F17" s="16">
        <v>-24721</v>
      </c>
      <c r="G17" s="16">
        <v>0</v>
      </c>
      <c r="H17" s="16">
        <v>-15</v>
      </c>
      <c r="I17" s="16">
        <v>5322</v>
      </c>
      <c r="J17" s="16">
        <v>-48218</v>
      </c>
      <c r="K17" s="16">
        <v>30656</v>
      </c>
      <c r="L17" s="16">
        <v>-601</v>
      </c>
      <c r="M17" s="16">
        <v>-84</v>
      </c>
      <c r="N17" s="16">
        <v>-14122</v>
      </c>
      <c r="O17" s="16">
        <v>3529</v>
      </c>
      <c r="P17" s="16">
        <v>1844</v>
      </c>
      <c r="Q17" s="16">
        <v>-2380</v>
      </c>
      <c r="R17" s="16">
        <v>-21</v>
      </c>
      <c r="S17" s="16">
        <v>331</v>
      </c>
      <c r="T17" s="16">
        <v>-22112</v>
      </c>
      <c r="U17" s="16">
        <v>172228</v>
      </c>
      <c r="V17" s="16">
        <v>-11706</v>
      </c>
      <c r="W17" s="16">
        <v>0</v>
      </c>
      <c r="X17" s="16">
        <v>-49</v>
      </c>
      <c r="Y17" s="16">
        <v>38171</v>
      </c>
      <c r="Z17" s="16">
        <v>1613</v>
      </c>
      <c r="AA17" s="16">
        <v>0</v>
      </c>
      <c r="AB17" s="16">
        <v>-3544</v>
      </c>
      <c r="AC17" s="16">
        <v>2</v>
      </c>
      <c r="AD17" s="16">
        <v>-29704</v>
      </c>
      <c r="AE17" s="16">
        <v>0</v>
      </c>
      <c r="AF17" s="16">
        <v>0</v>
      </c>
      <c r="AG17" s="16">
        <v>0</v>
      </c>
      <c r="AH17" s="29">
        <v>0</v>
      </c>
    </row>
    <row r="18" spans="1:34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29"/>
    </row>
    <row r="19" spans="1:34" x14ac:dyDescent="0.3">
      <c r="A19" s="4" t="s">
        <v>18</v>
      </c>
      <c r="B19" s="5" t="s">
        <v>176</v>
      </c>
      <c r="C19" s="13">
        <v>34</v>
      </c>
      <c r="D19" s="13"/>
      <c r="E19" s="13"/>
      <c r="F19" s="13">
        <v>264907</v>
      </c>
      <c r="G19" s="13">
        <v>0</v>
      </c>
      <c r="H19" s="13">
        <v>0</v>
      </c>
      <c r="I19" s="13">
        <v>8407</v>
      </c>
      <c r="J19" s="13">
        <v>215261</v>
      </c>
      <c r="K19" s="13">
        <v>884</v>
      </c>
      <c r="L19" s="13">
        <v>26</v>
      </c>
      <c r="M19" s="13">
        <v>-14</v>
      </c>
      <c r="N19" s="13">
        <v>15651</v>
      </c>
      <c r="O19" s="13">
        <v>-458</v>
      </c>
      <c r="P19" s="13">
        <v>-962</v>
      </c>
      <c r="Q19" s="13">
        <v>-267</v>
      </c>
      <c r="R19" s="13">
        <v>1577</v>
      </c>
      <c r="S19" s="13">
        <v>822</v>
      </c>
      <c r="T19" s="13">
        <v>35870</v>
      </c>
      <c r="U19" s="13">
        <v>37417</v>
      </c>
      <c r="V19" s="13">
        <v>600</v>
      </c>
      <c r="W19" s="13">
        <v>0</v>
      </c>
      <c r="X19" s="13">
        <v>1188</v>
      </c>
      <c r="Y19" s="13">
        <v>-163</v>
      </c>
      <c r="Z19" s="13">
        <v>-1503</v>
      </c>
      <c r="AA19" s="13">
        <v>0</v>
      </c>
      <c r="AB19" s="13">
        <v>-3850</v>
      </c>
      <c r="AC19" s="13">
        <v>1</v>
      </c>
      <c r="AD19" s="13">
        <v>55</v>
      </c>
      <c r="AE19" s="13">
        <v>0</v>
      </c>
      <c r="AF19" s="13">
        <v>0</v>
      </c>
      <c r="AG19" s="13">
        <v>0</v>
      </c>
      <c r="AH19" s="26">
        <v>0</v>
      </c>
    </row>
    <row r="20" spans="1:34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26"/>
    </row>
    <row r="21" spans="1:34" x14ac:dyDescent="0.3">
      <c r="A21" s="4" t="s">
        <v>19</v>
      </c>
      <c r="B21" s="5" t="s">
        <v>178</v>
      </c>
      <c r="C21" s="16">
        <v>1932</v>
      </c>
      <c r="D21" s="16"/>
      <c r="E21" s="16"/>
      <c r="F21" s="16">
        <v>11585</v>
      </c>
      <c r="G21" s="16">
        <v>12</v>
      </c>
      <c r="H21" s="16">
        <v>0</v>
      </c>
      <c r="I21" s="16">
        <v>224</v>
      </c>
      <c r="J21" s="16">
        <v>-7390</v>
      </c>
      <c r="K21" s="16">
        <v>1829</v>
      </c>
      <c r="L21" s="16">
        <v>2200</v>
      </c>
      <c r="M21" s="16">
        <v>6122</v>
      </c>
      <c r="N21" s="16">
        <v>-735</v>
      </c>
      <c r="O21" s="16">
        <v>-41</v>
      </c>
      <c r="P21" s="16">
        <v>78</v>
      </c>
      <c r="Q21" s="16">
        <v>-493</v>
      </c>
      <c r="R21" s="16">
        <v>107</v>
      </c>
      <c r="S21" s="16">
        <v>534</v>
      </c>
      <c r="T21" s="16">
        <v>2329</v>
      </c>
      <c r="U21" s="16">
        <v>2664</v>
      </c>
      <c r="V21" s="16">
        <v>88</v>
      </c>
      <c r="W21" s="16">
        <v>0</v>
      </c>
      <c r="X21" s="16">
        <v>795</v>
      </c>
      <c r="Y21" s="16">
        <v>-39493</v>
      </c>
      <c r="Z21" s="16">
        <v>668</v>
      </c>
      <c r="AA21" s="16">
        <v>0</v>
      </c>
      <c r="AB21" s="16">
        <v>2608</v>
      </c>
      <c r="AC21" s="16">
        <v>1731</v>
      </c>
      <c r="AD21" s="16">
        <v>2594</v>
      </c>
      <c r="AE21" s="16">
        <v>3</v>
      </c>
      <c r="AF21" s="16">
        <v>0</v>
      </c>
      <c r="AG21" s="16">
        <v>2</v>
      </c>
      <c r="AH21" s="29">
        <v>2</v>
      </c>
    </row>
    <row r="22" spans="1:34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29"/>
    </row>
    <row r="23" spans="1:34" x14ac:dyDescent="0.3">
      <c r="A23" s="4" t="s">
        <v>20</v>
      </c>
      <c r="B23" s="5" t="s">
        <v>180</v>
      </c>
      <c r="C23" s="16">
        <v>0</v>
      </c>
      <c r="D23" s="16"/>
      <c r="E23" s="16"/>
      <c r="F23" s="16">
        <v>-2943</v>
      </c>
      <c r="G23" s="16">
        <v>0</v>
      </c>
      <c r="H23" s="16">
        <v>-788</v>
      </c>
      <c r="I23" s="16">
        <v>10</v>
      </c>
      <c r="J23" s="16">
        <v>-12469</v>
      </c>
      <c r="K23" s="16">
        <v>-139</v>
      </c>
      <c r="L23" s="16">
        <v>18</v>
      </c>
      <c r="M23" s="16">
        <v>0</v>
      </c>
      <c r="N23" s="16">
        <v>13</v>
      </c>
      <c r="O23" s="16">
        <v>0</v>
      </c>
      <c r="P23" s="16">
        <v>-796</v>
      </c>
      <c r="Q23" s="16">
        <v>0</v>
      </c>
      <c r="R23" s="16">
        <v>-690</v>
      </c>
      <c r="S23" s="16">
        <v>-329</v>
      </c>
      <c r="T23" s="16">
        <v>27087</v>
      </c>
      <c r="U23" s="16">
        <v>-1152</v>
      </c>
      <c r="V23" s="16">
        <v>2839</v>
      </c>
      <c r="W23" s="16">
        <v>-1525</v>
      </c>
      <c r="X23" s="16">
        <v>-345</v>
      </c>
      <c r="Y23" s="16">
        <v>-351</v>
      </c>
      <c r="Z23" s="16">
        <v>-599</v>
      </c>
      <c r="AA23" s="16">
        <v>0</v>
      </c>
      <c r="AB23" s="16">
        <v>3932</v>
      </c>
      <c r="AC23" s="16">
        <v>0</v>
      </c>
      <c r="AD23" s="16">
        <v>-9911</v>
      </c>
      <c r="AE23" s="16">
        <v>0</v>
      </c>
      <c r="AF23" s="16">
        <v>0</v>
      </c>
      <c r="AG23" s="16">
        <v>2</v>
      </c>
      <c r="AH23" s="29">
        <v>0</v>
      </c>
    </row>
    <row r="24" spans="1:34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29"/>
    </row>
    <row r="25" spans="1:34" x14ac:dyDescent="0.3">
      <c r="A25" s="4" t="s">
        <v>21</v>
      </c>
      <c r="B25" s="5" t="s">
        <v>182</v>
      </c>
      <c r="C25" s="13">
        <v>354</v>
      </c>
      <c r="D25" s="13"/>
      <c r="E25" s="13"/>
      <c r="F25" s="13">
        <v>11008</v>
      </c>
      <c r="G25" s="13">
        <v>-76</v>
      </c>
      <c r="H25" s="13">
        <v>-1915</v>
      </c>
      <c r="I25" s="13">
        <v>0</v>
      </c>
      <c r="J25" s="13">
        <v>69945</v>
      </c>
      <c r="K25" s="13">
        <v>-594</v>
      </c>
      <c r="L25" s="13">
        <v>337</v>
      </c>
      <c r="M25" s="13">
        <v>288</v>
      </c>
      <c r="N25" s="13">
        <v>1504</v>
      </c>
      <c r="O25" s="13">
        <v>-88</v>
      </c>
      <c r="P25" s="13">
        <v>8938</v>
      </c>
      <c r="Q25" s="13">
        <v>-63</v>
      </c>
      <c r="R25" s="13">
        <v>1061</v>
      </c>
      <c r="S25" s="13">
        <v>1686</v>
      </c>
      <c r="T25" s="13">
        <v>31049</v>
      </c>
      <c r="U25" s="13">
        <v>54042</v>
      </c>
      <c r="V25" s="13">
        <v>355</v>
      </c>
      <c r="W25" s="13">
        <v>86</v>
      </c>
      <c r="X25" s="13">
        <v>3163</v>
      </c>
      <c r="Y25" s="13">
        <v>-1194</v>
      </c>
      <c r="Z25" s="13">
        <v>-2973</v>
      </c>
      <c r="AA25" s="13">
        <v>-2174</v>
      </c>
      <c r="AB25" s="13">
        <v>-2738</v>
      </c>
      <c r="AC25" s="13">
        <v>744</v>
      </c>
      <c r="AD25" s="13">
        <v>30081</v>
      </c>
      <c r="AE25" s="13">
        <v>4078</v>
      </c>
      <c r="AF25" s="13">
        <v>10679</v>
      </c>
      <c r="AG25" s="13">
        <v>-137</v>
      </c>
      <c r="AH25" s="26">
        <v>697</v>
      </c>
    </row>
    <row r="26" spans="1:34" x14ac:dyDescent="0.3">
      <c r="A26" s="4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26"/>
    </row>
    <row r="27" spans="1:34" s="64" customFormat="1" x14ac:dyDescent="0.3">
      <c r="A27" s="7" t="s">
        <v>22</v>
      </c>
      <c r="B27" s="8" t="s">
        <v>184</v>
      </c>
      <c r="C27" s="15">
        <v>13409</v>
      </c>
      <c r="D27" s="15">
        <v>429519</v>
      </c>
      <c r="E27" s="15">
        <v>11142</v>
      </c>
      <c r="F27" s="15">
        <v>1052446</v>
      </c>
      <c r="G27" s="15">
        <v>3023</v>
      </c>
      <c r="H27" s="15">
        <v>12297</v>
      </c>
      <c r="I27" s="15">
        <v>29921</v>
      </c>
      <c r="J27" s="15">
        <v>888305</v>
      </c>
      <c r="K27" s="15">
        <v>65261</v>
      </c>
      <c r="L27" s="15">
        <v>6609</v>
      </c>
      <c r="M27" s="15">
        <v>15445</v>
      </c>
      <c r="N27" s="15">
        <v>24600</v>
      </c>
      <c r="O27" s="15">
        <v>10009</v>
      </c>
      <c r="P27" s="15">
        <v>136949</v>
      </c>
      <c r="Q27" s="15">
        <v>6231</v>
      </c>
      <c r="R27" s="15">
        <v>22367</v>
      </c>
      <c r="S27" s="15">
        <v>234398</v>
      </c>
      <c r="T27" s="15">
        <v>261217</v>
      </c>
      <c r="U27" s="15">
        <v>1016978</v>
      </c>
      <c r="V27" s="15">
        <v>31663</v>
      </c>
      <c r="W27" s="15">
        <v>4026</v>
      </c>
      <c r="X27" s="15">
        <v>53343</v>
      </c>
      <c r="Y27" s="15">
        <v>7103</v>
      </c>
      <c r="Z27" s="15">
        <v>106887</v>
      </c>
      <c r="AA27" s="15">
        <v>22803</v>
      </c>
      <c r="AB27" s="15">
        <v>457628</v>
      </c>
      <c r="AC27" s="15">
        <v>6678</v>
      </c>
      <c r="AD27" s="15">
        <v>229372</v>
      </c>
      <c r="AE27" s="15">
        <v>7329</v>
      </c>
      <c r="AF27" s="15">
        <v>10665</v>
      </c>
      <c r="AG27" s="15">
        <v>-101</v>
      </c>
      <c r="AH27" s="28">
        <v>14397</v>
      </c>
    </row>
    <row r="28" spans="1:34" s="64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28"/>
    </row>
    <row r="29" spans="1:34" x14ac:dyDescent="0.3">
      <c r="A29" s="4" t="s">
        <v>135</v>
      </c>
      <c r="B29" s="5" t="s">
        <v>186</v>
      </c>
      <c r="C29" s="16">
        <v>3348</v>
      </c>
      <c r="D29" s="16"/>
      <c r="E29" s="16"/>
      <c r="F29" s="16">
        <v>201488</v>
      </c>
      <c r="G29" s="16">
        <v>2850</v>
      </c>
      <c r="H29" s="16">
        <v>82</v>
      </c>
      <c r="I29" s="16">
        <v>6793</v>
      </c>
      <c r="J29" s="16">
        <v>178728</v>
      </c>
      <c r="K29" s="16">
        <v>25429</v>
      </c>
      <c r="L29" s="16">
        <v>1996</v>
      </c>
      <c r="M29" s="16">
        <v>3298</v>
      </c>
      <c r="N29" s="16">
        <v>2229</v>
      </c>
      <c r="O29" s="16">
        <v>2171</v>
      </c>
      <c r="P29" s="16">
        <v>55657</v>
      </c>
      <c r="Q29" s="16">
        <v>2684</v>
      </c>
      <c r="R29" s="16">
        <v>3806</v>
      </c>
      <c r="S29" s="16">
        <v>75304</v>
      </c>
      <c r="T29" s="16">
        <v>92223</v>
      </c>
      <c r="U29" s="16">
        <v>248506</v>
      </c>
      <c r="V29" s="16">
        <v>6211</v>
      </c>
      <c r="W29" s="16">
        <v>43</v>
      </c>
      <c r="X29" s="16">
        <v>22441</v>
      </c>
      <c r="Y29" s="16">
        <v>9999</v>
      </c>
      <c r="Z29" s="16">
        <v>27990</v>
      </c>
      <c r="AA29" s="16">
        <v>4119</v>
      </c>
      <c r="AB29" s="16">
        <v>131405</v>
      </c>
      <c r="AC29" s="16">
        <v>2209</v>
      </c>
      <c r="AD29" s="16">
        <v>54441</v>
      </c>
      <c r="AE29" s="16">
        <v>3364</v>
      </c>
      <c r="AF29" s="16">
        <v>6987</v>
      </c>
      <c r="AG29" s="16">
        <v>199</v>
      </c>
      <c r="AH29" s="29">
        <v>1337</v>
      </c>
    </row>
    <row r="30" spans="1:34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29"/>
    </row>
    <row r="31" spans="1:34" x14ac:dyDescent="0.3">
      <c r="A31" s="4" t="s">
        <v>23</v>
      </c>
      <c r="B31" s="5" t="s">
        <v>188</v>
      </c>
      <c r="C31" s="16">
        <v>2592</v>
      </c>
      <c r="D31" s="16"/>
      <c r="E31" s="16"/>
      <c r="F31" s="16">
        <v>167037</v>
      </c>
      <c r="G31" s="16">
        <v>4055</v>
      </c>
      <c r="H31" s="16">
        <v>3641</v>
      </c>
      <c r="I31" s="16">
        <v>2062</v>
      </c>
      <c r="J31" s="16">
        <v>159869</v>
      </c>
      <c r="K31" s="16">
        <v>15264</v>
      </c>
      <c r="L31" s="16">
        <v>1239</v>
      </c>
      <c r="M31" s="16">
        <v>5070</v>
      </c>
      <c r="N31" s="16">
        <v>1563</v>
      </c>
      <c r="O31" s="16">
        <v>1542</v>
      </c>
      <c r="P31" s="16">
        <v>32299</v>
      </c>
      <c r="Q31" s="16">
        <v>2653</v>
      </c>
      <c r="R31" s="16">
        <v>6094</v>
      </c>
      <c r="S31" s="16">
        <v>57195</v>
      </c>
      <c r="T31" s="16">
        <v>51208</v>
      </c>
      <c r="U31" s="16">
        <v>164799</v>
      </c>
      <c r="V31" s="16">
        <v>3371</v>
      </c>
      <c r="W31" s="16">
        <v>623</v>
      </c>
      <c r="X31" s="16">
        <v>13396</v>
      </c>
      <c r="Y31" s="16">
        <v>3446</v>
      </c>
      <c r="Z31" s="16">
        <v>25671</v>
      </c>
      <c r="AA31" s="16">
        <v>6442</v>
      </c>
      <c r="AB31" s="16">
        <v>68736</v>
      </c>
      <c r="AC31" s="16">
        <v>1545</v>
      </c>
      <c r="AD31" s="16">
        <v>57412</v>
      </c>
      <c r="AE31" s="16">
        <v>3103</v>
      </c>
      <c r="AF31" s="16">
        <v>2695</v>
      </c>
      <c r="AG31" s="16">
        <v>534</v>
      </c>
      <c r="AH31" s="29">
        <v>3090</v>
      </c>
    </row>
    <row r="32" spans="1:34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29"/>
    </row>
    <row r="33" spans="1:34" x14ac:dyDescent="0.3">
      <c r="A33" s="4" t="s">
        <v>24</v>
      </c>
      <c r="B33" s="5" t="s">
        <v>190</v>
      </c>
      <c r="C33" s="13">
        <v>382</v>
      </c>
      <c r="D33" s="13"/>
      <c r="E33" s="13"/>
      <c r="F33" s="13">
        <v>17406</v>
      </c>
      <c r="G33" s="13">
        <v>241</v>
      </c>
      <c r="H33" s="13">
        <v>2</v>
      </c>
      <c r="I33" s="13">
        <v>671</v>
      </c>
      <c r="J33" s="13">
        <v>42527</v>
      </c>
      <c r="K33" s="13">
        <v>1789</v>
      </c>
      <c r="L33" s="13">
        <v>390</v>
      </c>
      <c r="M33" s="13">
        <v>218</v>
      </c>
      <c r="N33" s="13">
        <v>119</v>
      </c>
      <c r="O33" s="13">
        <v>426</v>
      </c>
      <c r="P33" s="13">
        <v>7167</v>
      </c>
      <c r="Q33" s="13">
        <v>659</v>
      </c>
      <c r="R33" s="13">
        <v>471</v>
      </c>
      <c r="S33" s="13">
        <v>7475</v>
      </c>
      <c r="T33" s="13">
        <v>14201</v>
      </c>
      <c r="U33" s="13">
        <v>49347</v>
      </c>
      <c r="V33" s="13">
        <v>432</v>
      </c>
      <c r="W33" s="13">
        <v>0</v>
      </c>
      <c r="X33" s="13">
        <v>2797</v>
      </c>
      <c r="Y33" s="13">
        <v>638</v>
      </c>
      <c r="Z33" s="13">
        <v>3832</v>
      </c>
      <c r="AA33" s="13">
        <v>803</v>
      </c>
      <c r="AB33" s="13">
        <v>32570</v>
      </c>
      <c r="AC33" s="13">
        <v>187</v>
      </c>
      <c r="AD33" s="13">
        <v>11751</v>
      </c>
      <c r="AE33" s="13">
        <v>137</v>
      </c>
      <c r="AF33" s="13">
        <v>474</v>
      </c>
      <c r="AG33" s="13">
        <v>0</v>
      </c>
      <c r="AH33" s="26">
        <v>12</v>
      </c>
    </row>
    <row r="34" spans="1:34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26"/>
    </row>
    <row r="35" spans="1:34" x14ac:dyDescent="0.3">
      <c r="A35" s="4" t="s">
        <v>25</v>
      </c>
      <c r="B35" s="5" t="s">
        <v>192</v>
      </c>
      <c r="C35" s="13">
        <v>584</v>
      </c>
      <c r="D35" s="13"/>
      <c r="E35" s="13"/>
      <c r="F35" s="13">
        <v>-13228</v>
      </c>
      <c r="G35" s="13">
        <v>-20</v>
      </c>
      <c r="H35" s="13">
        <v>-1070</v>
      </c>
      <c r="I35" s="13">
        <v>554</v>
      </c>
      <c r="J35" s="13">
        <v>-23877</v>
      </c>
      <c r="K35" s="13">
        <v>6915</v>
      </c>
      <c r="L35" s="13">
        <v>-145</v>
      </c>
      <c r="M35" s="13">
        <v>42</v>
      </c>
      <c r="N35" s="13">
        <v>-332</v>
      </c>
      <c r="O35" s="13">
        <v>-153</v>
      </c>
      <c r="P35" s="13">
        <v>-2238</v>
      </c>
      <c r="Q35" s="13">
        <v>712</v>
      </c>
      <c r="R35" s="13">
        <v>6892</v>
      </c>
      <c r="S35" s="13">
        <v>-459</v>
      </c>
      <c r="T35" s="13">
        <v>-5366</v>
      </c>
      <c r="U35" s="13">
        <v>15752</v>
      </c>
      <c r="V35" s="13">
        <v>-221</v>
      </c>
      <c r="W35" s="13">
        <v>-2082</v>
      </c>
      <c r="X35" s="13">
        <v>-1045</v>
      </c>
      <c r="Y35" s="13">
        <v>-844</v>
      </c>
      <c r="Z35" s="13">
        <v>-2083</v>
      </c>
      <c r="AA35" s="13">
        <v>-1557</v>
      </c>
      <c r="AB35" s="13">
        <v>-7702</v>
      </c>
      <c r="AC35" s="13">
        <v>320</v>
      </c>
      <c r="AD35" s="13">
        <v>23865</v>
      </c>
      <c r="AE35" s="13">
        <v>657</v>
      </c>
      <c r="AF35" s="13">
        <v>0</v>
      </c>
      <c r="AG35" s="13">
        <v>17</v>
      </c>
      <c r="AH35" s="26">
        <v>-3249</v>
      </c>
    </row>
    <row r="36" spans="1:34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26"/>
    </row>
    <row r="37" spans="1:34" x14ac:dyDescent="0.3">
      <c r="A37" s="4" t="s">
        <v>26</v>
      </c>
      <c r="B37" s="5" t="s">
        <v>194</v>
      </c>
      <c r="C37" s="13">
        <v>1510</v>
      </c>
      <c r="D37" s="13"/>
      <c r="E37" s="13"/>
      <c r="F37" s="13">
        <v>1121944</v>
      </c>
      <c r="G37" s="13">
        <v>40</v>
      </c>
      <c r="H37" s="13">
        <v>35034</v>
      </c>
      <c r="I37" s="13">
        <v>-4</v>
      </c>
      <c r="J37" s="13">
        <v>290952</v>
      </c>
      <c r="K37" s="13">
        <v>8878</v>
      </c>
      <c r="L37" s="13">
        <v>931</v>
      </c>
      <c r="M37" s="13">
        <v>1296</v>
      </c>
      <c r="N37" s="13">
        <v>3193</v>
      </c>
      <c r="O37" s="13">
        <v>5224</v>
      </c>
      <c r="P37" s="13">
        <v>117385</v>
      </c>
      <c r="Q37" s="13">
        <v>427</v>
      </c>
      <c r="R37" s="13">
        <v>0</v>
      </c>
      <c r="S37" s="13">
        <v>59456</v>
      </c>
      <c r="T37" s="13">
        <v>83416</v>
      </c>
      <c r="U37" s="13">
        <v>467174</v>
      </c>
      <c r="V37" s="13">
        <v>12192</v>
      </c>
      <c r="W37" s="13">
        <v>0</v>
      </c>
      <c r="X37" s="13">
        <v>27451</v>
      </c>
      <c r="Y37" s="13">
        <v>0</v>
      </c>
      <c r="Z37" s="13">
        <v>36266</v>
      </c>
      <c r="AA37" s="13">
        <v>6560</v>
      </c>
      <c r="AB37" s="13">
        <v>220855</v>
      </c>
      <c r="AC37" s="13">
        <v>14</v>
      </c>
      <c r="AD37" s="13">
        <v>161148</v>
      </c>
      <c r="AE37" s="13">
        <v>6</v>
      </c>
      <c r="AF37" s="13">
        <v>0</v>
      </c>
      <c r="AG37" s="13">
        <v>0</v>
      </c>
      <c r="AH37" s="26">
        <v>846</v>
      </c>
    </row>
    <row r="38" spans="1:34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26"/>
    </row>
    <row r="39" spans="1:34" x14ac:dyDescent="0.3">
      <c r="A39" s="4">
        <v>18</v>
      </c>
      <c r="B39" s="5" t="s">
        <v>196</v>
      </c>
      <c r="C39" s="13">
        <v>0</v>
      </c>
      <c r="D39" s="13"/>
      <c r="E39" s="13"/>
      <c r="F39" s="13">
        <v>36520</v>
      </c>
      <c r="G39" s="13">
        <v>0</v>
      </c>
      <c r="H39" s="13">
        <v>0</v>
      </c>
      <c r="I39" s="13">
        <v>3712</v>
      </c>
      <c r="J39" s="13">
        <v>29740</v>
      </c>
      <c r="K39" s="13">
        <v>652</v>
      </c>
      <c r="L39" s="13">
        <v>0</v>
      </c>
      <c r="M39" s="13">
        <v>0</v>
      </c>
      <c r="N39" s="13">
        <v>407</v>
      </c>
      <c r="O39" s="13">
        <v>404</v>
      </c>
      <c r="P39" s="13">
        <v>5785</v>
      </c>
      <c r="Q39" s="13">
        <v>1672</v>
      </c>
      <c r="R39" s="13">
        <v>850</v>
      </c>
      <c r="S39" s="13">
        <v>0</v>
      </c>
      <c r="T39" s="13">
        <v>8829</v>
      </c>
      <c r="U39" s="13">
        <v>99348</v>
      </c>
      <c r="V39" s="13">
        <v>2540</v>
      </c>
      <c r="W39" s="13">
        <v>177</v>
      </c>
      <c r="X39" s="13">
        <v>0</v>
      </c>
      <c r="Y39" s="13">
        <v>0</v>
      </c>
      <c r="Z39" s="13">
        <v>611</v>
      </c>
      <c r="AA39" s="13">
        <v>0</v>
      </c>
      <c r="AB39" s="13">
        <v>-28</v>
      </c>
      <c r="AC39" s="13">
        <v>0</v>
      </c>
      <c r="AD39" s="13">
        <v>4707</v>
      </c>
      <c r="AE39" s="13">
        <v>0</v>
      </c>
      <c r="AF39" s="13">
        <v>0</v>
      </c>
      <c r="AG39" s="13">
        <v>0</v>
      </c>
      <c r="AH39" s="26">
        <v>0</v>
      </c>
    </row>
    <row r="40" spans="1:34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26"/>
    </row>
    <row r="41" spans="1:34" x14ac:dyDescent="0.3">
      <c r="A41" s="4" t="s">
        <v>27</v>
      </c>
      <c r="B41" s="5" t="s">
        <v>198</v>
      </c>
      <c r="C41" s="13">
        <v>0</v>
      </c>
      <c r="D41" s="13"/>
      <c r="E41" s="13"/>
      <c r="F41" s="13">
        <v>58649</v>
      </c>
      <c r="G41" s="13">
        <v>0</v>
      </c>
      <c r="H41" s="13">
        <v>7679</v>
      </c>
      <c r="I41" s="13">
        <v>12</v>
      </c>
      <c r="J41" s="13">
        <v>11970</v>
      </c>
      <c r="K41" s="13">
        <v>799</v>
      </c>
      <c r="L41" s="13">
        <v>-177</v>
      </c>
      <c r="M41" s="13">
        <v>0</v>
      </c>
      <c r="N41" s="13">
        <v>0</v>
      </c>
      <c r="O41" s="13">
        <v>321</v>
      </c>
      <c r="P41" s="13">
        <v>2116</v>
      </c>
      <c r="Q41" s="13">
        <v>-200</v>
      </c>
      <c r="R41" s="13">
        <v>1928</v>
      </c>
      <c r="S41" s="13">
        <v>6666</v>
      </c>
      <c r="T41" s="13">
        <v>9139</v>
      </c>
      <c r="U41" s="13">
        <v>50468</v>
      </c>
      <c r="V41" s="13">
        <v>228</v>
      </c>
      <c r="W41" s="13">
        <v>-3213</v>
      </c>
      <c r="X41" s="13">
        <v>4679</v>
      </c>
      <c r="Y41" s="13">
        <v>0</v>
      </c>
      <c r="Z41" s="13">
        <v>7396</v>
      </c>
      <c r="AA41" s="13">
        <v>-1673</v>
      </c>
      <c r="AB41" s="13">
        <v>25394</v>
      </c>
      <c r="AC41" s="13">
        <v>0</v>
      </c>
      <c r="AD41" s="13">
        <v>-2551</v>
      </c>
      <c r="AE41" s="13">
        <v>0</v>
      </c>
      <c r="AF41" s="13">
        <v>0</v>
      </c>
      <c r="AG41" s="13">
        <v>0</v>
      </c>
      <c r="AH41" s="26">
        <v>0</v>
      </c>
    </row>
    <row r="42" spans="1:34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26"/>
    </row>
    <row r="43" spans="1:34" s="64" customFormat="1" x14ac:dyDescent="0.3">
      <c r="A43" s="7" t="s">
        <v>28</v>
      </c>
      <c r="B43" s="8" t="s">
        <v>200</v>
      </c>
      <c r="C43" s="17">
        <v>4993</v>
      </c>
      <c r="D43" s="17">
        <v>84892</v>
      </c>
      <c r="E43" s="17">
        <v>1332</v>
      </c>
      <c r="F43" s="17">
        <v>-537370</v>
      </c>
      <c r="G43" s="17">
        <v>-4143</v>
      </c>
      <c r="H43" s="17">
        <v>-33071</v>
      </c>
      <c r="I43" s="17">
        <v>16121</v>
      </c>
      <c r="J43" s="17">
        <v>198396</v>
      </c>
      <c r="K43" s="17">
        <v>5535</v>
      </c>
      <c r="L43" s="17">
        <v>2375</v>
      </c>
      <c r="M43" s="17">
        <v>5521</v>
      </c>
      <c r="N43" s="17">
        <v>17421</v>
      </c>
      <c r="O43" s="17">
        <v>74</v>
      </c>
      <c r="P43" s="17">
        <v>-81222</v>
      </c>
      <c r="Q43" s="17">
        <v>-2376</v>
      </c>
      <c r="R43" s="17">
        <v>2326</v>
      </c>
      <c r="S43" s="17">
        <v>28761</v>
      </c>
      <c r="T43" s="17">
        <v>7567</v>
      </c>
      <c r="U43" s="17">
        <v>-78416</v>
      </c>
      <c r="V43" s="17">
        <v>6910</v>
      </c>
      <c r="W43" s="17">
        <v>8478</v>
      </c>
      <c r="X43" s="17">
        <v>-16376</v>
      </c>
      <c r="Y43" s="17">
        <v>-6136</v>
      </c>
      <c r="Z43" s="17">
        <v>7204</v>
      </c>
      <c r="AA43" s="17">
        <v>8109</v>
      </c>
      <c r="AB43" s="17">
        <v>-13602</v>
      </c>
      <c r="AC43" s="17">
        <v>2403</v>
      </c>
      <c r="AD43" s="17">
        <v>-81401</v>
      </c>
      <c r="AE43" s="17">
        <v>62</v>
      </c>
      <c r="AF43" s="17">
        <v>509</v>
      </c>
      <c r="AG43" s="17">
        <v>-851</v>
      </c>
      <c r="AH43" s="30">
        <v>12361</v>
      </c>
    </row>
    <row r="44" spans="1:34" s="64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30"/>
    </row>
    <row r="45" spans="1:34" x14ac:dyDescent="0.3">
      <c r="A45" s="4" t="s">
        <v>29</v>
      </c>
      <c r="B45" s="5" t="s">
        <v>202</v>
      </c>
      <c r="C45" s="16">
        <v>1869</v>
      </c>
      <c r="D45" s="16"/>
      <c r="E45" s="16"/>
      <c r="F45" s="16">
        <v>1802</v>
      </c>
      <c r="G45" s="16">
        <v>22</v>
      </c>
      <c r="H45" s="16">
        <v>0</v>
      </c>
      <c r="I45" s="16">
        <v>4510</v>
      </c>
      <c r="J45" s="16">
        <v>22422</v>
      </c>
      <c r="K45" s="16">
        <v>5019</v>
      </c>
      <c r="L45" s="16">
        <v>663</v>
      </c>
      <c r="M45" s="16">
        <v>1328</v>
      </c>
      <c r="N45" s="16">
        <v>656</v>
      </c>
      <c r="O45" s="16">
        <v>0</v>
      </c>
      <c r="P45" s="16">
        <v>1899</v>
      </c>
      <c r="Q45" s="16">
        <v>902</v>
      </c>
      <c r="R45" s="16">
        <v>158</v>
      </c>
      <c r="S45" s="16">
        <v>9772</v>
      </c>
      <c r="T45" s="16">
        <v>752</v>
      </c>
      <c r="U45" s="16">
        <v>86966</v>
      </c>
      <c r="V45" s="16">
        <v>4701</v>
      </c>
      <c r="W45" s="16">
        <v>106</v>
      </c>
      <c r="X45" s="16">
        <v>1959</v>
      </c>
      <c r="Y45" s="16">
        <v>-69</v>
      </c>
      <c r="Z45" s="16">
        <v>4723</v>
      </c>
      <c r="AA45" s="16">
        <v>3102</v>
      </c>
      <c r="AB45" s="16">
        <v>22760</v>
      </c>
      <c r="AC45" s="16">
        <v>633</v>
      </c>
      <c r="AD45" s="16">
        <v>2602</v>
      </c>
      <c r="AE45" s="16">
        <v>114</v>
      </c>
      <c r="AF45" s="16">
        <v>122</v>
      </c>
      <c r="AG45" s="16">
        <v>24</v>
      </c>
      <c r="AH45" s="29">
        <v>2301</v>
      </c>
    </row>
    <row r="46" spans="1:34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29"/>
    </row>
    <row r="47" spans="1:34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-139893</v>
      </c>
      <c r="G47" s="16">
        <v>-1035</v>
      </c>
      <c r="H47" s="16">
        <v>-8962</v>
      </c>
      <c r="I47" s="16">
        <v>360</v>
      </c>
      <c r="J47" s="16">
        <v>20456</v>
      </c>
      <c r="K47" s="16">
        <v>-3604</v>
      </c>
      <c r="L47" s="16">
        <v>25</v>
      </c>
      <c r="M47" s="16">
        <v>-189</v>
      </c>
      <c r="N47" s="16">
        <v>1801</v>
      </c>
      <c r="O47" s="16">
        <v>-213</v>
      </c>
      <c r="P47" s="16">
        <v>-22491</v>
      </c>
      <c r="Q47" s="16">
        <v>-1182</v>
      </c>
      <c r="R47" s="16">
        <v>-552</v>
      </c>
      <c r="S47" s="16">
        <v>-3525</v>
      </c>
      <c r="T47" s="16">
        <v>1880</v>
      </c>
      <c r="U47" s="16">
        <v>-93745</v>
      </c>
      <c r="V47" s="16">
        <v>-1304</v>
      </c>
      <c r="W47" s="16">
        <v>1254</v>
      </c>
      <c r="X47" s="16">
        <v>-1090</v>
      </c>
      <c r="Y47" s="16">
        <v>36</v>
      </c>
      <c r="Z47" s="16">
        <v>-2066</v>
      </c>
      <c r="AA47" s="16">
        <v>-97</v>
      </c>
      <c r="AB47" s="16">
        <v>-39153</v>
      </c>
      <c r="AC47" s="16">
        <v>-82</v>
      </c>
      <c r="AD47" s="16">
        <v>-794</v>
      </c>
      <c r="AE47" s="16">
        <v>370</v>
      </c>
      <c r="AF47" s="16">
        <v>0</v>
      </c>
      <c r="AG47" s="16">
        <v>0</v>
      </c>
      <c r="AH47" s="29">
        <v>509</v>
      </c>
    </row>
    <row r="48" spans="1:34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29"/>
    </row>
    <row r="49" spans="1:34" s="64" customFormat="1" x14ac:dyDescent="0.3">
      <c r="A49" s="65" t="s">
        <v>31</v>
      </c>
      <c r="B49" s="66" t="s">
        <v>206</v>
      </c>
      <c r="C49" s="67">
        <v>3124</v>
      </c>
      <c r="D49" s="67">
        <v>79840</v>
      </c>
      <c r="E49" s="67">
        <v>70</v>
      </c>
      <c r="F49" s="67">
        <v>-399279</v>
      </c>
      <c r="G49" s="67">
        <v>-3130</v>
      </c>
      <c r="H49" s="67">
        <v>-24109</v>
      </c>
      <c r="I49" s="67">
        <v>11251</v>
      </c>
      <c r="J49" s="67">
        <v>155518</v>
      </c>
      <c r="K49" s="67">
        <v>4120</v>
      </c>
      <c r="L49" s="67">
        <v>1687</v>
      </c>
      <c r="M49" s="67">
        <v>4382</v>
      </c>
      <c r="N49" s="67">
        <v>14964</v>
      </c>
      <c r="O49" s="67">
        <v>287</v>
      </c>
      <c r="P49" s="67">
        <v>-60630</v>
      </c>
      <c r="Q49" s="67">
        <v>-2096</v>
      </c>
      <c r="R49" s="67">
        <v>2720</v>
      </c>
      <c r="S49" s="67">
        <v>22514</v>
      </c>
      <c r="T49" s="67">
        <v>4935</v>
      </c>
      <c r="U49" s="67">
        <v>-71637</v>
      </c>
      <c r="V49" s="67">
        <v>3513</v>
      </c>
      <c r="W49" s="67">
        <v>7118</v>
      </c>
      <c r="X49" s="67">
        <v>-17245</v>
      </c>
      <c r="Y49" s="67">
        <v>-6103</v>
      </c>
      <c r="Z49" s="67">
        <v>4547</v>
      </c>
      <c r="AA49" s="67">
        <v>5104</v>
      </c>
      <c r="AB49" s="67">
        <v>2791</v>
      </c>
      <c r="AC49" s="67">
        <v>1852</v>
      </c>
      <c r="AD49" s="67">
        <v>-83209</v>
      </c>
      <c r="AE49" s="67">
        <v>-422</v>
      </c>
      <c r="AF49" s="67">
        <v>387</v>
      </c>
      <c r="AG49" s="67">
        <v>-875</v>
      </c>
      <c r="AH49" s="68">
        <v>9551</v>
      </c>
    </row>
    <row r="50" spans="1:34" s="70" customFormat="1" x14ac:dyDescent="0.3">
      <c r="A50" s="69"/>
      <c r="B50" s="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s="72" customFormat="1" x14ac:dyDescent="0.3">
      <c r="A51" s="10" t="s">
        <v>32</v>
      </c>
      <c r="B51" s="7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</row>
    <row r="52" spans="1:34" s="72" customFormat="1" x14ac:dyDescent="0.3">
      <c r="A52" s="11" t="s">
        <v>35</v>
      </c>
      <c r="B52" s="7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</row>
    <row r="53" spans="1:34" s="72" customFormat="1" x14ac:dyDescent="0.3">
      <c r="A53" s="11"/>
      <c r="B53" s="7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</row>
    <row r="54" spans="1:34" s="72" customFormat="1" x14ac:dyDescent="0.3">
      <c r="A54" s="10" t="s">
        <v>207</v>
      </c>
      <c r="B54" s="7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</row>
    <row r="55" spans="1:34" s="72" customFormat="1" x14ac:dyDescent="0.3">
      <c r="A55" s="11" t="s">
        <v>208</v>
      </c>
      <c r="B55" s="7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</row>
    <row r="56" spans="1:34" s="72" customFormat="1" x14ac:dyDescent="0.3">
      <c r="A56" s="11"/>
      <c r="B56" s="7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</row>
    <row r="57" spans="1:34" x14ac:dyDescent="0.3">
      <c r="A57" s="10" t="s">
        <v>209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</row>
    <row r="58" spans="1:34" x14ac:dyDescent="0.3">
      <c r="A58" s="31" t="s">
        <v>36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</row>
    <row r="59" spans="1:34" x14ac:dyDescent="0.3">
      <c r="A59" s="10" t="s">
        <v>210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</row>
    <row r="60" spans="1:34" x14ac:dyDescent="0.3">
      <c r="A60" s="31" t="s">
        <v>37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</row>
    <row r="61" spans="1:34" x14ac:dyDescent="0.3"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</row>
    <row r="62" spans="1:34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</row>
    <row r="63" spans="1:34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</row>
    <row r="64" spans="1:34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</row>
    <row r="65" spans="3:34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</row>
    <row r="66" spans="3:34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</row>
    <row r="67" spans="3:34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</row>
    <row r="68" spans="3:34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</row>
    <row r="69" spans="3:34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</row>
    <row r="70" spans="3:34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</row>
    <row r="71" spans="3:34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</row>
    <row r="72" spans="3:34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</row>
    <row r="73" spans="3:34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</row>
    <row r="74" spans="3:34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</row>
    <row r="75" spans="3:34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</row>
    <row r="76" spans="3:34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</row>
    <row r="77" spans="3:34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</row>
    <row r="78" spans="3:34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</row>
    <row r="79" spans="3:34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</row>
    <row r="80" spans="3:34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</row>
    <row r="81" spans="3:34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</row>
    <row r="82" spans="3:34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</row>
    <row r="83" spans="3:34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</row>
    <row r="84" spans="3:34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</row>
    <row r="85" spans="3:34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</row>
    <row r="86" spans="3:34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</row>
    <row r="87" spans="3:34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</row>
    <row r="88" spans="3:34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</row>
    <row r="89" spans="3:34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</row>
    <row r="90" spans="3:34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</row>
    <row r="91" spans="3:34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</row>
    <row r="92" spans="3:34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</row>
    <row r="93" spans="3:34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</row>
    <row r="94" spans="3:34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</row>
    <row r="95" spans="3:34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</row>
    <row r="96" spans="3:34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</row>
    <row r="97" spans="3:34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</row>
    <row r="98" spans="3:34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</row>
    <row r="99" spans="3:34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</row>
    <row r="100" spans="3:34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</row>
    <row r="101" spans="3:34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</row>
    <row r="102" spans="3:34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</row>
    <row r="103" spans="3:34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</row>
    <row r="104" spans="3:34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</row>
    <row r="105" spans="3:34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</row>
    <row r="106" spans="3:34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</row>
    <row r="107" spans="3:34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</row>
    <row r="108" spans="3:34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</row>
    <row r="109" spans="3:34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</row>
    <row r="110" spans="3:34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</row>
    <row r="111" spans="3:34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</row>
    <row r="112" spans="3:34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</row>
    <row r="113" spans="3:34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</row>
    <row r="114" spans="3:34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</row>
    <row r="115" spans="3:34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</row>
    <row r="116" spans="3:34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</row>
    <row r="117" spans="3:34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</row>
    <row r="118" spans="3:34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</row>
    <row r="119" spans="3:34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</row>
    <row r="120" spans="3:34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</row>
    <row r="121" spans="3:34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</row>
    <row r="122" spans="3:34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</row>
    <row r="123" spans="3:34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</row>
    <row r="124" spans="3:34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</row>
    <row r="125" spans="3:34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</row>
    <row r="126" spans="3:34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</row>
    <row r="127" spans="3:34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</row>
    <row r="128" spans="3:34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</row>
    <row r="129" spans="3:34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</row>
    <row r="130" spans="3:34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</row>
    <row r="131" spans="3:34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</row>
    <row r="132" spans="3:34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</row>
    <row r="133" spans="3:34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</row>
    <row r="134" spans="3:34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</row>
    <row r="135" spans="3:34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</row>
    <row r="136" spans="3:34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</row>
    <row r="137" spans="3:34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</row>
    <row r="138" spans="3:34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</row>
    <row r="139" spans="3:34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</row>
    <row r="140" spans="3:34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</row>
    <row r="141" spans="3:34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</row>
    <row r="142" spans="3:34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</row>
    <row r="143" spans="3:34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</row>
    <row r="144" spans="3:34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</row>
    <row r="145" spans="3:34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</row>
    <row r="146" spans="3:34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</row>
    <row r="147" spans="3:34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</row>
    <row r="148" spans="3:34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</row>
    <row r="149" spans="3:34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</row>
    <row r="150" spans="3:34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</row>
    <row r="151" spans="3:34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</row>
    <row r="152" spans="3:34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</row>
    <row r="153" spans="3:34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</row>
    <row r="154" spans="3:34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</row>
    <row r="155" spans="3:34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</row>
  </sheetData>
  <pageMargins left="0.31496062992125984" right="0.19685039370078741" top="0.74803149606299213" bottom="0.74803149606299213" header="0.31496062992125984" footer="0.31496062992125984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J155"/>
  <sheetViews>
    <sheetView showGridLines="0" zoomScaleNormal="100" workbookViewId="0">
      <pane xSplit="2" ySplit="4" topLeftCell="C5" activePane="bottomRight" state="frozen"/>
      <selection pane="topRight" activeCell="B1" sqref="B1"/>
      <selection pane="bottomLeft" activeCell="A8" sqref="A8"/>
      <selection pane="bottomRight" activeCell="F27" sqref="F27"/>
    </sheetView>
  </sheetViews>
  <sheetFormatPr defaultRowHeight="14.4" x14ac:dyDescent="0.3"/>
  <cols>
    <col min="2" max="2" width="68" style="81" bestFit="1" customWidth="1"/>
    <col min="3" max="36" width="11.33203125" style="12" customWidth="1"/>
  </cols>
  <sheetData>
    <row r="1" spans="1:36" x14ac:dyDescent="0.3">
      <c r="A1" s="56" t="s">
        <v>33</v>
      </c>
    </row>
    <row r="2" spans="1:36" x14ac:dyDescent="0.3">
      <c r="A2" s="58" t="s">
        <v>212</v>
      </c>
      <c r="B2" s="82"/>
    </row>
    <row r="3" spans="1:36" x14ac:dyDescent="0.3">
      <c r="A3" s="58" t="s">
        <v>142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s="62" customFormat="1" ht="30" customHeight="1" x14ac:dyDescent="0.3">
      <c r="A4" s="84"/>
      <c r="B4" s="3"/>
      <c r="C4" s="47" t="s">
        <v>143</v>
      </c>
      <c r="D4" s="47" t="s">
        <v>144</v>
      </c>
      <c r="E4" s="47" t="s">
        <v>213</v>
      </c>
      <c r="F4" s="47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47" t="s">
        <v>156</v>
      </c>
      <c r="AB4" s="47" t="s">
        <v>10</v>
      </c>
      <c r="AC4" s="47" t="s">
        <v>157</v>
      </c>
      <c r="AD4" s="47" t="s">
        <v>214</v>
      </c>
      <c r="AE4" s="47" t="s">
        <v>159</v>
      </c>
      <c r="AF4" s="47" t="s">
        <v>11</v>
      </c>
      <c r="AG4" s="47" t="s">
        <v>160</v>
      </c>
      <c r="AH4" s="47" t="s">
        <v>161</v>
      </c>
      <c r="AI4" s="47" t="s">
        <v>162</v>
      </c>
      <c r="AJ4" s="61" t="s">
        <v>215</v>
      </c>
    </row>
    <row r="5" spans="1:36" s="85" customFormat="1" x14ac:dyDescent="0.3">
      <c r="A5" s="4" t="s">
        <v>12</v>
      </c>
      <c r="B5" s="5" t="s">
        <v>163</v>
      </c>
      <c r="C5" s="13">
        <v>37128</v>
      </c>
      <c r="D5" s="13"/>
      <c r="E5" s="13"/>
      <c r="F5" s="13">
        <v>3209123</v>
      </c>
      <c r="G5" s="13">
        <v>4695</v>
      </c>
      <c r="H5" s="13">
        <v>181790</v>
      </c>
      <c r="I5" s="13">
        <v>34406</v>
      </c>
      <c r="J5" s="13">
        <v>2966191</v>
      </c>
      <c r="K5" s="13">
        <v>86847</v>
      </c>
      <c r="L5" s="13">
        <v>22333</v>
      </c>
      <c r="M5" s="13">
        <v>13079</v>
      </c>
      <c r="N5" s="13">
        <v>93622</v>
      </c>
      <c r="O5" s="13">
        <v>29933</v>
      </c>
      <c r="P5" s="13">
        <v>762753</v>
      </c>
      <c r="Q5" s="13">
        <v>50418</v>
      </c>
      <c r="R5" s="13">
        <v>70220</v>
      </c>
      <c r="S5" s="13">
        <v>541909</v>
      </c>
      <c r="T5" s="13">
        <v>1161027</v>
      </c>
      <c r="U5" s="13">
        <v>5443580</v>
      </c>
      <c r="V5" s="13">
        <v>336018</v>
      </c>
      <c r="W5" s="13">
        <v>42989</v>
      </c>
      <c r="X5" s="13">
        <v>269872</v>
      </c>
      <c r="Y5" s="13">
        <v>71653</v>
      </c>
      <c r="Z5" s="13">
        <v>356663</v>
      </c>
      <c r="AA5" s="13">
        <v>136489</v>
      </c>
      <c r="AB5" s="13">
        <v>1902423</v>
      </c>
      <c r="AC5" s="13">
        <v>89547</v>
      </c>
      <c r="AD5" s="13">
        <v>8667</v>
      </c>
      <c r="AE5" s="13">
        <v>882717</v>
      </c>
      <c r="AF5" s="13">
        <v>34264</v>
      </c>
      <c r="AG5" s="13">
        <v>0</v>
      </c>
      <c r="AH5" s="13">
        <v>2077</v>
      </c>
      <c r="AI5" s="13">
        <v>22352</v>
      </c>
      <c r="AJ5" s="26">
        <v>198150</v>
      </c>
    </row>
    <row r="6" spans="1:36" s="85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26"/>
    </row>
    <row r="7" spans="1:36" s="85" customFormat="1" x14ac:dyDescent="0.3">
      <c r="A7" s="4">
        <v>2</v>
      </c>
      <c r="B7" s="5" t="s">
        <v>165</v>
      </c>
      <c r="C7" s="14">
        <v>17205</v>
      </c>
      <c r="D7" s="14"/>
      <c r="E7" s="14"/>
      <c r="F7" s="14">
        <v>2308227</v>
      </c>
      <c r="G7" s="14">
        <v>7608</v>
      </c>
      <c r="H7" s="14">
        <v>158425</v>
      </c>
      <c r="I7" s="14">
        <v>14633</v>
      </c>
      <c r="J7" s="14">
        <v>2312253</v>
      </c>
      <c r="K7" s="14">
        <v>77797</v>
      </c>
      <c r="L7" s="14">
        <v>16900</v>
      </c>
      <c r="M7" s="14">
        <v>8924</v>
      </c>
      <c r="N7" s="14">
        <v>60026</v>
      </c>
      <c r="O7" s="14">
        <v>17390</v>
      </c>
      <c r="P7" s="14">
        <v>565316</v>
      </c>
      <c r="Q7" s="14">
        <v>41010</v>
      </c>
      <c r="R7" s="14">
        <v>35217</v>
      </c>
      <c r="S7" s="14">
        <v>198870</v>
      </c>
      <c r="T7" s="14">
        <v>857554</v>
      </c>
      <c r="U7" s="14">
        <v>4316988</v>
      </c>
      <c r="V7" s="14">
        <v>307562</v>
      </c>
      <c r="W7" s="14">
        <v>25824</v>
      </c>
      <c r="X7" s="14">
        <v>186721</v>
      </c>
      <c r="Y7" s="14">
        <v>39159</v>
      </c>
      <c r="Z7" s="14">
        <v>225576</v>
      </c>
      <c r="AA7" s="14">
        <v>100931</v>
      </c>
      <c r="AB7" s="14">
        <v>1525434</v>
      </c>
      <c r="AC7" s="14">
        <v>40887</v>
      </c>
      <c r="AD7" s="14">
        <v>4673</v>
      </c>
      <c r="AE7" s="14">
        <v>599359</v>
      </c>
      <c r="AF7" s="14">
        <v>16397</v>
      </c>
      <c r="AG7" s="14">
        <v>28</v>
      </c>
      <c r="AH7" s="14">
        <v>1301</v>
      </c>
      <c r="AI7" s="14">
        <v>10537</v>
      </c>
      <c r="AJ7" s="27">
        <v>141445</v>
      </c>
    </row>
    <row r="8" spans="1:36" s="85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27"/>
    </row>
    <row r="9" spans="1:36" s="86" customFormat="1" x14ac:dyDescent="0.3">
      <c r="A9" s="7" t="s">
        <v>13</v>
      </c>
      <c r="B9" s="8" t="s">
        <v>167</v>
      </c>
      <c r="C9" s="15">
        <v>19923</v>
      </c>
      <c r="D9" s="15">
        <v>460776</v>
      </c>
      <c r="E9" s="15">
        <v>4907</v>
      </c>
      <c r="F9" s="15">
        <v>900896</v>
      </c>
      <c r="G9" s="15">
        <v>-2913</v>
      </c>
      <c r="H9" s="15">
        <v>23365</v>
      </c>
      <c r="I9" s="15">
        <v>19773</v>
      </c>
      <c r="J9" s="15">
        <v>653938</v>
      </c>
      <c r="K9" s="15">
        <v>9050</v>
      </c>
      <c r="L9" s="15">
        <v>5433</v>
      </c>
      <c r="M9" s="15">
        <v>4155</v>
      </c>
      <c r="N9" s="15">
        <v>33596</v>
      </c>
      <c r="O9" s="15">
        <v>12543</v>
      </c>
      <c r="P9" s="15">
        <v>197437</v>
      </c>
      <c r="Q9" s="15">
        <v>9408</v>
      </c>
      <c r="R9" s="15">
        <v>35003</v>
      </c>
      <c r="S9" s="15">
        <v>343039</v>
      </c>
      <c r="T9" s="15">
        <v>303473</v>
      </c>
      <c r="U9" s="15">
        <v>1126592</v>
      </c>
      <c r="V9" s="15">
        <v>28456</v>
      </c>
      <c r="W9" s="15">
        <v>17165</v>
      </c>
      <c r="X9" s="15">
        <v>83151</v>
      </c>
      <c r="Y9" s="15">
        <v>32494</v>
      </c>
      <c r="Z9" s="15">
        <v>131087</v>
      </c>
      <c r="AA9" s="15">
        <v>35558</v>
      </c>
      <c r="AB9" s="15">
        <v>376989</v>
      </c>
      <c r="AC9" s="15">
        <v>48660</v>
      </c>
      <c r="AD9" s="15">
        <v>3994</v>
      </c>
      <c r="AE9" s="15">
        <v>283358</v>
      </c>
      <c r="AF9" s="15">
        <v>17867</v>
      </c>
      <c r="AG9" s="15">
        <v>-28</v>
      </c>
      <c r="AH9" s="15">
        <v>776</v>
      </c>
      <c r="AI9" s="15">
        <v>11815</v>
      </c>
      <c r="AJ9" s="28">
        <v>56705</v>
      </c>
    </row>
    <row r="10" spans="1:36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28"/>
    </row>
    <row r="11" spans="1:36" x14ac:dyDescent="0.3">
      <c r="A11" s="4" t="s">
        <v>14</v>
      </c>
      <c r="B11" s="5" t="s">
        <v>169</v>
      </c>
      <c r="C11" s="16">
        <v>0</v>
      </c>
      <c r="D11" s="16"/>
      <c r="E11" s="16"/>
      <c r="F11" s="16">
        <v>297280</v>
      </c>
      <c r="G11" s="16">
        <v>50</v>
      </c>
      <c r="H11" s="16">
        <v>84</v>
      </c>
      <c r="I11" s="16">
        <v>1474</v>
      </c>
      <c r="J11" s="16">
        <v>380480</v>
      </c>
      <c r="K11" s="16">
        <v>23</v>
      </c>
      <c r="L11" s="16">
        <v>145</v>
      </c>
      <c r="M11" s="16">
        <v>29</v>
      </c>
      <c r="N11" s="16">
        <v>6207</v>
      </c>
      <c r="O11" s="16">
        <v>33</v>
      </c>
      <c r="P11" s="16">
        <v>26273</v>
      </c>
      <c r="Q11" s="16">
        <v>891</v>
      </c>
      <c r="R11" s="16">
        <v>12716</v>
      </c>
      <c r="S11" s="16">
        <v>1983</v>
      </c>
      <c r="T11" s="16">
        <v>2112</v>
      </c>
      <c r="U11" s="16">
        <v>219397</v>
      </c>
      <c r="V11" s="16">
        <v>2959</v>
      </c>
      <c r="W11" s="16">
        <v>0</v>
      </c>
      <c r="X11" s="16">
        <v>491</v>
      </c>
      <c r="Y11" s="16">
        <v>11803</v>
      </c>
      <c r="Z11" s="16">
        <v>64</v>
      </c>
      <c r="AA11" s="16">
        <v>0</v>
      </c>
      <c r="AB11" s="16">
        <v>101293</v>
      </c>
      <c r="AC11" s="16">
        <v>403</v>
      </c>
      <c r="AD11" s="16">
        <v>71</v>
      </c>
      <c r="AE11" s="16">
        <v>40521</v>
      </c>
      <c r="AF11" s="16">
        <v>351</v>
      </c>
      <c r="AG11" s="16">
        <v>0</v>
      </c>
      <c r="AH11" s="16">
        <v>0</v>
      </c>
      <c r="AI11" s="16">
        <v>0</v>
      </c>
      <c r="AJ11" s="29">
        <v>217</v>
      </c>
    </row>
    <row r="12" spans="1:36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29"/>
    </row>
    <row r="13" spans="1:36" x14ac:dyDescent="0.3">
      <c r="A13" s="4" t="s">
        <v>15</v>
      </c>
      <c r="B13" s="5" t="s">
        <v>171</v>
      </c>
      <c r="C13" s="16">
        <v>2618</v>
      </c>
      <c r="D13" s="16"/>
      <c r="E13" s="16"/>
      <c r="F13" s="16">
        <v>643002</v>
      </c>
      <c r="G13" s="16">
        <v>10670</v>
      </c>
      <c r="H13" s="16">
        <v>3978</v>
      </c>
      <c r="I13" s="16">
        <v>10238</v>
      </c>
      <c r="J13" s="16">
        <v>625686</v>
      </c>
      <c r="K13" s="16">
        <v>70424</v>
      </c>
      <c r="L13" s="16">
        <v>4238</v>
      </c>
      <c r="M13" s="16">
        <v>14802</v>
      </c>
      <c r="N13" s="16">
        <v>2475</v>
      </c>
      <c r="O13" s="16">
        <v>2719</v>
      </c>
      <c r="P13" s="16">
        <v>98315</v>
      </c>
      <c r="Q13" s="16">
        <v>8498</v>
      </c>
      <c r="R13" s="16">
        <v>13123</v>
      </c>
      <c r="S13" s="16">
        <v>127858</v>
      </c>
      <c r="T13" s="16">
        <v>108128</v>
      </c>
      <c r="U13" s="16">
        <v>478743</v>
      </c>
      <c r="V13" s="16">
        <v>58500</v>
      </c>
      <c r="W13" s="16">
        <v>5465</v>
      </c>
      <c r="X13" s="16">
        <v>39119</v>
      </c>
      <c r="Y13" s="16">
        <v>20115</v>
      </c>
      <c r="Z13" s="16">
        <v>58355</v>
      </c>
      <c r="AA13" s="16">
        <v>21223</v>
      </c>
      <c r="AB13" s="16">
        <v>388668</v>
      </c>
      <c r="AC13" s="16">
        <v>17813</v>
      </c>
      <c r="AD13" s="16">
        <v>2457</v>
      </c>
      <c r="AE13" s="16">
        <v>148605</v>
      </c>
      <c r="AF13" s="16">
        <v>5257</v>
      </c>
      <c r="AG13" s="16">
        <v>0</v>
      </c>
      <c r="AH13" s="16">
        <v>939</v>
      </c>
      <c r="AI13" s="16">
        <v>12610</v>
      </c>
      <c r="AJ13" s="29">
        <v>31272</v>
      </c>
    </row>
    <row r="14" spans="1:36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29"/>
    </row>
    <row r="15" spans="1:36" x14ac:dyDescent="0.3">
      <c r="A15" s="4" t="s">
        <v>16</v>
      </c>
      <c r="B15" s="5" t="s">
        <v>172</v>
      </c>
      <c r="C15" s="16">
        <v>-116</v>
      </c>
      <c r="D15" s="16"/>
      <c r="E15" s="16"/>
      <c r="F15" s="16">
        <v>-82183</v>
      </c>
      <c r="G15" s="16">
        <v>-6</v>
      </c>
      <c r="H15" s="16">
        <v>-97</v>
      </c>
      <c r="I15" s="16">
        <v>-1380</v>
      </c>
      <c r="J15" s="16">
        <v>-155934</v>
      </c>
      <c r="K15" s="16">
        <v>-11178</v>
      </c>
      <c r="L15" s="16">
        <v>-636</v>
      </c>
      <c r="M15" s="16">
        <v>-4485</v>
      </c>
      <c r="N15" s="16">
        <v>-382</v>
      </c>
      <c r="O15" s="16">
        <v>-532</v>
      </c>
      <c r="P15" s="16">
        <v>-16389</v>
      </c>
      <c r="Q15" s="16">
        <v>-584</v>
      </c>
      <c r="R15" s="16">
        <v>-10188</v>
      </c>
      <c r="S15" s="16">
        <v>-11471</v>
      </c>
      <c r="T15" s="16">
        <v>-19199</v>
      </c>
      <c r="U15" s="16">
        <v>-103247</v>
      </c>
      <c r="V15" s="16">
        <v>-5825</v>
      </c>
      <c r="W15" s="16">
        <v>-957</v>
      </c>
      <c r="X15" s="16">
        <v>-10080</v>
      </c>
      <c r="Y15" s="16">
        <v>-4165</v>
      </c>
      <c r="Z15" s="16">
        <v>-9673</v>
      </c>
      <c r="AA15" s="16">
        <v>-4263</v>
      </c>
      <c r="AB15" s="16">
        <v>-53254</v>
      </c>
      <c r="AC15" s="16">
        <v>-14183</v>
      </c>
      <c r="AD15" s="16">
        <v>-312</v>
      </c>
      <c r="AE15" s="16">
        <v>-10134</v>
      </c>
      <c r="AF15" s="16">
        <v>-14608</v>
      </c>
      <c r="AG15" s="16">
        <v>-7</v>
      </c>
      <c r="AH15" s="16">
        <v>-572</v>
      </c>
      <c r="AI15" s="16">
        <v>-1544</v>
      </c>
      <c r="AJ15" s="29">
        <v>-14780</v>
      </c>
    </row>
    <row r="16" spans="1:36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29"/>
    </row>
    <row r="17" spans="1:36" x14ac:dyDescent="0.3">
      <c r="A17" s="4" t="s">
        <v>17</v>
      </c>
      <c r="B17" s="5" t="s">
        <v>174</v>
      </c>
      <c r="C17" s="16">
        <v>-698</v>
      </c>
      <c r="D17" s="16"/>
      <c r="E17" s="16"/>
      <c r="F17" s="16">
        <v>-364293</v>
      </c>
      <c r="G17" s="16">
        <v>0</v>
      </c>
      <c r="H17" s="16">
        <v>-174</v>
      </c>
      <c r="I17" s="16">
        <v>-236</v>
      </c>
      <c r="J17" s="16">
        <v>-309522</v>
      </c>
      <c r="K17" s="16">
        <v>22843</v>
      </c>
      <c r="L17" s="16">
        <v>964</v>
      </c>
      <c r="M17" s="16">
        <v>398</v>
      </c>
      <c r="N17" s="16">
        <v>-4324</v>
      </c>
      <c r="O17" s="16">
        <v>-2490</v>
      </c>
      <c r="P17" s="16">
        <v>-8163</v>
      </c>
      <c r="Q17" s="16">
        <v>1968</v>
      </c>
      <c r="R17" s="16">
        <v>-4472</v>
      </c>
      <c r="S17" s="16">
        <v>-171</v>
      </c>
      <c r="T17" s="16">
        <v>68399</v>
      </c>
      <c r="U17" s="16">
        <v>-92868</v>
      </c>
      <c r="V17" s="16">
        <v>-34995</v>
      </c>
      <c r="W17" s="16">
        <v>883</v>
      </c>
      <c r="X17" s="16">
        <v>-3118</v>
      </c>
      <c r="Y17" s="16">
        <v>44621</v>
      </c>
      <c r="Z17" s="16">
        <v>-4316</v>
      </c>
      <c r="AA17" s="16">
        <v>0</v>
      </c>
      <c r="AB17" s="16">
        <v>1891</v>
      </c>
      <c r="AC17" s="16">
        <v>25066</v>
      </c>
      <c r="AD17" s="16">
        <v>-1</v>
      </c>
      <c r="AE17" s="16">
        <v>-3905</v>
      </c>
      <c r="AF17" s="16">
        <v>0</v>
      </c>
      <c r="AG17" s="16">
        <v>0</v>
      </c>
      <c r="AH17" s="16">
        <v>0</v>
      </c>
      <c r="AI17" s="16">
        <v>0</v>
      </c>
      <c r="AJ17" s="29">
        <v>1205</v>
      </c>
    </row>
    <row r="18" spans="1:36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29"/>
    </row>
    <row r="19" spans="1:36" x14ac:dyDescent="0.3">
      <c r="A19" s="4" t="s">
        <v>18</v>
      </c>
      <c r="B19" s="5" t="s">
        <v>176</v>
      </c>
      <c r="C19" s="13">
        <v>0</v>
      </c>
      <c r="D19" s="13"/>
      <c r="E19" s="13"/>
      <c r="F19" s="13">
        <v>-59484</v>
      </c>
      <c r="G19" s="13">
        <v>5</v>
      </c>
      <c r="H19" s="13">
        <v>-1</v>
      </c>
      <c r="I19" s="13">
        <v>1442</v>
      </c>
      <c r="J19" s="13">
        <v>16234</v>
      </c>
      <c r="K19" s="13">
        <v>36300</v>
      </c>
      <c r="L19" s="13">
        <v>-105</v>
      </c>
      <c r="M19" s="13">
        <v>-49</v>
      </c>
      <c r="N19" s="13">
        <v>-5520</v>
      </c>
      <c r="O19" s="13">
        <v>-1120</v>
      </c>
      <c r="P19" s="13">
        <v>-64</v>
      </c>
      <c r="Q19" s="13">
        <v>-1894</v>
      </c>
      <c r="R19" s="13">
        <v>0</v>
      </c>
      <c r="S19" s="13">
        <v>5044</v>
      </c>
      <c r="T19" s="13">
        <v>3216</v>
      </c>
      <c r="U19" s="13">
        <v>46669</v>
      </c>
      <c r="V19" s="13">
        <v>3012</v>
      </c>
      <c r="W19" s="13">
        <v>207</v>
      </c>
      <c r="X19" s="13">
        <v>1180</v>
      </c>
      <c r="Y19" s="13">
        <v>-1275</v>
      </c>
      <c r="Z19" s="13">
        <v>205</v>
      </c>
      <c r="AA19" s="13">
        <v>0</v>
      </c>
      <c r="AB19" s="13">
        <v>-39701</v>
      </c>
      <c r="AC19" s="13">
        <v>12</v>
      </c>
      <c r="AD19" s="13">
        <v>1</v>
      </c>
      <c r="AE19" s="13">
        <v>42</v>
      </c>
      <c r="AF19" s="13">
        <v>0</v>
      </c>
      <c r="AG19" s="13">
        <v>0</v>
      </c>
      <c r="AH19" s="13">
        <v>0</v>
      </c>
      <c r="AI19" s="13">
        <v>0</v>
      </c>
      <c r="AJ19" s="26">
        <v>-1382</v>
      </c>
    </row>
    <row r="20" spans="1:36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26"/>
    </row>
    <row r="21" spans="1:36" x14ac:dyDescent="0.3">
      <c r="A21" s="4" t="s">
        <v>19</v>
      </c>
      <c r="B21" s="5" t="s">
        <v>178</v>
      </c>
      <c r="C21" s="16">
        <v>2941</v>
      </c>
      <c r="D21" s="16"/>
      <c r="E21" s="16"/>
      <c r="F21" s="16">
        <v>7134</v>
      </c>
      <c r="G21" s="16">
        <v>59</v>
      </c>
      <c r="H21" s="16">
        <v>3</v>
      </c>
      <c r="I21" s="16">
        <v>1561</v>
      </c>
      <c r="J21" s="16">
        <v>254</v>
      </c>
      <c r="K21" s="16">
        <v>-16244</v>
      </c>
      <c r="L21" s="16">
        <v>4056</v>
      </c>
      <c r="M21" s="16">
        <v>11193</v>
      </c>
      <c r="N21" s="16">
        <v>2665</v>
      </c>
      <c r="O21" s="16">
        <v>-58</v>
      </c>
      <c r="P21" s="16">
        <v>976</v>
      </c>
      <c r="Q21" s="16">
        <v>4860</v>
      </c>
      <c r="R21" s="16">
        <v>-485</v>
      </c>
      <c r="S21" s="16">
        <v>1673</v>
      </c>
      <c r="T21" s="16">
        <v>2520</v>
      </c>
      <c r="U21" s="16">
        <v>-10695</v>
      </c>
      <c r="V21" s="16">
        <v>285</v>
      </c>
      <c r="W21" s="16">
        <v>-46</v>
      </c>
      <c r="X21" s="16">
        <v>129</v>
      </c>
      <c r="Y21" s="16">
        <v>-28436</v>
      </c>
      <c r="Z21" s="16">
        <v>-413</v>
      </c>
      <c r="AA21" s="16">
        <v>0</v>
      </c>
      <c r="AB21" s="16">
        <v>5236</v>
      </c>
      <c r="AC21" s="16">
        <v>833</v>
      </c>
      <c r="AD21" s="16">
        <v>3807</v>
      </c>
      <c r="AE21" s="16">
        <v>4491</v>
      </c>
      <c r="AF21" s="16">
        <v>3</v>
      </c>
      <c r="AG21" s="16">
        <v>0</v>
      </c>
      <c r="AH21" s="16">
        <v>82</v>
      </c>
      <c r="AI21" s="16">
        <v>54</v>
      </c>
      <c r="AJ21" s="29">
        <v>3628</v>
      </c>
    </row>
    <row r="22" spans="1:36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29"/>
    </row>
    <row r="23" spans="1:36" x14ac:dyDescent="0.3">
      <c r="A23" s="4" t="s">
        <v>20</v>
      </c>
      <c r="B23" s="5" t="s">
        <v>180</v>
      </c>
      <c r="C23" s="16">
        <v>0</v>
      </c>
      <c r="D23" s="16"/>
      <c r="E23" s="16"/>
      <c r="F23" s="16">
        <v>-914</v>
      </c>
      <c r="G23" s="16">
        <v>-67</v>
      </c>
      <c r="H23" s="16">
        <v>-190</v>
      </c>
      <c r="I23" s="16">
        <v>-135</v>
      </c>
      <c r="J23" s="16">
        <v>-49345</v>
      </c>
      <c r="K23" s="16">
        <v>-4616</v>
      </c>
      <c r="L23" s="16">
        <v>17</v>
      </c>
      <c r="M23" s="16">
        <v>1135</v>
      </c>
      <c r="N23" s="16">
        <v>0</v>
      </c>
      <c r="O23" s="16">
        <v>76</v>
      </c>
      <c r="P23" s="16">
        <v>-1808</v>
      </c>
      <c r="Q23" s="16">
        <v>-218</v>
      </c>
      <c r="R23" s="16">
        <v>0</v>
      </c>
      <c r="S23" s="16">
        <v>-12153</v>
      </c>
      <c r="T23" s="16">
        <v>57988</v>
      </c>
      <c r="U23" s="16">
        <v>143604</v>
      </c>
      <c r="V23" s="16">
        <v>-959</v>
      </c>
      <c r="W23" s="16">
        <v>-2296</v>
      </c>
      <c r="X23" s="16">
        <v>21143</v>
      </c>
      <c r="Y23" s="16">
        <v>-396</v>
      </c>
      <c r="Z23" s="16">
        <v>-1775</v>
      </c>
      <c r="AA23" s="16">
        <v>0</v>
      </c>
      <c r="AB23" s="16">
        <v>2495</v>
      </c>
      <c r="AC23" s="16">
        <v>0</v>
      </c>
      <c r="AD23" s="16">
        <v>0</v>
      </c>
      <c r="AE23" s="16">
        <v>-4119</v>
      </c>
      <c r="AF23" s="16">
        <v>1</v>
      </c>
      <c r="AG23" s="16">
        <v>0</v>
      </c>
      <c r="AH23" s="16">
        <v>1</v>
      </c>
      <c r="AI23" s="16">
        <v>0</v>
      </c>
      <c r="AJ23" s="29">
        <v>-1</v>
      </c>
    </row>
    <row r="24" spans="1:36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29"/>
    </row>
    <row r="25" spans="1:36" x14ac:dyDescent="0.3">
      <c r="A25" s="4" t="s">
        <v>21</v>
      </c>
      <c r="B25" s="5" t="s">
        <v>182</v>
      </c>
      <c r="C25" s="13">
        <v>675</v>
      </c>
      <c r="D25" s="13"/>
      <c r="E25" s="13"/>
      <c r="F25" s="13">
        <v>80108</v>
      </c>
      <c r="G25" s="13">
        <v>-218</v>
      </c>
      <c r="H25" s="13">
        <v>-2759</v>
      </c>
      <c r="I25" s="13">
        <v>301</v>
      </c>
      <c r="J25" s="13">
        <v>423660</v>
      </c>
      <c r="K25" s="13">
        <v>-5527</v>
      </c>
      <c r="L25" s="13">
        <v>-1194</v>
      </c>
      <c r="M25" s="13">
        <v>-1188</v>
      </c>
      <c r="N25" s="13">
        <v>1879</v>
      </c>
      <c r="O25" s="13">
        <v>-276</v>
      </c>
      <c r="P25" s="13">
        <v>43448</v>
      </c>
      <c r="Q25" s="13">
        <v>-316</v>
      </c>
      <c r="R25" s="13">
        <v>2507</v>
      </c>
      <c r="S25" s="13">
        <v>15920</v>
      </c>
      <c r="T25" s="13">
        <v>32929</v>
      </c>
      <c r="U25" s="13">
        <v>84036</v>
      </c>
      <c r="V25" s="13">
        <v>-1081</v>
      </c>
      <c r="W25" s="13">
        <v>62903</v>
      </c>
      <c r="X25" s="13">
        <v>7730</v>
      </c>
      <c r="Y25" s="13">
        <v>-1095</v>
      </c>
      <c r="Z25" s="13">
        <v>-6677</v>
      </c>
      <c r="AA25" s="13">
        <v>-3105</v>
      </c>
      <c r="AB25" s="13">
        <v>-4499</v>
      </c>
      <c r="AC25" s="13">
        <v>-2715</v>
      </c>
      <c r="AD25" s="13">
        <v>1293</v>
      </c>
      <c r="AE25" s="13">
        <v>8892</v>
      </c>
      <c r="AF25" s="13">
        <v>8142</v>
      </c>
      <c r="AG25" s="13">
        <v>18073</v>
      </c>
      <c r="AH25" s="13">
        <v>-477</v>
      </c>
      <c r="AI25" s="13">
        <v>1460</v>
      </c>
      <c r="AJ25" s="26">
        <v>2756</v>
      </c>
    </row>
    <row r="26" spans="1:36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26"/>
    </row>
    <row r="27" spans="1:36" s="86" customFormat="1" x14ac:dyDescent="0.3">
      <c r="A27" s="7" t="s">
        <v>22</v>
      </c>
      <c r="B27" s="8" t="s">
        <v>184</v>
      </c>
      <c r="C27" s="15">
        <v>25343</v>
      </c>
      <c r="D27" s="15">
        <v>818823</v>
      </c>
      <c r="E27" s="15">
        <v>25617</v>
      </c>
      <c r="F27" s="15">
        <v>1421546</v>
      </c>
      <c r="G27" s="15">
        <v>7580</v>
      </c>
      <c r="H27" s="15">
        <v>24209</v>
      </c>
      <c r="I27" s="15">
        <v>33038</v>
      </c>
      <c r="J27" s="15">
        <v>1585451</v>
      </c>
      <c r="K27" s="15">
        <v>101075</v>
      </c>
      <c r="L27" s="15">
        <v>12918</v>
      </c>
      <c r="M27" s="15">
        <v>25990</v>
      </c>
      <c r="N27" s="15">
        <v>36596</v>
      </c>
      <c r="O27" s="15">
        <v>10895</v>
      </c>
      <c r="P27" s="15">
        <v>340025</v>
      </c>
      <c r="Q27" s="15">
        <v>22613</v>
      </c>
      <c r="R27" s="15">
        <v>48204</v>
      </c>
      <c r="S27" s="15">
        <v>471722</v>
      </c>
      <c r="T27" s="15">
        <v>559566</v>
      </c>
      <c r="U27" s="15">
        <v>1892231</v>
      </c>
      <c r="V27" s="15">
        <v>50352</v>
      </c>
      <c r="W27" s="15">
        <v>83324</v>
      </c>
      <c r="X27" s="15">
        <v>139745</v>
      </c>
      <c r="Y27" s="15">
        <v>73666</v>
      </c>
      <c r="Z27" s="15">
        <v>166857</v>
      </c>
      <c r="AA27" s="15">
        <v>49413</v>
      </c>
      <c r="AB27" s="15">
        <v>779118</v>
      </c>
      <c r="AC27" s="15">
        <v>75889</v>
      </c>
      <c r="AD27" s="15">
        <v>11310</v>
      </c>
      <c r="AE27" s="15">
        <v>467751</v>
      </c>
      <c r="AF27" s="15">
        <v>17013</v>
      </c>
      <c r="AG27" s="15">
        <v>18038</v>
      </c>
      <c r="AH27" s="15">
        <v>749</v>
      </c>
      <c r="AI27" s="15">
        <v>24395</v>
      </c>
      <c r="AJ27" s="28">
        <v>79620</v>
      </c>
    </row>
    <row r="28" spans="1:36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28"/>
    </row>
    <row r="29" spans="1:36" x14ac:dyDescent="0.3">
      <c r="A29" s="4" t="s">
        <v>135</v>
      </c>
      <c r="B29" s="5" t="s">
        <v>186</v>
      </c>
      <c r="C29" s="16">
        <v>6217</v>
      </c>
      <c r="D29" s="16"/>
      <c r="E29" s="16"/>
      <c r="F29" s="16">
        <v>661628</v>
      </c>
      <c r="G29" s="16">
        <v>4582</v>
      </c>
      <c r="H29" s="16">
        <v>644</v>
      </c>
      <c r="I29" s="16">
        <v>8760</v>
      </c>
      <c r="J29" s="16">
        <v>372815</v>
      </c>
      <c r="K29" s="16">
        <v>47522</v>
      </c>
      <c r="L29" s="16">
        <v>4214</v>
      </c>
      <c r="M29" s="16">
        <v>6387</v>
      </c>
      <c r="N29" s="16">
        <v>3506</v>
      </c>
      <c r="O29" s="16">
        <v>4802</v>
      </c>
      <c r="P29" s="16">
        <v>115336</v>
      </c>
      <c r="Q29" s="16">
        <v>7398</v>
      </c>
      <c r="R29" s="16">
        <v>8676</v>
      </c>
      <c r="S29" s="16">
        <v>161264</v>
      </c>
      <c r="T29" s="16">
        <v>217319</v>
      </c>
      <c r="U29" s="16">
        <v>555868</v>
      </c>
      <c r="V29" s="16">
        <v>13627</v>
      </c>
      <c r="W29" s="16">
        <v>13974</v>
      </c>
      <c r="X29" s="16">
        <v>80736</v>
      </c>
      <c r="Y29" s="16">
        <v>20285</v>
      </c>
      <c r="Z29" s="16">
        <v>59890</v>
      </c>
      <c r="AA29" s="16">
        <v>9361</v>
      </c>
      <c r="AB29" s="16">
        <v>292579</v>
      </c>
      <c r="AC29" s="16">
        <v>26266</v>
      </c>
      <c r="AD29" s="16">
        <v>4550</v>
      </c>
      <c r="AE29" s="16">
        <v>125034</v>
      </c>
      <c r="AF29" s="16">
        <v>6907</v>
      </c>
      <c r="AG29" s="16">
        <v>11994</v>
      </c>
      <c r="AH29" s="16">
        <v>1007</v>
      </c>
      <c r="AI29" s="16">
        <v>2570</v>
      </c>
      <c r="AJ29" s="29">
        <v>65371</v>
      </c>
    </row>
    <row r="30" spans="1:36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29"/>
    </row>
    <row r="31" spans="1:36" x14ac:dyDescent="0.3">
      <c r="A31" s="4" t="s">
        <v>23</v>
      </c>
      <c r="B31" s="5" t="s">
        <v>188</v>
      </c>
      <c r="C31" s="16">
        <v>5533</v>
      </c>
      <c r="D31" s="16"/>
      <c r="E31" s="16"/>
      <c r="F31" s="16">
        <v>346024</v>
      </c>
      <c r="G31" s="16">
        <v>7833</v>
      </c>
      <c r="H31" s="16">
        <v>5734</v>
      </c>
      <c r="I31" s="16">
        <v>5561</v>
      </c>
      <c r="J31" s="16">
        <v>322199</v>
      </c>
      <c r="K31" s="16">
        <v>34651</v>
      </c>
      <c r="L31" s="16">
        <v>2591</v>
      </c>
      <c r="M31" s="16">
        <v>11564</v>
      </c>
      <c r="N31" s="16">
        <v>1715</v>
      </c>
      <c r="O31" s="16">
        <v>3104</v>
      </c>
      <c r="P31" s="16">
        <v>67466</v>
      </c>
      <c r="Q31" s="16">
        <v>6584</v>
      </c>
      <c r="R31" s="16">
        <v>12795</v>
      </c>
      <c r="S31" s="16">
        <v>127894</v>
      </c>
      <c r="T31" s="16">
        <v>105628</v>
      </c>
      <c r="U31" s="16">
        <v>376710</v>
      </c>
      <c r="V31" s="16">
        <v>7875</v>
      </c>
      <c r="W31" s="16">
        <v>10117</v>
      </c>
      <c r="X31" s="16">
        <v>29403</v>
      </c>
      <c r="Y31" s="16">
        <v>7785</v>
      </c>
      <c r="Z31" s="16">
        <v>51797</v>
      </c>
      <c r="AA31" s="16">
        <v>13816</v>
      </c>
      <c r="AB31" s="16">
        <v>145225</v>
      </c>
      <c r="AC31" s="16">
        <v>21435</v>
      </c>
      <c r="AD31" s="16">
        <v>3049</v>
      </c>
      <c r="AE31" s="16">
        <v>134931</v>
      </c>
      <c r="AF31" s="16">
        <v>5931</v>
      </c>
      <c r="AG31" s="16">
        <v>4345</v>
      </c>
      <c r="AH31" s="16">
        <v>2540</v>
      </c>
      <c r="AI31" s="16">
        <v>5463</v>
      </c>
      <c r="AJ31" s="29">
        <v>56712</v>
      </c>
    </row>
    <row r="32" spans="1:36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29"/>
    </row>
    <row r="33" spans="1:36" x14ac:dyDescent="0.3">
      <c r="A33" s="4" t="s">
        <v>24</v>
      </c>
      <c r="B33" s="5" t="s">
        <v>190</v>
      </c>
      <c r="C33" s="13">
        <v>963</v>
      </c>
      <c r="D33" s="13"/>
      <c r="E33" s="13"/>
      <c r="F33" s="13">
        <v>39353</v>
      </c>
      <c r="G33" s="13">
        <v>372</v>
      </c>
      <c r="H33" s="13">
        <v>10</v>
      </c>
      <c r="I33" s="13">
        <v>1495</v>
      </c>
      <c r="J33" s="13">
        <v>86039</v>
      </c>
      <c r="K33" s="13">
        <v>2965</v>
      </c>
      <c r="L33" s="13">
        <v>629</v>
      </c>
      <c r="M33" s="13">
        <v>776</v>
      </c>
      <c r="N33" s="13">
        <v>169</v>
      </c>
      <c r="O33" s="13">
        <v>628</v>
      </c>
      <c r="P33" s="13">
        <v>14242</v>
      </c>
      <c r="Q33" s="13">
        <v>1310</v>
      </c>
      <c r="R33" s="13">
        <v>1128</v>
      </c>
      <c r="S33" s="13">
        <v>15811</v>
      </c>
      <c r="T33" s="13">
        <v>26854</v>
      </c>
      <c r="U33" s="13">
        <v>121380</v>
      </c>
      <c r="V33" s="13">
        <v>932</v>
      </c>
      <c r="W33" s="13">
        <v>2107</v>
      </c>
      <c r="X33" s="13">
        <v>4304</v>
      </c>
      <c r="Y33" s="13">
        <v>830</v>
      </c>
      <c r="Z33" s="13">
        <v>8044</v>
      </c>
      <c r="AA33" s="13">
        <v>1908</v>
      </c>
      <c r="AB33" s="13">
        <v>62965</v>
      </c>
      <c r="AC33" s="13">
        <v>1909</v>
      </c>
      <c r="AD33" s="13">
        <v>362</v>
      </c>
      <c r="AE33" s="13">
        <v>22161</v>
      </c>
      <c r="AF33" s="13">
        <v>392</v>
      </c>
      <c r="AG33" s="13">
        <v>842</v>
      </c>
      <c r="AH33" s="13">
        <v>226</v>
      </c>
      <c r="AI33" s="13">
        <v>43</v>
      </c>
      <c r="AJ33" s="26">
        <v>6237</v>
      </c>
    </row>
    <row r="34" spans="1:36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26"/>
    </row>
    <row r="35" spans="1:36" x14ac:dyDescent="0.3">
      <c r="A35" s="4" t="s">
        <v>25</v>
      </c>
      <c r="B35" s="5" t="s">
        <v>192</v>
      </c>
      <c r="C35" s="13">
        <v>36</v>
      </c>
      <c r="D35" s="13"/>
      <c r="E35" s="13"/>
      <c r="F35" s="13">
        <v>-131321</v>
      </c>
      <c r="G35" s="13">
        <v>-80</v>
      </c>
      <c r="H35" s="13">
        <v>-2629</v>
      </c>
      <c r="I35" s="13">
        <v>-276</v>
      </c>
      <c r="J35" s="13">
        <v>-19091</v>
      </c>
      <c r="K35" s="13">
        <v>-1440</v>
      </c>
      <c r="L35" s="13">
        <v>-121</v>
      </c>
      <c r="M35" s="13">
        <v>-368</v>
      </c>
      <c r="N35" s="13">
        <v>-541</v>
      </c>
      <c r="O35" s="13">
        <v>-443</v>
      </c>
      <c r="P35" s="13">
        <v>-21141</v>
      </c>
      <c r="Q35" s="13">
        <v>511</v>
      </c>
      <c r="R35" s="13">
        <v>9035</v>
      </c>
      <c r="S35" s="13">
        <v>216</v>
      </c>
      <c r="T35" s="13">
        <v>-2805</v>
      </c>
      <c r="U35" s="13">
        <v>-40194</v>
      </c>
      <c r="V35" s="13">
        <v>1289</v>
      </c>
      <c r="W35" s="13">
        <v>1362</v>
      </c>
      <c r="X35" s="13">
        <v>-9152</v>
      </c>
      <c r="Y35" s="13">
        <v>1718</v>
      </c>
      <c r="Z35" s="13">
        <v>1706</v>
      </c>
      <c r="AA35" s="13">
        <v>-1036</v>
      </c>
      <c r="AB35" s="13">
        <v>-9002</v>
      </c>
      <c r="AC35" s="13">
        <v>6569</v>
      </c>
      <c r="AD35" s="13">
        <v>450</v>
      </c>
      <c r="AE35" s="13">
        <v>27950</v>
      </c>
      <c r="AF35" s="13">
        <v>100</v>
      </c>
      <c r="AG35" s="13">
        <v>0</v>
      </c>
      <c r="AH35" s="13">
        <v>-581</v>
      </c>
      <c r="AI35" s="13">
        <v>6286</v>
      </c>
      <c r="AJ35" s="26">
        <v>32955</v>
      </c>
    </row>
    <row r="36" spans="1:36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26"/>
    </row>
    <row r="37" spans="1:36" x14ac:dyDescent="0.3">
      <c r="A37" s="4" t="s">
        <v>26</v>
      </c>
      <c r="B37" s="5" t="s">
        <v>194</v>
      </c>
      <c r="C37" s="13">
        <v>3802</v>
      </c>
      <c r="D37" s="13"/>
      <c r="E37" s="13"/>
      <c r="F37" s="13">
        <v>802412</v>
      </c>
      <c r="G37" s="13">
        <v>161</v>
      </c>
      <c r="H37" s="13">
        <v>68883</v>
      </c>
      <c r="I37" s="13">
        <v>175</v>
      </c>
      <c r="J37" s="13">
        <v>537861</v>
      </c>
      <c r="K37" s="13">
        <v>31067</v>
      </c>
      <c r="L37" s="13">
        <v>3288</v>
      </c>
      <c r="M37" s="13">
        <v>293</v>
      </c>
      <c r="N37" s="13">
        <v>0</v>
      </c>
      <c r="O37" s="13">
        <v>2872</v>
      </c>
      <c r="P37" s="13">
        <v>133558</v>
      </c>
      <c r="Q37" s="13">
        <v>1690</v>
      </c>
      <c r="R37" s="13">
        <v>0</v>
      </c>
      <c r="S37" s="13">
        <v>107443</v>
      </c>
      <c r="T37" s="13">
        <v>174939</v>
      </c>
      <c r="U37" s="13">
        <v>715218</v>
      </c>
      <c r="V37" s="13">
        <v>26397</v>
      </c>
      <c r="W37" s="13">
        <v>12659</v>
      </c>
      <c r="X37" s="13">
        <v>45761</v>
      </c>
      <c r="Y37" s="13">
        <v>0</v>
      </c>
      <c r="Z37" s="13">
        <v>398</v>
      </c>
      <c r="AA37" s="13">
        <v>11065</v>
      </c>
      <c r="AB37" s="13">
        <v>257227</v>
      </c>
      <c r="AC37" s="13">
        <v>8460</v>
      </c>
      <c r="AD37" s="13">
        <v>57</v>
      </c>
      <c r="AE37" s="13">
        <v>272171</v>
      </c>
      <c r="AF37" s="13">
        <v>4129</v>
      </c>
      <c r="AG37" s="13">
        <v>0</v>
      </c>
      <c r="AH37" s="13">
        <v>0</v>
      </c>
      <c r="AI37" s="13">
        <v>8963</v>
      </c>
      <c r="AJ37" s="26">
        <v>9528</v>
      </c>
    </row>
    <row r="38" spans="1:36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26"/>
    </row>
    <row r="39" spans="1:36" x14ac:dyDescent="0.3">
      <c r="A39" s="4">
        <v>18</v>
      </c>
      <c r="B39" s="5" t="s">
        <v>196</v>
      </c>
      <c r="C39" s="13">
        <v>0</v>
      </c>
      <c r="D39" s="13"/>
      <c r="E39" s="13"/>
      <c r="F39" s="13">
        <v>429854</v>
      </c>
      <c r="G39" s="13">
        <v>0</v>
      </c>
      <c r="H39" s="13">
        <v>0</v>
      </c>
      <c r="I39" s="13">
        <v>14135</v>
      </c>
      <c r="J39" s="13">
        <v>61188</v>
      </c>
      <c r="K39" s="13">
        <v>1000</v>
      </c>
      <c r="L39" s="13">
        <v>3</v>
      </c>
      <c r="M39" s="13">
        <v>-47</v>
      </c>
      <c r="N39" s="13">
        <v>12050</v>
      </c>
      <c r="O39" s="13">
        <v>5705</v>
      </c>
      <c r="P39" s="13">
        <v>43626</v>
      </c>
      <c r="Q39" s="13">
        <v>-59</v>
      </c>
      <c r="R39" s="13">
        <v>7470</v>
      </c>
      <c r="S39" s="13">
        <v>-40</v>
      </c>
      <c r="T39" s="13">
        <v>34632</v>
      </c>
      <c r="U39" s="13">
        <v>415890</v>
      </c>
      <c r="V39" s="13">
        <v>4520</v>
      </c>
      <c r="W39" s="13">
        <v>0</v>
      </c>
      <c r="X39" s="13">
        <v>0</v>
      </c>
      <c r="Y39" s="13">
        <v>0</v>
      </c>
      <c r="Z39" s="13">
        <v>1771</v>
      </c>
      <c r="AA39" s="13">
        <v>0</v>
      </c>
      <c r="AB39" s="13">
        <v>3555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13">
        <v>0</v>
      </c>
      <c r="AJ39" s="26">
        <v>7</v>
      </c>
    </row>
    <row r="40" spans="1:36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26"/>
    </row>
    <row r="41" spans="1:36" x14ac:dyDescent="0.3">
      <c r="A41" s="4" t="s">
        <v>27</v>
      </c>
      <c r="B41" s="5" t="s">
        <v>198</v>
      </c>
      <c r="C41" s="13">
        <v>0</v>
      </c>
      <c r="D41" s="13"/>
      <c r="E41" s="13"/>
      <c r="F41" s="13">
        <v>134736</v>
      </c>
      <c r="G41" s="13">
        <v>0</v>
      </c>
      <c r="H41" s="13">
        <v>8973</v>
      </c>
      <c r="I41" s="13">
        <v>-319</v>
      </c>
      <c r="J41" s="13">
        <v>500785</v>
      </c>
      <c r="K41" s="13">
        <v>606</v>
      </c>
      <c r="L41" s="13">
        <v>1002</v>
      </c>
      <c r="M41" s="13">
        <v>0</v>
      </c>
      <c r="N41" s="13">
        <v>106</v>
      </c>
      <c r="O41" s="13">
        <v>1273</v>
      </c>
      <c r="P41" s="13">
        <v>11722</v>
      </c>
      <c r="Q41" s="13">
        <v>101</v>
      </c>
      <c r="R41" s="13">
        <v>490</v>
      </c>
      <c r="S41" s="13">
        <v>4079</v>
      </c>
      <c r="T41" s="13">
        <v>-18456</v>
      </c>
      <c r="U41" s="13">
        <v>180818</v>
      </c>
      <c r="V41" s="13">
        <v>1413</v>
      </c>
      <c r="W41" s="13">
        <v>3171</v>
      </c>
      <c r="X41" s="13">
        <v>6284</v>
      </c>
      <c r="Y41" s="13">
        <v>144372</v>
      </c>
      <c r="Z41" s="13">
        <v>18824</v>
      </c>
      <c r="AA41" s="13">
        <v>2068</v>
      </c>
      <c r="AB41" s="13">
        <v>39490</v>
      </c>
      <c r="AC41" s="13">
        <v>302</v>
      </c>
      <c r="AD41" s="13">
        <v>0</v>
      </c>
      <c r="AE41" s="13">
        <v>1074</v>
      </c>
      <c r="AF41" s="13">
        <v>4</v>
      </c>
      <c r="AG41" s="13">
        <v>0</v>
      </c>
      <c r="AH41" s="13">
        <v>0</v>
      </c>
      <c r="AI41" s="13">
        <v>0</v>
      </c>
      <c r="AJ41" s="26">
        <v>511</v>
      </c>
    </row>
    <row r="42" spans="1:36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26"/>
    </row>
    <row r="43" spans="1:36" s="86" customFormat="1" x14ac:dyDescent="0.3">
      <c r="A43" s="7" t="s">
        <v>28</v>
      </c>
      <c r="B43" s="8" t="s">
        <v>200</v>
      </c>
      <c r="C43" s="17">
        <v>8792</v>
      </c>
      <c r="D43" s="17">
        <v>-321583</v>
      </c>
      <c r="E43" s="17">
        <v>1836</v>
      </c>
      <c r="F43" s="17">
        <v>-861140</v>
      </c>
      <c r="G43" s="17">
        <v>-5288</v>
      </c>
      <c r="H43" s="17">
        <v>-57406</v>
      </c>
      <c r="I43" s="17">
        <v>3507</v>
      </c>
      <c r="J43" s="17">
        <v>-276345</v>
      </c>
      <c r="K43" s="17">
        <v>-15296</v>
      </c>
      <c r="L43" s="17">
        <v>1312</v>
      </c>
      <c r="M43" s="17">
        <v>7385</v>
      </c>
      <c r="N43" s="17">
        <v>19591</v>
      </c>
      <c r="O43" s="17">
        <v>-7046</v>
      </c>
      <c r="P43" s="17">
        <v>-24784</v>
      </c>
      <c r="Q43" s="17">
        <v>5078</v>
      </c>
      <c r="R43" s="17">
        <v>8610</v>
      </c>
      <c r="S43" s="17">
        <v>55055</v>
      </c>
      <c r="T43" s="17">
        <v>21455</v>
      </c>
      <c r="U43" s="17">
        <v>-433459</v>
      </c>
      <c r="V43" s="17">
        <v>-5701</v>
      </c>
      <c r="W43" s="17">
        <v>39934</v>
      </c>
      <c r="X43" s="17">
        <v>-17591</v>
      </c>
      <c r="Y43" s="17">
        <v>-101324</v>
      </c>
      <c r="Z43" s="17">
        <v>24427</v>
      </c>
      <c r="AA43" s="17">
        <v>12231</v>
      </c>
      <c r="AB43" s="17">
        <v>-12921</v>
      </c>
      <c r="AC43" s="17">
        <v>10948</v>
      </c>
      <c r="AD43" s="17">
        <v>2842</v>
      </c>
      <c r="AE43" s="17">
        <v>-115570</v>
      </c>
      <c r="AF43" s="17">
        <v>-450</v>
      </c>
      <c r="AG43" s="17">
        <v>857</v>
      </c>
      <c r="AH43" s="17">
        <v>-2443</v>
      </c>
      <c r="AI43" s="17">
        <v>1070</v>
      </c>
      <c r="AJ43" s="30">
        <v>-91701</v>
      </c>
    </row>
    <row r="44" spans="1:36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30"/>
    </row>
    <row r="45" spans="1:36" x14ac:dyDescent="0.3">
      <c r="A45" s="4" t="s">
        <v>29</v>
      </c>
      <c r="B45" s="5" t="s">
        <v>202</v>
      </c>
      <c r="C45" s="16">
        <v>4111</v>
      </c>
      <c r="D45" s="16"/>
      <c r="E45" s="16"/>
      <c r="F45" s="16">
        <v>1171</v>
      </c>
      <c r="G45" s="16">
        <v>18</v>
      </c>
      <c r="H45" s="16">
        <v>10</v>
      </c>
      <c r="I45" s="16">
        <v>898</v>
      </c>
      <c r="J45" s="16">
        <v>4278</v>
      </c>
      <c r="K45" s="16">
        <v>1239</v>
      </c>
      <c r="L45" s="16">
        <v>1148</v>
      </c>
      <c r="M45" s="16">
        <v>326</v>
      </c>
      <c r="N45" s="16">
        <v>1715</v>
      </c>
      <c r="O45" s="16">
        <v>1248</v>
      </c>
      <c r="P45" s="16">
        <v>4249</v>
      </c>
      <c r="Q45" s="16">
        <v>3198</v>
      </c>
      <c r="R45" s="16">
        <v>450</v>
      </c>
      <c r="S45" s="16">
        <v>21473</v>
      </c>
      <c r="T45" s="16">
        <v>0</v>
      </c>
      <c r="U45" s="16">
        <v>52800</v>
      </c>
      <c r="V45" s="16">
        <v>1695</v>
      </c>
      <c r="W45" s="16">
        <v>74</v>
      </c>
      <c r="X45" s="16">
        <v>5953</v>
      </c>
      <c r="Y45" s="16">
        <v>10839</v>
      </c>
      <c r="Z45" s="16">
        <v>8217</v>
      </c>
      <c r="AA45" s="16">
        <v>5477</v>
      </c>
      <c r="AB45" s="16">
        <v>-1224</v>
      </c>
      <c r="AC45" s="16">
        <v>9199</v>
      </c>
      <c r="AD45" s="16">
        <v>662</v>
      </c>
      <c r="AE45" s="16">
        <v>1386</v>
      </c>
      <c r="AF45" s="16">
        <v>976</v>
      </c>
      <c r="AG45" s="16">
        <v>24</v>
      </c>
      <c r="AH45" s="16">
        <v>77</v>
      </c>
      <c r="AI45" s="16">
        <v>4997</v>
      </c>
      <c r="AJ45" s="29">
        <v>3749</v>
      </c>
    </row>
    <row r="46" spans="1:36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29"/>
    </row>
    <row r="47" spans="1:36" x14ac:dyDescent="0.3">
      <c r="A47" s="4" t="s">
        <v>30</v>
      </c>
      <c r="B47" s="5" t="s">
        <v>204</v>
      </c>
      <c r="C47" s="16">
        <v>-434</v>
      </c>
      <c r="D47" s="16"/>
      <c r="E47" s="16"/>
      <c r="F47" s="16">
        <v>-393784</v>
      </c>
      <c r="G47" s="16">
        <v>-1312</v>
      </c>
      <c r="H47" s="16">
        <v>-15393</v>
      </c>
      <c r="I47" s="16">
        <v>145</v>
      </c>
      <c r="J47" s="16">
        <v>-147534</v>
      </c>
      <c r="K47" s="16">
        <v>-7158</v>
      </c>
      <c r="L47" s="16">
        <v>-712</v>
      </c>
      <c r="M47" s="16">
        <v>0</v>
      </c>
      <c r="N47" s="16">
        <v>1620</v>
      </c>
      <c r="O47" s="16">
        <v>-3199</v>
      </c>
      <c r="P47" s="16">
        <v>-13334</v>
      </c>
      <c r="Q47" s="16">
        <v>-1183</v>
      </c>
      <c r="R47" s="16">
        <v>607</v>
      </c>
      <c r="S47" s="16">
        <v>-19746</v>
      </c>
      <c r="T47" s="16">
        <v>-11368</v>
      </c>
      <c r="U47" s="16">
        <v>-170004</v>
      </c>
      <c r="V47" s="16">
        <v>-8861</v>
      </c>
      <c r="W47" s="16">
        <v>15440</v>
      </c>
      <c r="X47" s="16">
        <v>-5898</v>
      </c>
      <c r="Y47" s="16">
        <v>-174</v>
      </c>
      <c r="Z47" s="16">
        <v>2778</v>
      </c>
      <c r="AA47" s="16">
        <v>-308</v>
      </c>
      <c r="AB47" s="16">
        <v>-33986</v>
      </c>
      <c r="AC47" s="16">
        <v>-2903</v>
      </c>
      <c r="AD47" s="16">
        <v>-290</v>
      </c>
      <c r="AE47" s="16">
        <v>-42199</v>
      </c>
      <c r="AF47" s="16">
        <v>-2262</v>
      </c>
      <c r="AG47" s="16">
        <v>-168</v>
      </c>
      <c r="AH47" s="16">
        <v>0</v>
      </c>
      <c r="AI47" s="16">
        <v>-4117</v>
      </c>
      <c r="AJ47" s="29">
        <v>0</v>
      </c>
    </row>
    <row r="48" spans="1:36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29"/>
    </row>
    <row r="49" spans="1:36" s="86" customFormat="1" x14ac:dyDescent="0.3">
      <c r="A49" s="65" t="s">
        <v>31</v>
      </c>
      <c r="B49" s="66" t="s">
        <v>206</v>
      </c>
      <c r="C49" s="67">
        <v>5115</v>
      </c>
      <c r="D49" s="67">
        <v>-216770</v>
      </c>
      <c r="E49" s="67">
        <v>-69</v>
      </c>
      <c r="F49" s="67">
        <v>-468527</v>
      </c>
      <c r="G49" s="67">
        <v>-3994</v>
      </c>
      <c r="H49" s="67">
        <v>-42023</v>
      </c>
      <c r="I49" s="67">
        <v>2464</v>
      </c>
      <c r="J49" s="67">
        <v>-133089</v>
      </c>
      <c r="K49" s="67">
        <v>-9377</v>
      </c>
      <c r="L49" s="67">
        <v>876</v>
      </c>
      <c r="M49" s="67">
        <v>7059</v>
      </c>
      <c r="N49" s="67">
        <v>16256</v>
      </c>
      <c r="O49" s="67">
        <v>-5095</v>
      </c>
      <c r="P49" s="67">
        <v>-15699</v>
      </c>
      <c r="Q49" s="67">
        <v>3063</v>
      </c>
      <c r="R49" s="67">
        <v>7553</v>
      </c>
      <c r="S49" s="67">
        <v>53328</v>
      </c>
      <c r="T49" s="67">
        <v>32823</v>
      </c>
      <c r="U49" s="67">
        <v>-316255</v>
      </c>
      <c r="V49" s="67">
        <v>1465</v>
      </c>
      <c r="W49" s="67">
        <v>24420</v>
      </c>
      <c r="X49" s="67">
        <v>-17646</v>
      </c>
      <c r="Y49" s="67">
        <v>-111989</v>
      </c>
      <c r="Z49" s="67">
        <v>13432</v>
      </c>
      <c r="AA49" s="67">
        <v>7062</v>
      </c>
      <c r="AB49" s="67">
        <v>22289</v>
      </c>
      <c r="AC49" s="67">
        <v>4652</v>
      </c>
      <c r="AD49" s="67">
        <v>2470</v>
      </c>
      <c r="AE49" s="67">
        <v>-74757</v>
      </c>
      <c r="AF49" s="67">
        <v>836</v>
      </c>
      <c r="AG49" s="67">
        <v>1001</v>
      </c>
      <c r="AH49" s="67">
        <v>-2520</v>
      </c>
      <c r="AI49" s="67">
        <v>190</v>
      </c>
      <c r="AJ49" s="68">
        <v>-95450</v>
      </c>
    </row>
    <row r="50" spans="1:36" s="88" customFormat="1" x14ac:dyDescent="0.3">
      <c r="A50" s="1"/>
      <c r="B50" s="87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</row>
    <row r="51" spans="1:36" s="88" customFormat="1" x14ac:dyDescent="0.3">
      <c r="A51" s="10" t="s">
        <v>32</v>
      </c>
      <c r="B51" s="87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</row>
    <row r="52" spans="1:36" x14ac:dyDescent="0.3">
      <c r="A52" s="11" t="s">
        <v>35</v>
      </c>
      <c r="B52" s="87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</row>
    <row r="53" spans="1:36" x14ac:dyDescent="0.3">
      <c r="A53" s="1"/>
      <c r="B53" s="8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</row>
    <row r="54" spans="1:36" x14ac:dyDescent="0.3">
      <c r="A54" s="10" t="s">
        <v>209</v>
      </c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</row>
    <row r="55" spans="1:36" x14ac:dyDescent="0.3">
      <c r="A55" s="31" t="s">
        <v>36</v>
      </c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</row>
    <row r="56" spans="1:36" x14ac:dyDescent="0.3">
      <c r="A56" s="10" t="s">
        <v>210</v>
      </c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</row>
    <row r="57" spans="1:36" x14ac:dyDescent="0.3">
      <c r="A57" s="31" t="s">
        <v>37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</row>
    <row r="58" spans="1:36" x14ac:dyDescent="0.3"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</row>
    <row r="59" spans="1:36" x14ac:dyDescent="0.3"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</row>
    <row r="60" spans="1:36" x14ac:dyDescent="0.3"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</row>
    <row r="61" spans="1:36" x14ac:dyDescent="0.3"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</row>
    <row r="62" spans="1:36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</row>
    <row r="63" spans="1:36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</row>
    <row r="64" spans="1:36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</row>
    <row r="65" spans="3:36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</row>
    <row r="66" spans="3:36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</row>
    <row r="67" spans="3:36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</row>
    <row r="68" spans="3:36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</row>
    <row r="69" spans="3:36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</row>
    <row r="70" spans="3:36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</row>
    <row r="71" spans="3:36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</row>
    <row r="72" spans="3:36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</row>
    <row r="73" spans="3:36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</row>
    <row r="74" spans="3:36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</row>
    <row r="75" spans="3:36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</row>
    <row r="76" spans="3:36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</row>
    <row r="77" spans="3:36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</row>
    <row r="78" spans="3:36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</row>
    <row r="79" spans="3:36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</row>
    <row r="80" spans="3:36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</row>
    <row r="81" spans="3:36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</row>
    <row r="82" spans="3:36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</row>
    <row r="83" spans="3:36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</row>
    <row r="84" spans="3:36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</row>
    <row r="85" spans="3:36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</row>
    <row r="86" spans="3:36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</row>
    <row r="87" spans="3:36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</row>
    <row r="88" spans="3:36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</row>
    <row r="89" spans="3:36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</row>
    <row r="90" spans="3:36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</row>
    <row r="91" spans="3:36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</row>
    <row r="92" spans="3:36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</row>
    <row r="93" spans="3:36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</row>
    <row r="94" spans="3:36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</row>
    <row r="95" spans="3:36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</row>
    <row r="96" spans="3:36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</row>
    <row r="97" spans="3:36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</row>
    <row r="98" spans="3:36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</row>
    <row r="99" spans="3:36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</row>
    <row r="100" spans="3:36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</row>
    <row r="101" spans="3:36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</row>
    <row r="102" spans="3:36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</row>
    <row r="103" spans="3:36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</row>
    <row r="104" spans="3:36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</row>
    <row r="105" spans="3:36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</row>
    <row r="106" spans="3:36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</row>
    <row r="107" spans="3:36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</row>
    <row r="108" spans="3:36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</row>
    <row r="109" spans="3:36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</row>
    <row r="110" spans="3:36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</row>
    <row r="111" spans="3:36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</row>
    <row r="112" spans="3:36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</row>
    <row r="113" spans="3:36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</row>
    <row r="114" spans="3:36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</row>
    <row r="115" spans="3:36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</row>
    <row r="116" spans="3:36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</row>
    <row r="117" spans="3:36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</row>
    <row r="118" spans="3:36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</row>
    <row r="119" spans="3:36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</row>
    <row r="120" spans="3:36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</row>
    <row r="121" spans="3:36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</row>
    <row r="122" spans="3:36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</row>
    <row r="123" spans="3:36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</row>
    <row r="124" spans="3:36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</row>
    <row r="125" spans="3:36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</row>
    <row r="126" spans="3:36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</row>
    <row r="127" spans="3:36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</row>
    <row r="128" spans="3:36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</row>
    <row r="129" spans="3:36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</row>
    <row r="130" spans="3:36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</row>
    <row r="131" spans="3:36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</row>
    <row r="132" spans="3:36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</row>
    <row r="133" spans="3:36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</row>
    <row r="134" spans="3:36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</row>
    <row r="135" spans="3:36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</row>
    <row r="136" spans="3:36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</row>
    <row r="137" spans="3:36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</row>
    <row r="138" spans="3:36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</row>
    <row r="139" spans="3:36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</row>
    <row r="140" spans="3:36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</row>
    <row r="141" spans="3:36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</row>
    <row r="142" spans="3:36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</row>
    <row r="143" spans="3:36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</row>
    <row r="144" spans="3:36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</row>
    <row r="145" spans="3:36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  <c r="AJ145" s="25"/>
    </row>
    <row r="146" spans="3:36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</row>
    <row r="147" spans="3:36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</row>
    <row r="148" spans="3:36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</row>
    <row r="149" spans="3:36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</row>
    <row r="150" spans="3:36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</row>
    <row r="151" spans="3:36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</row>
    <row r="152" spans="3:36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</row>
    <row r="153" spans="3:36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</row>
    <row r="154" spans="3:36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</row>
    <row r="155" spans="3:36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</row>
  </sheetData>
  <pageMargins left="0.70866141732283472" right="0.70866141732283472" top="0.74803149606299213" bottom="0.74803149606299213" header="0.31496062992125984" footer="0.31496062992125984"/>
  <pageSetup paperSize="9" scale="70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R155"/>
  <sheetViews>
    <sheetView showGridLines="0" zoomScaleNormal="100" workbookViewId="0">
      <pane xSplit="2" ySplit="4" topLeftCell="C5" activePane="bottomRight" state="frozen"/>
      <selection pane="topRight" activeCell="B1" sqref="B1"/>
      <selection pane="bottomLeft" activeCell="A8" sqref="A8"/>
      <selection pane="bottomRight" activeCell="C1" sqref="C1"/>
    </sheetView>
  </sheetViews>
  <sheetFormatPr defaultColWidth="9.109375" defaultRowHeight="14.4" x14ac:dyDescent="0.3"/>
  <cols>
    <col min="1" max="1" width="4.33203125" style="57" customWidth="1"/>
    <col min="2" max="2" width="64" style="79" bestFit="1" customWidth="1"/>
    <col min="3" max="35" width="11.33203125" style="12" customWidth="1"/>
    <col min="36" max="16384" width="9.109375" style="57"/>
  </cols>
  <sheetData>
    <row r="1" spans="1:44" x14ac:dyDescent="0.3">
      <c r="A1" s="56" t="s">
        <v>33</v>
      </c>
      <c r="B1" s="106"/>
    </row>
    <row r="2" spans="1:44" x14ac:dyDescent="0.3">
      <c r="A2" s="58" t="s">
        <v>247</v>
      </c>
      <c r="B2" s="108"/>
    </row>
    <row r="3" spans="1:44" ht="15" customHeight="1" x14ac:dyDescent="0.3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R3" s="120"/>
    </row>
    <row r="4" spans="1:44" s="62" customFormat="1" ht="30" customHeight="1" x14ac:dyDescent="0.3">
      <c r="A4" s="59"/>
      <c r="B4" s="3"/>
      <c r="C4" s="47" t="s">
        <v>143</v>
      </c>
      <c r="D4" s="47" t="s">
        <v>144</v>
      </c>
      <c r="E4" s="47" t="s">
        <v>213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60" t="s">
        <v>157</v>
      </c>
      <c r="AD4" s="47" t="s">
        <v>214</v>
      </c>
      <c r="AE4" s="47" t="s">
        <v>159</v>
      </c>
      <c r="AF4" s="47" t="s">
        <v>11</v>
      </c>
      <c r="AG4" s="47" t="s">
        <v>160</v>
      </c>
      <c r="AH4" s="47" t="s">
        <v>161</v>
      </c>
      <c r="AI4" s="61" t="s">
        <v>162</v>
      </c>
    </row>
    <row r="5" spans="1:44" s="63" customFormat="1" x14ac:dyDescent="0.3">
      <c r="A5" s="4" t="s">
        <v>12</v>
      </c>
      <c r="B5" s="5" t="s">
        <v>163</v>
      </c>
      <c r="C5" s="14">
        <v>16827</v>
      </c>
      <c r="D5" s="13"/>
      <c r="E5" s="13"/>
      <c r="F5" s="13">
        <v>1445048</v>
      </c>
      <c r="G5" s="13">
        <v>2177</v>
      </c>
      <c r="H5" s="13">
        <v>59316</v>
      </c>
      <c r="I5" s="13">
        <v>15050</v>
      </c>
      <c r="J5" s="13">
        <v>1404116</v>
      </c>
      <c r="K5" s="13">
        <v>45381</v>
      </c>
      <c r="L5" s="13">
        <v>10431</v>
      </c>
      <c r="M5" s="13">
        <v>5229</v>
      </c>
      <c r="N5" s="13">
        <v>38074</v>
      </c>
      <c r="O5" s="13">
        <v>14983</v>
      </c>
      <c r="P5" s="13">
        <v>342115</v>
      </c>
      <c r="Q5" s="13">
        <v>22185</v>
      </c>
      <c r="R5" s="13">
        <v>31261</v>
      </c>
      <c r="S5" s="13">
        <v>259937</v>
      </c>
      <c r="T5" s="13">
        <v>508698</v>
      </c>
      <c r="U5" s="13">
        <v>2506425</v>
      </c>
      <c r="V5" s="13">
        <v>160243</v>
      </c>
      <c r="W5" s="13">
        <v>39305</v>
      </c>
      <c r="X5" s="13">
        <v>125476</v>
      </c>
      <c r="Y5" s="13">
        <v>34941</v>
      </c>
      <c r="Z5" s="13">
        <v>159611</v>
      </c>
      <c r="AA5" s="13">
        <v>65856</v>
      </c>
      <c r="AB5" s="13">
        <v>911840</v>
      </c>
      <c r="AC5" s="13">
        <v>40308</v>
      </c>
      <c r="AD5" s="13">
        <v>3107</v>
      </c>
      <c r="AE5" s="13">
        <v>387832</v>
      </c>
      <c r="AF5" s="13">
        <v>14631</v>
      </c>
      <c r="AG5" s="13">
        <v>0</v>
      </c>
      <c r="AH5" s="13">
        <v>1032</v>
      </c>
      <c r="AI5" s="26">
        <v>9777</v>
      </c>
    </row>
    <row r="6" spans="1:44" s="63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6"/>
    </row>
    <row r="7" spans="1:44" s="63" customFormat="1" x14ac:dyDescent="0.3">
      <c r="A7" s="4">
        <v>2</v>
      </c>
      <c r="B7" s="5" t="s">
        <v>165</v>
      </c>
      <c r="C7" s="14">
        <v>6953</v>
      </c>
      <c r="D7" s="14"/>
      <c r="E7" s="14"/>
      <c r="F7" s="14">
        <v>982316</v>
      </c>
      <c r="G7" s="14">
        <v>3114</v>
      </c>
      <c r="H7" s="14">
        <v>45090</v>
      </c>
      <c r="I7" s="14">
        <v>5861</v>
      </c>
      <c r="J7" s="14">
        <v>1099257</v>
      </c>
      <c r="K7" s="14">
        <v>42331</v>
      </c>
      <c r="L7" s="14">
        <v>7530</v>
      </c>
      <c r="M7" s="14">
        <v>3380</v>
      </c>
      <c r="N7" s="14">
        <v>25395</v>
      </c>
      <c r="O7" s="14">
        <v>8038</v>
      </c>
      <c r="P7" s="14">
        <v>246115</v>
      </c>
      <c r="Q7" s="14">
        <v>18196</v>
      </c>
      <c r="R7" s="14">
        <v>12602</v>
      </c>
      <c r="S7" s="14">
        <v>88653</v>
      </c>
      <c r="T7" s="14">
        <v>360528</v>
      </c>
      <c r="U7" s="14">
        <v>1987626</v>
      </c>
      <c r="V7" s="14">
        <v>146253</v>
      </c>
      <c r="W7" s="14">
        <v>21923</v>
      </c>
      <c r="X7" s="14">
        <v>83274</v>
      </c>
      <c r="Y7" s="14">
        <v>18839</v>
      </c>
      <c r="Z7" s="14">
        <v>90023</v>
      </c>
      <c r="AA7" s="14">
        <v>47972</v>
      </c>
      <c r="AB7" s="14">
        <v>696402</v>
      </c>
      <c r="AC7" s="14">
        <v>16766</v>
      </c>
      <c r="AD7" s="14">
        <v>1771</v>
      </c>
      <c r="AE7" s="14">
        <v>243973</v>
      </c>
      <c r="AF7" s="14">
        <v>7466</v>
      </c>
      <c r="AG7" s="14">
        <v>14</v>
      </c>
      <c r="AH7" s="14">
        <v>586</v>
      </c>
      <c r="AI7" s="27">
        <v>4514</v>
      </c>
    </row>
    <row r="8" spans="1:44" s="63" customFormat="1" x14ac:dyDescent="0.3">
      <c r="A8" s="7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7"/>
    </row>
    <row r="9" spans="1:44" s="64" customFormat="1" x14ac:dyDescent="0.3">
      <c r="A9" s="7" t="s">
        <v>13</v>
      </c>
      <c r="B9" s="8" t="s">
        <v>167</v>
      </c>
      <c r="C9" s="15">
        <v>9874</v>
      </c>
      <c r="D9" s="15">
        <v>289368</v>
      </c>
      <c r="E9" s="15">
        <v>1014</v>
      </c>
      <c r="F9" s="15">
        <v>462732</v>
      </c>
      <c r="G9" s="15">
        <v>-937</v>
      </c>
      <c r="H9" s="15">
        <v>14226</v>
      </c>
      <c r="I9" s="15">
        <v>9189</v>
      </c>
      <c r="J9" s="15">
        <v>304859</v>
      </c>
      <c r="K9" s="15">
        <v>3050</v>
      </c>
      <c r="L9" s="15">
        <v>2901</v>
      </c>
      <c r="M9" s="15">
        <v>1849</v>
      </c>
      <c r="N9" s="15">
        <v>12679</v>
      </c>
      <c r="O9" s="15">
        <v>6945</v>
      </c>
      <c r="P9" s="15">
        <v>96000</v>
      </c>
      <c r="Q9" s="15">
        <v>3989</v>
      </c>
      <c r="R9" s="15">
        <v>18659</v>
      </c>
      <c r="S9" s="15">
        <v>171284</v>
      </c>
      <c r="T9" s="15">
        <v>148170</v>
      </c>
      <c r="U9" s="15">
        <v>518799</v>
      </c>
      <c r="V9" s="15">
        <v>13990</v>
      </c>
      <c r="W9" s="15">
        <v>17382</v>
      </c>
      <c r="X9" s="15">
        <v>42202</v>
      </c>
      <c r="Y9" s="15">
        <v>16102</v>
      </c>
      <c r="Z9" s="15">
        <v>69588</v>
      </c>
      <c r="AA9" s="15">
        <v>17884</v>
      </c>
      <c r="AB9" s="15">
        <v>215438</v>
      </c>
      <c r="AC9" s="15">
        <v>23542</v>
      </c>
      <c r="AD9" s="15">
        <v>1336</v>
      </c>
      <c r="AE9" s="15">
        <v>143859</v>
      </c>
      <c r="AF9" s="15">
        <v>7165</v>
      </c>
      <c r="AG9" s="15">
        <v>-14</v>
      </c>
      <c r="AH9" s="15">
        <v>446</v>
      </c>
      <c r="AI9" s="28">
        <v>5263</v>
      </c>
    </row>
    <row r="10" spans="1:44" s="64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8"/>
    </row>
    <row r="11" spans="1:44" x14ac:dyDescent="0.3">
      <c r="A11" s="4" t="s">
        <v>14</v>
      </c>
      <c r="B11" s="5" t="s">
        <v>169</v>
      </c>
      <c r="C11" s="16">
        <v>0</v>
      </c>
      <c r="D11" s="16"/>
      <c r="E11" s="16"/>
      <c r="F11" s="16">
        <v>30385</v>
      </c>
      <c r="G11" s="16">
        <v>50</v>
      </c>
      <c r="H11" s="16">
        <v>84</v>
      </c>
      <c r="I11" s="16">
        <v>1432</v>
      </c>
      <c r="J11" s="16">
        <v>137291</v>
      </c>
      <c r="K11" s="16">
        <v>23</v>
      </c>
      <c r="L11" s="16">
        <v>34</v>
      </c>
      <c r="M11" s="16">
        <v>29</v>
      </c>
      <c r="N11" s="16">
        <v>0</v>
      </c>
      <c r="O11" s="16">
        <v>31</v>
      </c>
      <c r="P11" s="16">
        <v>3044</v>
      </c>
      <c r="Q11" s="16">
        <v>11</v>
      </c>
      <c r="R11" s="16">
        <v>12716</v>
      </c>
      <c r="S11" s="16">
        <v>1963</v>
      </c>
      <c r="T11" s="16">
        <v>1785</v>
      </c>
      <c r="U11" s="16">
        <v>170191</v>
      </c>
      <c r="V11" s="16">
        <v>2774</v>
      </c>
      <c r="W11" s="16">
        <v>0</v>
      </c>
      <c r="X11" s="16">
        <v>491</v>
      </c>
      <c r="Y11" s="16">
        <v>0</v>
      </c>
      <c r="Z11" s="16">
        <v>64</v>
      </c>
      <c r="AA11" s="16">
        <v>0</v>
      </c>
      <c r="AB11" s="16">
        <v>35748</v>
      </c>
      <c r="AC11" s="16">
        <v>403</v>
      </c>
      <c r="AD11" s="16">
        <v>71</v>
      </c>
      <c r="AE11" s="16">
        <v>20077</v>
      </c>
      <c r="AF11" s="16">
        <v>351</v>
      </c>
      <c r="AG11" s="16">
        <v>0</v>
      </c>
      <c r="AH11" s="16">
        <v>0</v>
      </c>
      <c r="AI11" s="29">
        <v>0</v>
      </c>
    </row>
    <row r="12" spans="1:44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9"/>
    </row>
    <row r="13" spans="1:44" x14ac:dyDescent="0.3">
      <c r="A13" s="4" t="s">
        <v>15</v>
      </c>
      <c r="B13" s="5" t="s">
        <v>171</v>
      </c>
      <c r="C13" s="16">
        <v>1116</v>
      </c>
      <c r="D13" s="16"/>
      <c r="E13" s="16"/>
      <c r="F13" s="16">
        <v>325733</v>
      </c>
      <c r="G13" s="16">
        <v>4865</v>
      </c>
      <c r="H13" s="16">
        <v>1976</v>
      </c>
      <c r="I13" s="16">
        <v>6261</v>
      </c>
      <c r="J13" s="16">
        <v>301422</v>
      </c>
      <c r="K13" s="16">
        <v>34999</v>
      </c>
      <c r="L13" s="16">
        <v>2126</v>
      </c>
      <c r="M13" s="16">
        <v>7220</v>
      </c>
      <c r="N13" s="16">
        <v>710</v>
      </c>
      <c r="O13" s="16">
        <v>1435</v>
      </c>
      <c r="P13" s="16">
        <v>45612</v>
      </c>
      <c r="Q13" s="16">
        <v>4395</v>
      </c>
      <c r="R13" s="16">
        <v>3369</v>
      </c>
      <c r="S13" s="16">
        <v>59100</v>
      </c>
      <c r="T13" s="16">
        <v>50066</v>
      </c>
      <c r="U13" s="16">
        <v>235078</v>
      </c>
      <c r="V13" s="16">
        <v>23727</v>
      </c>
      <c r="W13" s="16">
        <v>5465</v>
      </c>
      <c r="X13" s="16">
        <v>17909</v>
      </c>
      <c r="Y13" s="16">
        <v>16641</v>
      </c>
      <c r="Z13" s="16">
        <v>27695</v>
      </c>
      <c r="AA13" s="16">
        <v>10320</v>
      </c>
      <c r="AB13" s="16">
        <v>205555</v>
      </c>
      <c r="AC13" s="16">
        <v>10317</v>
      </c>
      <c r="AD13" s="16">
        <v>1483</v>
      </c>
      <c r="AE13" s="16">
        <v>76636</v>
      </c>
      <c r="AF13" s="16">
        <v>2073</v>
      </c>
      <c r="AG13" s="16">
        <v>0</v>
      </c>
      <c r="AH13" s="16">
        <v>789</v>
      </c>
      <c r="AI13" s="29">
        <v>3912</v>
      </c>
    </row>
    <row r="14" spans="1:44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9"/>
    </row>
    <row r="15" spans="1:44" x14ac:dyDescent="0.3">
      <c r="A15" s="4" t="s">
        <v>16</v>
      </c>
      <c r="B15" s="5" t="s">
        <v>172</v>
      </c>
      <c r="C15" s="16">
        <v>-70</v>
      </c>
      <c r="D15" s="16"/>
      <c r="E15" s="16"/>
      <c r="F15" s="16">
        <v>-40717</v>
      </c>
      <c r="G15" s="16">
        <v>-4</v>
      </c>
      <c r="H15" s="16">
        <v>-680</v>
      </c>
      <c r="I15" s="16">
        <v>-824</v>
      </c>
      <c r="J15" s="16">
        <v>-74989</v>
      </c>
      <c r="K15" s="16">
        <v>-5465</v>
      </c>
      <c r="L15" s="16">
        <v>-300</v>
      </c>
      <c r="M15" s="16">
        <v>-2528</v>
      </c>
      <c r="N15" s="16">
        <v>-84</v>
      </c>
      <c r="O15" s="16">
        <v>-284</v>
      </c>
      <c r="P15" s="16">
        <v>-7693</v>
      </c>
      <c r="Q15" s="16">
        <v>-332</v>
      </c>
      <c r="R15" s="16">
        <v>-1078</v>
      </c>
      <c r="S15" s="16">
        <v>-5554</v>
      </c>
      <c r="T15" s="16">
        <v>-8144</v>
      </c>
      <c r="U15" s="16">
        <v>-46046</v>
      </c>
      <c r="V15" s="16">
        <v>-1146</v>
      </c>
      <c r="W15" s="16">
        <v>-951</v>
      </c>
      <c r="X15" s="16">
        <v>-4576</v>
      </c>
      <c r="Y15" s="16">
        <v>-2264</v>
      </c>
      <c r="Z15" s="16">
        <v>-4444</v>
      </c>
      <c r="AA15" s="16">
        <v>-2187</v>
      </c>
      <c r="AB15" s="16">
        <v>-25050</v>
      </c>
      <c r="AC15" s="16">
        <v>-7865</v>
      </c>
      <c r="AD15" s="16">
        <v>-119</v>
      </c>
      <c r="AE15" s="16">
        <v>-4268</v>
      </c>
      <c r="AF15" s="16">
        <v>-4777</v>
      </c>
      <c r="AG15" s="16">
        <v>-3</v>
      </c>
      <c r="AH15" s="16">
        <v>-325</v>
      </c>
      <c r="AI15" s="29">
        <v>-305</v>
      </c>
    </row>
    <row r="16" spans="1:44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9"/>
    </row>
    <row r="17" spans="1:35" x14ac:dyDescent="0.3">
      <c r="A17" s="4" t="s">
        <v>17</v>
      </c>
      <c r="B17" s="5" t="s">
        <v>174</v>
      </c>
      <c r="C17" s="16">
        <v>-447</v>
      </c>
      <c r="D17" s="16"/>
      <c r="E17" s="16"/>
      <c r="F17" s="16">
        <v>-7518</v>
      </c>
      <c r="G17" s="16">
        <v>0</v>
      </c>
      <c r="H17" s="16">
        <v>-70</v>
      </c>
      <c r="I17" s="16">
        <v>2752</v>
      </c>
      <c r="J17" s="16">
        <v>-192484</v>
      </c>
      <c r="K17" s="16">
        <v>7475</v>
      </c>
      <c r="L17" s="16">
        <v>934</v>
      </c>
      <c r="M17" s="16">
        <v>955</v>
      </c>
      <c r="N17" s="16">
        <v>-581</v>
      </c>
      <c r="O17" s="16">
        <v>-417</v>
      </c>
      <c r="P17" s="16">
        <v>2292</v>
      </c>
      <c r="Q17" s="16">
        <v>-6678</v>
      </c>
      <c r="R17" s="16">
        <v>-4680</v>
      </c>
      <c r="S17" s="16">
        <v>230</v>
      </c>
      <c r="T17" s="16">
        <v>27216</v>
      </c>
      <c r="U17" s="16">
        <v>2987</v>
      </c>
      <c r="V17" s="16">
        <v>-1438</v>
      </c>
      <c r="W17" s="16">
        <v>883</v>
      </c>
      <c r="X17" s="16">
        <v>132</v>
      </c>
      <c r="Y17" s="16">
        <v>-27971</v>
      </c>
      <c r="Z17" s="16">
        <v>-2073</v>
      </c>
      <c r="AA17" s="16">
        <v>0</v>
      </c>
      <c r="AB17" s="16">
        <v>5524</v>
      </c>
      <c r="AC17" s="16">
        <v>14209</v>
      </c>
      <c r="AD17" s="16">
        <v>0</v>
      </c>
      <c r="AE17" s="16">
        <v>-5000</v>
      </c>
      <c r="AF17" s="16">
        <v>1</v>
      </c>
      <c r="AG17" s="16">
        <v>0</v>
      </c>
      <c r="AH17" s="16">
        <v>0</v>
      </c>
      <c r="AI17" s="29">
        <v>0</v>
      </c>
    </row>
    <row r="18" spans="1:35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9"/>
    </row>
    <row r="19" spans="1:35" x14ac:dyDescent="0.3">
      <c r="A19" s="4" t="s">
        <v>18</v>
      </c>
      <c r="B19" s="5" t="s">
        <v>176</v>
      </c>
      <c r="C19" s="13">
        <v>0</v>
      </c>
      <c r="D19" s="13"/>
      <c r="E19" s="13"/>
      <c r="F19" s="13">
        <v>23774</v>
      </c>
      <c r="G19" s="13">
        <v>5</v>
      </c>
      <c r="H19" s="13">
        <v>-1</v>
      </c>
      <c r="I19" s="13">
        <v>724</v>
      </c>
      <c r="J19" s="13">
        <v>32669</v>
      </c>
      <c r="K19" s="13">
        <v>2175</v>
      </c>
      <c r="L19" s="13">
        <v>-106</v>
      </c>
      <c r="M19" s="13">
        <v>-47</v>
      </c>
      <c r="N19" s="13">
        <v>-1509</v>
      </c>
      <c r="O19" s="13">
        <v>-471</v>
      </c>
      <c r="P19" s="13">
        <v>-184</v>
      </c>
      <c r="Q19" s="13">
        <v>-607</v>
      </c>
      <c r="R19" s="13">
        <v>0</v>
      </c>
      <c r="S19" s="13">
        <v>181</v>
      </c>
      <c r="T19" s="13">
        <v>2726</v>
      </c>
      <c r="U19" s="13">
        <v>9538</v>
      </c>
      <c r="V19" s="13">
        <v>2211</v>
      </c>
      <c r="W19" s="13">
        <v>207</v>
      </c>
      <c r="X19" s="13">
        <v>286</v>
      </c>
      <c r="Y19" s="13">
        <v>-644</v>
      </c>
      <c r="Z19" s="13">
        <v>198</v>
      </c>
      <c r="AA19" s="13">
        <v>0</v>
      </c>
      <c r="AB19" s="13">
        <v>-39477</v>
      </c>
      <c r="AC19" s="13">
        <v>12</v>
      </c>
      <c r="AD19" s="13">
        <v>-1</v>
      </c>
      <c r="AE19" s="13">
        <v>21</v>
      </c>
      <c r="AF19" s="13">
        <v>0</v>
      </c>
      <c r="AG19" s="13">
        <v>0</v>
      </c>
      <c r="AH19" s="13">
        <v>0</v>
      </c>
      <c r="AI19" s="26">
        <v>0</v>
      </c>
    </row>
    <row r="20" spans="1:35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6"/>
    </row>
    <row r="21" spans="1:35" x14ac:dyDescent="0.3">
      <c r="A21" s="4" t="s">
        <v>19</v>
      </c>
      <c r="B21" s="5" t="s">
        <v>178</v>
      </c>
      <c r="C21" s="16">
        <v>995</v>
      </c>
      <c r="D21" s="16"/>
      <c r="E21" s="16"/>
      <c r="F21" s="16">
        <v>-1330</v>
      </c>
      <c r="G21" s="16">
        <v>29</v>
      </c>
      <c r="H21" s="16">
        <v>1</v>
      </c>
      <c r="I21" s="16">
        <v>-92</v>
      </c>
      <c r="J21" s="16">
        <v>2344</v>
      </c>
      <c r="K21" s="16">
        <v>-8233</v>
      </c>
      <c r="L21" s="16">
        <v>1256</v>
      </c>
      <c r="M21" s="16">
        <v>4846</v>
      </c>
      <c r="N21" s="16">
        <v>2142</v>
      </c>
      <c r="O21" s="16">
        <v>0</v>
      </c>
      <c r="P21" s="16">
        <v>397</v>
      </c>
      <c r="Q21" s="16">
        <v>8712</v>
      </c>
      <c r="R21" s="16">
        <v>89</v>
      </c>
      <c r="S21" s="16">
        <v>255</v>
      </c>
      <c r="T21" s="16">
        <v>711</v>
      </c>
      <c r="U21" s="16">
        <v>27804</v>
      </c>
      <c r="V21" s="16">
        <v>-126</v>
      </c>
      <c r="W21" s="16">
        <v>-46</v>
      </c>
      <c r="X21" s="16">
        <v>92</v>
      </c>
      <c r="Y21" s="16">
        <v>30112</v>
      </c>
      <c r="Z21" s="16">
        <v>-920</v>
      </c>
      <c r="AA21" s="16">
        <v>0</v>
      </c>
      <c r="AB21" s="16">
        <v>1797</v>
      </c>
      <c r="AC21" s="16">
        <v>291</v>
      </c>
      <c r="AD21" s="16">
        <v>1691</v>
      </c>
      <c r="AE21" s="16">
        <v>2145</v>
      </c>
      <c r="AF21" s="16">
        <v>0</v>
      </c>
      <c r="AG21" s="16">
        <v>0</v>
      </c>
      <c r="AH21" s="16">
        <v>68</v>
      </c>
      <c r="AI21" s="29">
        <v>55</v>
      </c>
    </row>
    <row r="22" spans="1:35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9"/>
    </row>
    <row r="23" spans="1:35" x14ac:dyDescent="0.3">
      <c r="A23" s="4" t="s">
        <v>20</v>
      </c>
      <c r="B23" s="5" t="s">
        <v>180</v>
      </c>
      <c r="C23" s="16">
        <v>0</v>
      </c>
      <c r="D23" s="16"/>
      <c r="E23" s="16"/>
      <c r="F23" s="16">
        <v>628</v>
      </c>
      <c r="G23" s="16">
        <v>-67</v>
      </c>
      <c r="H23" s="16">
        <v>111</v>
      </c>
      <c r="I23" s="16">
        <v>-64</v>
      </c>
      <c r="J23" s="16">
        <v>-34933</v>
      </c>
      <c r="K23" s="16">
        <v>-1382</v>
      </c>
      <c r="L23" s="16">
        <v>0</v>
      </c>
      <c r="M23" s="16">
        <v>1135</v>
      </c>
      <c r="N23" s="16">
        <v>0</v>
      </c>
      <c r="O23" s="16">
        <v>0</v>
      </c>
      <c r="P23" s="16">
        <v>-391</v>
      </c>
      <c r="Q23" s="16">
        <v>-1</v>
      </c>
      <c r="R23" s="16">
        <v>0</v>
      </c>
      <c r="S23" s="16">
        <v>-11341</v>
      </c>
      <c r="T23" s="16">
        <v>-2244</v>
      </c>
      <c r="U23" s="16">
        <v>-23314</v>
      </c>
      <c r="V23" s="16">
        <v>-961</v>
      </c>
      <c r="W23" s="16">
        <v>6</v>
      </c>
      <c r="X23" s="16">
        <v>-7</v>
      </c>
      <c r="Y23" s="16">
        <v>-418</v>
      </c>
      <c r="Z23" s="16">
        <v>-171</v>
      </c>
      <c r="AA23" s="16">
        <v>0</v>
      </c>
      <c r="AB23" s="16">
        <v>639</v>
      </c>
      <c r="AC23" s="16">
        <v>0</v>
      </c>
      <c r="AD23" s="16">
        <v>0</v>
      </c>
      <c r="AE23" s="16">
        <v>-2065</v>
      </c>
      <c r="AF23" s="16">
        <v>0</v>
      </c>
      <c r="AG23" s="16">
        <v>0</v>
      </c>
      <c r="AH23" s="16">
        <v>1</v>
      </c>
      <c r="AI23" s="29">
        <v>0</v>
      </c>
    </row>
    <row r="24" spans="1:35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9"/>
    </row>
    <row r="25" spans="1:35" x14ac:dyDescent="0.3">
      <c r="A25" s="4" t="s">
        <v>21</v>
      </c>
      <c r="B25" s="5" t="s">
        <v>182</v>
      </c>
      <c r="C25" s="13">
        <v>339</v>
      </c>
      <c r="D25" s="13"/>
      <c r="E25" s="13"/>
      <c r="F25" s="13">
        <v>-119672</v>
      </c>
      <c r="G25" s="13">
        <v>83</v>
      </c>
      <c r="H25" s="13">
        <v>-1432</v>
      </c>
      <c r="I25" s="13">
        <v>-106</v>
      </c>
      <c r="J25" s="13">
        <v>254011</v>
      </c>
      <c r="K25" s="13">
        <v>-1263</v>
      </c>
      <c r="L25" s="13">
        <v>-45</v>
      </c>
      <c r="M25" s="13">
        <v>-364</v>
      </c>
      <c r="N25" s="13">
        <v>-104</v>
      </c>
      <c r="O25" s="13">
        <v>-28</v>
      </c>
      <c r="P25" s="13">
        <v>6003</v>
      </c>
      <c r="Q25" s="13">
        <v>-13</v>
      </c>
      <c r="R25" s="13">
        <v>423</v>
      </c>
      <c r="S25" s="13">
        <v>3739</v>
      </c>
      <c r="T25" s="13">
        <v>12346</v>
      </c>
      <c r="U25" s="13">
        <v>41601</v>
      </c>
      <c r="V25" s="13">
        <v>-128</v>
      </c>
      <c r="W25" s="13">
        <v>64003</v>
      </c>
      <c r="X25" s="13">
        <v>4401</v>
      </c>
      <c r="Y25" s="13">
        <v>591</v>
      </c>
      <c r="Z25" s="13">
        <v>-1562</v>
      </c>
      <c r="AA25" s="13">
        <v>-1210</v>
      </c>
      <c r="AB25" s="13">
        <v>4185</v>
      </c>
      <c r="AC25" s="13">
        <v>-2019</v>
      </c>
      <c r="AD25" s="13">
        <v>875</v>
      </c>
      <c r="AE25" s="13">
        <v>3763</v>
      </c>
      <c r="AF25" s="13">
        <v>4198</v>
      </c>
      <c r="AG25" s="13">
        <v>8460</v>
      </c>
      <c r="AH25" s="13">
        <v>-46</v>
      </c>
      <c r="AI25" s="26">
        <v>486</v>
      </c>
    </row>
    <row r="26" spans="1:35" x14ac:dyDescent="0.3">
      <c r="A26" s="4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6"/>
    </row>
    <row r="27" spans="1:35" s="64" customFormat="1" x14ac:dyDescent="0.3">
      <c r="A27" s="7" t="s">
        <v>22</v>
      </c>
      <c r="B27" s="8" t="s">
        <v>184</v>
      </c>
      <c r="C27" s="15">
        <v>11807</v>
      </c>
      <c r="D27" s="15">
        <v>493274</v>
      </c>
      <c r="E27" s="15">
        <v>14063</v>
      </c>
      <c r="F27" s="15">
        <v>674015</v>
      </c>
      <c r="G27" s="15">
        <v>4024</v>
      </c>
      <c r="H27" s="15">
        <v>14215</v>
      </c>
      <c r="I27" s="15">
        <v>19272</v>
      </c>
      <c r="J27" s="15">
        <v>730190</v>
      </c>
      <c r="K27" s="15">
        <v>31379</v>
      </c>
      <c r="L27" s="15">
        <v>6800</v>
      </c>
      <c r="M27" s="15">
        <v>13095</v>
      </c>
      <c r="N27" s="15">
        <v>13253</v>
      </c>
      <c r="O27" s="15">
        <v>7211</v>
      </c>
      <c r="P27" s="15">
        <v>145080</v>
      </c>
      <c r="Q27" s="15">
        <v>9476</v>
      </c>
      <c r="R27" s="15">
        <v>29498</v>
      </c>
      <c r="S27" s="15">
        <v>219857</v>
      </c>
      <c r="T27" s="15">
        <v>232632</v>
      </c>
      <c r="U27" s="15">
        <v>936638</v>
      </c>
      <c r="V27" s="15">
        <v>38903</v>
      </c>
      <c r="W27" s="15">
        <v>86949</v>
      </c>
      <c r="X27" s="15">
        <v>60930</v>
      </c>
      <c r="Y27" s="15">
        <v>32149</v>
      </c>
      <c r="Z27" s="15">
        <v>88375</v>
      </c>
      <c r="AA27" s="15">
        <v>24807</v>
      </c>
      <c r="AB27" s="15">
        <v>404359</v>
      </c>
      <c r="AC27" s="15">
        <v>38890</v>
      </c>
      <c r="AD27" s="15">
        <v>5336</v>
      </c>
      <c r="AE27" s="15">
        <v>235168</v>
      </c>
      <c r="AF27" s="15">
        <v>9011</v>
      </c>
      <c r="AG27" s="15">
        <v>8443</v>
      </c>
      <c r="AH27" s="15">
        <v>933</v>
      </c>
      <c r="AI27" s="28">
        <v>9411</v>
      </c>
    </row>
    <row r="28" spans="1:35" s="64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8"/>
    </row>
    <row r="29" spans="1:35" x14ac:dyDescent="0.3">
      <c r="A29" s="4" t="s">
        <v>135</v>
      </c>
      <c r="B29" s="5" t="s">
        <v>186</v>
      </c>
      <c r="C29" s="16">
        <v>2853</v>
      </c>
      <c r="D29" s="16"/>
      <c r="E29" s="16"/>
      <c r="F29" s="16">
        <v>273295</v>
      </c>
      <c r="G29" s="16">
        <v>2154</v>
      </c>
      <c r="H29" s="16">
        <v>686</v>
      </c>
      <c r="I29" s="16">
        <v>5359</v>
      </c>
      <c r="J29" s="16">
        <v>209987</v>
      </c>
      <c r="K29" s="16">
        <v>23853</v>
      </c>
      <c r="L29" s="16">
        <v>2246</v>
      </c>
      <c r="M29" s="16">
        <v>3152</v>
      </c>
      <c r="N29" s="16">
        <v>1390</v>
      </c>
      <c r="O29" s="16">
        <v>2184</v>
      </c>
      <c r="P29" s="16">
        <v>55341</v>
      </c>
      <c r="Q29" s="16">
        <v>2996</v>
      </c>
      <c r="R29" s="16">
        <v>4370</v>
      </c>
      <c r="S29" s="16">
        <v>75230</v>
      </c>
      <c r="T29" s="16">
        <v>89651</v>
      </c>
      <c r="U29" s="16">
        <v>280845</v>
      </c>
      <c r="V29" s="16">
        <v>6944</v>
      </c>
      <c r="W29" s="16">
        <v>13974</v>
      </c>
      <c r="X29" s="16">
        <v>28209</v>
      </c>
      <c r="Y29" s="16">
        <v>8796</v>
      </c>
      <c r="Z29" s="16">
        <v>29253</v>
      </c>
      <c r="AA29" s="16">
        <v>4419</v>
      </c>
      <c r="AB29" s="16">
        <v>149831</v>
      </c>
      <c r="AC29" s="16">
        <v>14485</v>
      </c>
      <c r="AD29" s="16">
        <v>2028</v>
      </c>
      <c r="AE29" s="16">
        <v>76145</v>
      </c>
      <c r="AF29" s="16">
        <v>3728</v>
      </c>
      <c r="AG29" s="16">
        <v>5424</v>
      </c>
      <c r="AH29" s="16">
        <v>701</v>
      </c>
      <c r="AI29" s="29">
        <v>1190</v>
      </c>
    </row>
    <row r="30" spans="1:35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9"/>
    </row>
    <row r="31" spans="1:35" x14ac:dyDescent="0.3">
      <c r="A31" s="4" t="s">
        <v>23</v>
      </c>
      <c r="B31" s="5" t="s">
        <v>188</v>
      </c>
      <c r="C31" s="16">
        <v>2714</v>
      </c>
      <c r="D31" s="16"/>
      <c r="E31" s="16"/>
      <c r="F31" s="16">
        <v>173832</v>
      </c>
      <c r="G31" s="16">
        <v>3786</v>
      </c>
      <c r="H31" s="16">
        <v>3043</v>
      </c>
      <c r="I31" s="16">
        <v>2119</v>
      </c>
      <c r="J31" s="16">
        <v>161572</v>
      </c>
      <c r="K31" s="16">
        <v>16830</v>
      </c>
      <c r="L31" s="16">
        <v>1144</v>
      </c>
      <c r="M31" s="16">
        <v>5449</v>
      </c>
      <c r="N31" s="16">
        <v>615</v>
      </c>
      <c r="O31" s="16">
        <v>1381</v>
      </c>
      <c r="P31" s="16">
        <v>32697</v>
      </c>
      <c r="Q31" s="16">
        <v>2075</v>
      </c>
      <c r="R31" s="16">
        <v>5733</v>
      </c>
      <c r="S31" s="16">
        <v>56413</v>
      </c>
      <c r="T31" s="16">
        <v>45256</v>
      </c>
      <c r="U31" s="16">
        <v>170936</v>
      </c>
      <c r="V31" s="16">
        <v>3553</v>
      </c>
      <c r="W31" s="16">
        <v>9347</v>
      </c>
      <c r="X31" s="16">
        <v>14082</v>
      </c>
      <c r="Y31" s="16">
        <v>3705</v>
      </c>
      <c r="Z31" s="16">
        <v>25506</v>
      </c>
      <c r="AA31" s="16">
        <v>6887</v>
      </c>
      <c r="AB31" s="16">
        <v>70213</v>
      </c>
      <c r="AC31" s="16">
        <v>9681</v>
      </c>
      <c r="AD31" s="16">
        <v>1395</v>
      </c>
      <c r="AE31" s="16">
        <v>57453</v>
      </c>
      <c r="AF31" s="16">
        <v>2964</v>
      </c>
      <c r="AG31" s="16">
        <v>2185</v>
      </c>
      <c r="AH31" s="16">
        <v>1522</v>
      </c>
      <c r="AI31" s="29">
        <v>2682</v>
      </c>
    </row>
    <row r="32" spans="1:35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9"/>
    </row>
    <row r="33" spans="1:35" x14ac:dyDescent="0.3">
      <c r="A33" s="4" t="s">
        <v>24</v>
      </c>
      <c r="B33" s="5" t="s">
        <v>190</v>
      </c>
      <c r="C33" s="13">
        <v>544</v>
      </c>
      <c r="D33" s="13"/>
      <c r="E33" s="13"/>
      <c r="F33" s="13">
        <v>20423</v>
      </c>
      <c r="G33" s="13">
        <v>167</v>
      </c>
      <c r="H33" s="13">
        <v>5</v>
      </c>
      <c r="I33" s="13">
        <v>798</v>
      </c>
      <c r="J33" s="13">
        <v>42510</v>
      </c>
      <c r="K33" s="13">
        <v>1273</v>
      </c>
      <c r="L33" s="13">
        <v>289</v>
      </c>
      <c r="M33" s="13">
        <v>525</v>
      </c>
      <c r="N33" s="13">
        <v>81</v>
      </c>
      <c r="O33" s="13">
        <v>297</v>
      </c>
      <c r="P33" s="13">
        <v>7179</v>
      </c>
      <c r="Q33" s="13">
        <v>3381</v>
      </c>
      <c r="R33" s="13">
        <v>419</v>
      </c>
      <c r="S33" s="13">
        <v>7811</v>
      </c>
      <c r="T33" s="13">
        <v>12040</v>
      </c>
      <c r="U33" s="13">
        <v>51694</v>
      </c>
      <c r="V33" s="13">
        <v>421</v>
      </c>
      <c r="W33" s="13">
        <v>2073</v>
      </c>
      <c r="X33" s="13">
        <v>2142</v>
      </c>
      <c r="Y33" s="13">
        <v>258</v>
      </c>
      <c r="Z33" s="13">
        <v>3639</v>
      </c>
      <c r="AA33" s="13">
        <v>957</v>
      </c>
      <c r="AB33" s="13">
        <v>30472</v>
      </c>
      <c r="AC33" s="13">
        <v>877</v>
      </c>
      <c r="AD33" s="13">
        <v>174</v>
      </c>
      <c r="AE33" s="13">
        <v>12319</v>
      </c>
      <c r="AF33" s="13">
        <v>203</v>
      </c>
      <c r="AG33" s="13">
        <v>433</v>
      </c>
      <c r="AH33" s="13">
        <v>226</v>
      </c>
      <c r="AI33" s="26">
        <v>22</v>
      </c>
    </row>
    <row r="34" spans="1:35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6"/>
    </row>
    <row r="35" spans="1:35" x14ac:dyDescent="0.3">
      <c r="A35" s="4" t="s">
        <v>25</v>
      </c>
      <c r="B35" s="5" t="s">
        <v>192</v>
      </c>
      <c r="C35" s="13">
        <v>146</v>
      </c>
      <c r="D35" s="13"/>
      <c r="E35" s="13"/>
      <c r="F35" s="13">
        <v>-53325</v>
      </c>
      <c r="G35" s="13">
        <v>-40</v>
      </c>
      <c r="H35" s="13">
        <v>-1311</v>
      </c>
      <c r="I35" s="13">
        <v>851</v>
      </c>
      <c r="J35" s="13">
        <v>4036</v>
      </c>
      <c r="K35" s="13">
        <v>1834</v>
      </c>
      <c r="L35" s="13">
        <v>-116</v>
      </c>
      <c r="M35" s="13">
        <v>-294</v>
      </c>
      <c r="N35" s="13">
        <v>-131</v>
      </c>
      <c r="O35" s="13">
        <v>-294</v>
      </c>
      <c r="P35" s="13">
        <v>-14662</v>
      </c>
      <c r="Q35" s="13">
        <v>621</v>
      </c>
      <c r="R35" s="13">
        <v>3272</v>
      </c>
      <c r="S35" s="13">
        <v>-796</v>
      </c>
      <c r="T35" s="13">
        <v>-735</v>
      </c>
      <c r="U35" s="13">
        <v>12967</v>
      </c>
      <c r="V35" s="13">
        <v>9673</v>
      </c>
      <c r="W35" s="13">
        <v>-429</v>
      </c>
      <c r="X35" s="13">
        <v>-3129</v>
      </c>
      <c r="Y35" s="13">
        <v>-968</v>
      </c>
      <c r="Z35" s="13">
        <v>3065</v>
      </c>
      <c r="AA35" s="13">
        <v>724</v>
      </c>
      <c r="AB35" s="13">
        <v>-11175</v>
      </c>
      <c r="AC35" s="13">
        <v>4370</v>
      </c>
      <c r="AD35" s="13">
        <v>305</v>
      </c>
      <c r="AE35" s="13">
        <v>9387</v>
      </c>
      <c r="AF35" s="13">
        <v>38</v>
      </c>
      <c r="AG35" s="13">
        <v>0</v>
      </c>
      <c r="AH35" s="13">
        <v>9</v>
      </c>
      <c r="AI35" s="26">
        <v>5063</v>
      </c>
    </row>
    <row r="36" spans="1:35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6"/>
    </row>
    <row r="37" spans="1:35" x14ac:dyDescent="0.3">
      <c r="A37" s="4" t="s">
        <v>26</v>
      </c>
      <c r="B37" s="5" t="s">
        <v>194</v>
      </c>
      <c r="C37" s="13">
        <v>1370</v>
      </c>
      <c r="D37" s="13"/>
      <c r="E37" s="13"/>
      <c r="F37" s="13">
        <v>417214</v>
      </c>
      <c r="G37" s="13">
        <v>48</v>
      </c>
      <c r="H37" s="13">
        <v>31876</v>
      </c>
      <c r="I37" s="13">
        <v>19</v>
      </c>
      <c r="J37" s="13">
        <v>242704</v>
      </c>
      <c r="K37" s="13">
        <v>11976</v>
      </c>
      <c r="L37" s="13">
        <v>2205</v>
      </c>
      <c r="M37" s="13">
        <v>191</v>
      </c>
      <c r="N37" s="13">
        <v>7876</v>
      </c>
      <c r="O37" s="13">
        <v>4423</v>
      </c>
      <c r="P37" s="13">
        <v>42825</v>
      </c>
      <c r="Q37" s="13">
        <v>954</v>
      </c>
      <c r="R37" s="13">
        <v>0</v>
      </c>
      <c r="S37" s="13">
        <v>47304</v>
      </c>
      <c r="T37" s="13">
        <v>58629</v>
      </c>
      <c r="U37" s="13">
        <v>254190</v>
      </c>
      <c r="V37" s="13">
        <v>1442</v>
      </c>
      <c r="W37" s="13">
        <v>9218</v>
      </c>
      <c r="X37" s="13">
        <v>26705</v>
      </c>
      <c r="Y37" s="13">
        <v>0</v>
      </c>
      <c r="Z37" s="13">
        <v>-7203</v>
      </c>
      <c r="AA37" s="13">
        <v>5825</v>
      </c>
      <c r="AB37" s="13">
        <v>119977</v>
      </c>
      <c r="AC37" s="13">
        <v>2523</v>
      </c>
      <c r="AD37" s="13">
        <v>28</v>
      </c>
      <c r="AE37" s="13">
        <v>134385</v>
      </c>
      <c r="AF37" s="13">
        <v>4151</v>
      </c>
      <c r="AG37" s="13">
        <v>0</v>
      </c>
      <c r="AH37" s="13">
        <v>0</v>
      </c>
      <c r="AI37" s="26">
        <v>0</v>
      </c>
    </row>
    <row r="38" spans="1:35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</row>
    <row r="39" spans="1:35" x14ac:dyDescent="0.3">
      <c r="A39" s="4">
        <v>18</v>
      </c>
      <c r="B39" s="5" t="s">
        <v>196</v>
      </c>
      <c r="C39" s="13">
        <v>0</v>
      </c>
      <c r="D39" s="13"/>
      <c r="E39" s="13"/>
      <c r="F39" s="13">
        <v>17317</v>
      </c>
      <c r="G39" s="13">
        <v>0</v>
      </c>
      <c r="H39" s="13">
        <v>0</v>
      </c>
      <c r="I39" s="13">
        <v>0</v>
      </c>
      <c r="J39" s="13">
        <v>44133</v>
      </c>
      <c r="K39" s="13">
        <v>175</v>
      </c>
      <c r="L39" s="13">
        <v>2</v>
      </c>
      <c r="M39" s="13">
        <v>-46</v>
      </c>
      <c r="N39" s="13">
        <v>8</v>
      </c>
      <c r="O39" s="13">
        <v>-108</v>
      </c>
      <c r="P39" s="13">
        <v>18378</v>
      </c>
      <c r="Q39" s="13">
        <v>-38</v>
      </c>
      <c r="R39" s="13">
        <v>36</v>
      </c>
      <c r="S39" s="13">
        <v>-40</v>
      </c>
      <c r="T39" s="13">
        <v>6757</v>
      </c>
      <c r="U39" s="13">
        <v>20183</v>
      </c>
      <c r="V39" s="13">
        <v>-346</v>
      </c>
      <c r="W39" s="13">
        <v>0</v>
      </c>
      <c r="X39" s="13">
        <v>0</v>
      </c>
      <c r="Y39" s="13">
        <v>0</v>
      </c>
      <c r="Z39" s="13">
        <v>8604</v>
      </c>
      <c r="AA39" s="13">
        <v>116</v>
      </c>
      <c r="AB39" s="13">
        <v>1186</v>
      </c>
      <c r="AC39" s="13">
        <v>0</v>
      </c>
      <c r="AD39" s="13">
        <v>0</v>
      </c>
      <c r="AE39" s="13">
        <v>0</v>
      </c>
      <c r="AF39" s="13">
        <v>5</v>
      </c>
      <c r="AG39" s="13">
        <v>0</v>
      </c>
      <c r="AH39" s="13">
        <v>0</v>
      </c>
      <c r="AI39" s="26">
        <v>0</v>
      </c>
    </row>
    <row r="40" spans="1:35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</row>
    <row r="41" spans="1:35" x14ac:dyDescent="0.3">
      <c r="A41" s="4" t="s">
        <v>27</v>
      </c>
      <c r="B41" s="5" t="s">
        <v>198</v>
      </c>
      <c r="C41" s="13">
        <v>0</v>
      </c>
      <c r="D41" s="13"/>
      <c r="E41" s="13"/>
      <c r="F41" s="13">
        <v>40615</v>
      </c>
      <c r="G41" s="13">
        <v>0</v>
      </c>
      <c r="H41" s="13">
        <v>1446</v>
      </c>
      <c r="I41" s="13">
        <v>-16</v>
      </c>
      <c r="J41" s="13">
        <v>94915</v>
      </c>
      <c r="K41" s="13">
        <v>-1469</v>
      </c>
      <c r="L41" s="13">
        <v>358</v>
      </c>
      <c r="M41" s="13">
        <v>0</v>
      </c>
      <c r="N41" s="13">
        <v>0</v>
      </c>
      <c r="O41" s="13">
        <v>250</v>
      </c>
      <c r="P41" s="13">
        <v>658</v>
      </c>
      <c r="Q41" s="13">
        <v>-99</v>
      </c>
      <c r="R41" s="13">
        <v>2595</v>
      </c>
      <c r="S41" s="13">
        <v>-3830</v>
      </c>
      <c r="T41" s="13">
        <v>7927</v>
      </c>
      <c r="U41" s="13">
        <v>3095</v>
      </c>
      <c r="V41" s="13">
        <v>919</v>
      </c>
      <c r="W41" s="13">
        <v>1093</v>
      </c>
      <c r="X41" s="13">
        <v>215</v>
      </c>
      <c r="Y41" s="13">
        <v>0</v>
      </c>
      <c r="Z41" s="13">
        <v>0</v>
      </c>
      <c r="AA41" s="13">
        <v>0</v>
      </c>
      <c r="AB41" s="13">
        <v>23493</v>
      </c>
      <c r="AC41" s="13">
        <v>-35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26">
        <v>2638</v>
      </c>
    </row>
    <row r="42" spans="1:35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</row>
    <row r="43" spans="1:35" s="64" customFormat="1" x14ac:dyDescent="0.3">
      <c r="A43" s="7" t="s">
        <v>28</v>
      </c>
      <c r="B43" s="8" t="s">
        <v>200</v>
      </c>
      <c r="C43" s="17">
        <v>4180</v>
      </c>
      <c r="D43" s="17">
        <v>103192</v>
      </c>
      <c r="E43" s="17">
        <v>2264</v>
      </c>
      <c r="F43" s="17">
        <v>-215356</v>
      </c>
      <c r="G43" s="17">
        <v>-2091</v>
      </c>
      <c r="H43" s="17">
        <v>-21530</v>
      </c>
      <c r="I43" s="17">
        <v>10142</v>
      </c>
      <c r="J43" s="17">
        <v>-69667</v>
      </c>
      <c r="K43" s="17">
        <v>-23093</v>
      </c>
      <c r="L43" s="17">
        <v>672</v>
      </c>
      <c r="M43" s="17">
        <v>4118</v>
      </c>
      <c r="N43" s="17">
        <v>3414</v>
      </c>
      <c r="O43" s="17">
        <v>-922</v>
      </c>
      <c r="P43" s="17">
        <v>2664</v>
      </c>
      <c r="Q43" s="17">
        <v>-414</v>
      </c>
      <c r="R43" s="17">
        <v>13073</v>
      </c>
      <c r="S43" s="17">
        <v>37765</v>
      </c>
      <c r="T43" s="17">
        <v>13107</v>
      </c>
      <c r="U43" s="17">
        <v>142728</v>
      </c>
      <c r="V43" s="17">
        <v>16297</v>
      </c>
      <c r="W43" s="17">
        <v>51673</v>
      </c>
      <c r="X43" s="17">
        <v>-7294</v>
      </c>
      <c r="Y43" s="17">
        <v>20358</v>
      </c>
      <c r="Z43" s="17">
        <v>25511</v>
      </c>
      <c r="AA43" s="17">
        <v>5879</v>
      </c>
      <c r="AB43" s="17">
        <v>20362</v>
      </c>
      <c r="AC43" s="17">
        <v>6989</v>
      </c>
      <c r="AD43" s="17">
        <v>1406</v>
      </c>
      <c r="AE43" s="17">
        <v>-54521</v>
      </c>
      <c r="AF43" s="17">
        <v>-2078</v>
      </c>
      <c r="AG43" s="17">
        <v>401</v>
      </c>
      <c r="AH43" s="17">
        <v>-1525</v>
      </c>
      <c r="AI43" s="30">
        <v>-2184</v>
      </c>
    </row>
    <row r="44" spans="1:35" s="64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</row>
    <row r="45" spans="1:35" x14ac:dyDescent="0.3">
      <c r="A45" s="4" t="s">
        <v>29</v>
      </c>
      <c r="B45" s="5" t="s">
        <v>202</v>
      </c>
      <c r="C45" s="16">
        <v>1406</v>
      </c>
      <c r="D45" s="16"/>
      <c r="E45" s="16"/>
      <c r="F45" s="16">
        <v>1541</v>
      </c>
      <c r="G45" s="16">
        <v>8</v>
      </c>
      <c r="H45" s="16">
        <v>1468</v>
      </c>
      <c r="I45" s="16">
        <v>2943</v>
      </c>
      <c r="J45" s="16">
        <v>6150</v>
      </c>
      <c r="K45" s="16">
        <v>896</v>
      </c>
      <c r="L45" s="16">
        <v>628</v>
      </c>
      <c r="M45" s="16">
        <v>150</v>
      </c>
      <c r="N45" s="16">
        <v>510</v>
      </c>
      <c r="O45" s="16">
        <v>639</v>
      </c>
      <c r="P45" s="16">
        <v>432</v>
      </c>
      <c r="Q45" s="16">
        <v>982</v>
      </c>
      <c r="R45" s="16">
        <v>154</v>
      </c>
      <c r="S45" s="16">
        <v>9003</v>
      </c>
      <c r="T45" s="16">
        <v>0</v>
      </c>
      <c r="U45" s="16">
        <v>25344</v>
      </c>
      <c r="V45" s="16">
        <v>5076</v>
      </c>
      <c r="W45" s="16">
        <v>1796</v>
      </c>
      <c r="X45" s="16">
        <v>2752</v>
      </c>
      <c r="Y45" s="16">
        <v>5554</v>
      </c>
      <c r="Z45" s="16">
        <v>5643</v>
      </c>
      <c r="AA45" s="16">
        <v>2873</v>
      </c>
      <c r="AB45" s="16">
        <v>13558</v>
      </c>
      <c r="AC45" s="16">
        <v>4267</v>
      </c>
      <c r="AD45" s="16">
        <v>362</v>
      </c>
      <c r="AE45" s="16">
        <v>237</v>
      </c>
      <c r="AF45" s="16">
        <v>639</v>
      </c>
      <c r="AG45" s="16">
        <v>4</v>
      </c>
      <c r="AH45" s="16">
        <v>3</v>
      </c>
      <c r="AI45" s="29">
        <v>0</v>
      </c>
    </row>
    <row r="46" spans="1:35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9"/>
    </row>
    <row r="47" spans="1:35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-187489</v>
      </c>
      <c r="G47" s="16">
        <v>-428</v>
      </c>
      <c r="H47" s="16">
        <v>-7403</v>
      </c>
      <c r="I47" s="16">
        <v>300</v>
      </c>
      <c r="J47" s="16">
        <v>-37055</v>
      </c>
      <c r="K47" s="16">
        <v>-7498</v>
      </c>
      <c r="L47" s="16">
        <v>-365</v>
      </c>
      <c r="M47" s="16">
        <v>0</v>
      </c>
      <c r="N47" s="16">
        <v>1025</v>
      </c>
      <c r="O47" s="16">
        <v>-591</v>
      </c>
      <c r="P47" s="16">
        <v>2105</v>
      </c>
      <c r="Q47" s="16">
        <v>-652</v>
      </c>
      <c r="R47" s="16">
        <v>1005</v>
      </c>
      <c r="S47" s="16">
        <v>-1555</v>
      </c>
      <c r="T47" s="16">
        <v>0</v>
      </c>
      <c r="U47" s="16">
        <v>21032</v>
      </c>
      <c r="V47" s="16">
        <v>-1230</v>
      </c>
      <c r="W47" s="16">
        <v>17969</v>
      </c>
      <c r="X47" s="16">
        <v>-2096</v>
      </c>
      <c r="Y47" s="16">
        <v>654</v>
      </c>
      <c r="Z47" s="16">
        <v>2039</v>
      </c>
      <c r="AA47" s="16">
        <v>157</v>
      </c>
      <c r="AB47" s="16">
        <v>-8669</v>
      </c>
      <c r="AC47" s="16">
        <v>-1524</v>
      </c>
      <c r="AD47" s="16">
        <v>-94</v>
      </c>
      <c r="AE47" s="16">
        <v>-5711</v>
      </c>
      <c r="AF47" s="16">
        <v>0</v>
      </c>
      <c r="AG47" s="16">
        <v>0</v>
      </c>
      <c r="AH47" s="16">
        <v>0</v>
      </c>
      <c r="AI47" s="29">
        <v>-1226</v>
      </c>
    </row>
    <row r="48" spans="1:35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9"/>
    </row>
    <row r="49" spans="1:35" s="64" customFormat="1" x14ac:dyDescent="0.3">
      <c r="A49" s="65" t="s">
        <v>31</v>
      </c>
      <c r="B49" s="66" t="s">
        <v>206</v>
      </c>
      <c r="C49" s="67">
        <v>2774</v>
      </c>
      <c r="D49" s="67">
        <v>98445</v>
      </c>
      <c r="E49" s="67">
        <v>920</v>
      </c>
      <c r="F49" s="67">
        <v>-29408</v>
      </c>
      <c r="G49" s="67">
        <v>-1671</v>
      </c>
      <c r="H49" s="67">
        <v>-15595</v>
      </c>
      <c r="I49" s="67">
        <v>6899</v>
      </c>
      <c r="J49" s="67">
        <v>-38762</v>
      </c>
      <c r="K49" s="67">
        <v>-16491</v>
      </c>
      <c r="L49" s="67">
        <v>409</v>
      </c>
      <c r="M49" s="67">
        <v>3968</v>
      </c>
      <c r="N49" s="67">
        <v>1879</v>
      </c>
      <c r="O49" s="67">
        <v>-970</v>
      </c>
      <c r="P49" s="67">
        <v>127</v>
      </c>
      <c r="Q49" s="67">
        <v>-744</v>
      </c>
      <c r="R49" s="67">
        <v>11914</v>
      </c>
      <c r="S49" s="67">
        <v>30317</v>
      </c>
      <c r="T49" s="67">
        <v>13107</v>
      </c>
      <c r="U49" s="67">
        <v>96352</v>
      </c>
      <c r="V49" s="67">
        <v>12451</v>
      </c>
      <c r="W49" s="67">
        <v>31908</v>
      </c>
      <c r="X49" s="67">
        <v>-7950</v>
      </c>
      <c r="Y49" s="67">
        <v>14150</v>
      </c>
      <c r="Z49" s="67">
        <v>17829</v>
      </c>
      <c r="AA49" s="67">
        <v>2849</v>
      </c>
      <c r="AB49" s="67">
        <v>15473</v>
      </c>
      <c r="AC49" s="67">
        <v>4246</v>
      </c>
      <c r="AD49" s="67">
        <v>1138</v>
      </c>
      <c r="AE49" s="67">
        <v>-49047</v>
      </c>
      <c r="AF49" s="67">
        <v>-2717</v>
      </c>
      <c r="AG49" s="67">
        <v>397</v>
      </c>
      <c r="AH49" s="67">
        <v>-1528</v>
      </c>
      <c r="AI49" s="68">
        <v>-958</v>
      </c>
    </row>
    <row r="50" spans="1:35" s="70" customFormat="1" x14ac:dyDescent="0.3">
      <c r="A50" s="69"/>
      <c r="B50" s="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s="72" customFormat="1" x14ac:dyDescent="0.3">
      <c r="A51" s="10" t="s">
        <v>32</v>
      </c>
      <c r="B51" s="7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s="72" customFormat="1" x14ac:dyDescent="0.3">
      <c r="A52" s="11" t="s">
        <v>35</v>
      </c>
      <c r="B52" s="7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s="72" customFormat="1" x14ac:dyDescent="0.3">
      <c r="A53" s="11"/>
      <c r="B53" s="7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s="72" customFormat="1" x14ac:dyDescent="0.3">
      <c r="A54" s="10" t="s">
        <v>207</v>
      </c>
      <c r="B54" s="7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s="72" customFormat="1" x14ac:dyDescent="0.3">
      <c r="A55" s="11" t="s">
        <v>208</v>
      </c>
      <c r="B55" s="7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s="72" customFormat="1" x14ac:dyDescent="0.3">
      <c r="A56" s="11"/>
      <c r="B56" s="7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x14ac:dyDescent="0.3">
      <c r="A57" s="10" t="s">
        <v>209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x14ac:dyDescent="0.3">
      <c r="A58" s="31" t="s">
        <v>36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x14ac:dyDescent="0.3">
      <c r="A59" s="10" t="s">
        <v>210</v>
      </c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x14ac:dyDescent="0.3">
      <c r="A60" s="31" t="s">
        <v>37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x14ac:dyDescent="0.3">
      <c r="C61" s="121"/>
      <c r="D61" s="121"/>
      <c r="E61" s="121"/>
      <c r="F61" s="121"/>
      <c r="G61" s="121"/>
      <c r="H61" s="121"/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</row>
    <row r="62" spans="1:35" x14ac:dyDescent="0.3"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x14ac:dyDescent="0.3"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x14ac:dyDescent="0.3"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3:35" x14ac:dyDescent="0.3"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3:35" x14ac:dyDescent="0.3"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3:35" x14ac:dyDescent="0.3"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3:35" x14ac:dyDescent="0.3"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3:35" x14ac:dyDescent="0.3"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3:35" x14ac:dyDescent="0.3"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3:35" x14ac:dyDescent="0.3"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3:35" x14ac:dyDescent="0.3"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3:35" x14ac:dyDescent="0.3"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3:35" x14ac:dyDescent="0.3"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3:35" x14ac:dyDescent="0.3"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3:35" x14ac:dyDescent="0.3"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3:35" x14ac:dyDescent="0.3"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3:35" x14ac:dyDescent="0.3"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3:35" x14ac:dyDescent="0.3"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3:35" x14ac:dyDescent="0.3"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3:35" x14ac:dyDescent="0.3"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3:35" x14ac:dyDescent="0.3"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3:35" x14ac:dyDescent="0.3"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3:35" x14ac:dyDescent="0.3"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3:35" x14ac:dyDescent="0.3"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3:35" x14ac:dyDescent="0.3"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3:35" x14ac:dyDescent="0.3"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3:35" x14ac:dyDescent="0.3"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3:35" x14ac:dyDescent="0.3"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3:35" x14ac:dyDescent="0.3"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3:35" x14ac:dyDescent="0.3"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3:35" x14ac:dyDescent="0.3"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3:35" x14ac:dyDescent="0.3"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3:35" x14ac:dyDescent="0.3"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3:35" x14ac:dyDescent="0.3"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3:35" x14ac:dyDescent="0.3"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3:35" x14ac:dyDescent="0.3"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3:35" x14ac:dyDescent="0.3"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3:35" x14ac:dyDescent="0.3"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3:35" x14ac:dyDescent="0.3"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3:35" x14ac:dyDescent="0.3"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3:35" x14ac:dyDescent="0.3"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3:35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3:35" x14ac:dyDescent="0.3"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3:35" x14ac:dyDescent="0.3"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3:35" x14ac:dyDescent="0.3"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3:35" x14ac:dyDescent="0.3"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3:35" x14ac:dyDescent="0.3"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3:35" x14ac:dyDescent="0.3"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3:35" x14ac:dyDescent="0.3"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3:35" x14ac:dyDescent="0.3"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3:35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3:35" x14ac:dyDescent="0.3"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3:35" x14ac:dyDescent="0.3"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3:35" x14ac:dyDescent="0.3"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3:35" x14ac:dyDescent="0.3"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3:35" x14ac:dyDescent="0.3"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3:35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3:35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3:35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3:35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3:35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3:35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3:35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3:35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3:35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3:35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3:35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3:35" x14ac:dyDescent="0.3"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3:35" x14ac:dyDescent="0.3"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3:35" x14ac:dyDescent="0.3"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3:35" x14ac:dyDescent="0.3"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3:35" x14ac:dyDescent="0.3"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3:35" x14ac:dyDescent="0.3"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3:35" x14ac:dyDescent="0.3"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3:35" x14ac:dyDescent="0.3"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3:35" x14ac:dyDescent="0.3"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3:35" x14ac:dyDescent="0.3"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3:35" x14ac:dyDescent="0.3"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3:35" x14ac:dyDescent="0.3"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3:35" x14ac:dyDescent="0.3"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3:35" x14ac:dyDescent="0.3"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3:35" x14ac:dyDescent="0.3"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3:35" x14ac:dyDescent="0.3"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3:35" x14ac:dyDescent="0.3"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3:35" x14ac:dyDescent="0.3"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3:35" x14ac:dyDescent="0.3"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3:35" x14ac:dyDescent="0.3"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3:35" x14ac:dyDescent="0.3"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3:35" x14ac:dyDescent="0.3"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3:35" x14ac:dyDescent="0.3"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3:35" x14ac:dyDescent="0.3"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3:35" x14ac:dyDescent="0.3"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3:35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3:35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</sheetData>
  <pageMargins left="0.31496062992125984" right="0.19685039370078741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E180"/>
  <sheetViews>
    <sheetView showGridLines="0" topLeftCell="F1" zoomScaleNormal="100" workbookViewId="0">
      <selection activeCell="K5" sqref="K5"/>
    </sheetView>
  </sheetViews>
  <sheetFormatPr defaultColWidth="9.33203125" defaultRowHeight="10.199999999999999" x14ac:dyDescent="0.2"/>
  <cols>
    <col min="1" max="1" width="9.33203125" style="1"/>
    <col min="2" max="2" width="119.109375" style="1" bestFit="1" customWidth="1"/>
    <col min="3" max="23" width="11.33203125" style="12" customWidth="1"/>
    <col min="24" max="24" width="11.33203125" style="21" customWidth="1"/>
    <col min="25" max="28" width="11.33203125" style="12" customWidth="1"/>
    <col min="29" max="29" width="10.6640625" style="12" customWidth="1"/>
    <col min="30" max="31" width="11.33203125" style="12" customWidth="1"/>
    <col min="32" max="16384" width="9.33203125" style="1"/>
  </cols>
  <sheetData>
    <row r="1" spans="1:31" ht="15" customHeight="1" x14ac:dyDescent="0.2">
      <c r="A1" s="44" t="s">
        <v>33</v>
      </c>
    </row>
    <row r="2" spans="1:31" ht="15" customHeight="1" x14ac:dyDescent="0.2">
      <c r="A2" s="45" t="s">
        <v>265</v>
      </c>
      <c r="B2" s="48"/>
    </row>
    <row r="3" spans="1:31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267</v>
      </c>
      <c r="L4" s="47" t="s">
        <v>119</v>
      </c>
      <c r="M4" s="47" t="s">
        <v>131</v>
      </c>
      <c r="N4" s="47" t="s">
        <v>132</v>
      </c>
      <c r="O4" s="47" t="s">
        <v>140</v>
      </c>
      <c r="P4" s="47" t="s">
        <v>8</v>
      </c>
      <c r="Q4" s="47" t="s">
        <v>120</v>
      </c>
      <c r="R4" s="47" t="s">
        <v>2</v>
      </c>
      <c r="S4" s="47" t="s">
        <v>9</v>
      </c>
      <c r="T4" s="47" t="s">
        <v>38</v>
      </c>
      <c r="U4" s="47" t="s">
        <v>266</v>
      </c>
      <c r="V4" s="47" t="s">
        <v>39</v>
      </c>
      <c r="W4" s="47" t="s">
        <v>121</v>
      </c>
      <c r="X4" s="47" t="s">
        <v>122</v>
      </c>
      <c r="Y4" s="47" t="s">
        <v>10</v>
      </c>
      <c r="Z4" s="47" t="s">
        <v>41</v>
      </c>
      <c r="AA4" s="47" t="s">
        <v>138</v>
      </c>
      <c r="AB4" s="47" t="s">
        <v>0</v>
      </c>
      <c r="AC4" s="47" t="s">
        <v>42</v>
      </c>
      <c r="AD4" s="47" t="s">
        <v>11</v>
      </c>
      <c r="AE4" s="61" t="s">
        <v>123</v>
      </c>
    </row>
    <row r="5" spans="1:31" s="52" customFormat="1" ht="15" customHeight="1" x14ac:dyDescent="0.2">
      <c r="A5" s="4" t="s">
        <v>12</v>
      </c>
      <c r="B5" s="42" t="s">
        <v>43</v>
      </c>
      <c r="C5" s="13">
        <v>222975.70700999998</v>
      </c>
      <c r="D5" s="13">
        <v>1206247.7861300001</v>
      </c>
      <c r="E5" s="13">
        <v>57439.591649999988</v>
      </c>
      <c r="F5" s="13">
        <v>66526.998959999997</v>
      </c>
      <c r="G5" s="13">
        <v>52418.528009999995</v>
      </c>
      <c r="H5" s="13">
        <v>31381.396850000001</v>
      </c>
      <c r="I5" s="13">
        <v>19956.883790000004</v>
      </c>
      <c r="J5" s="13">
        <v>10928.51483</v>
      </c>
      <c r="K5" s="13"/>
      <c r="L5" s="13">
        <v>277930.28048000002</v>
      </c>
      <c r="M5" s="13">
        <v>14749.938110000001</v>
      </c>
      <c r="N5" s="13">
        <v>6860.86996</v>
      </c>
      <c r="O5" s="13">
        <v>11273.223910000001</v>
      </c>
      <c r="P5" s="13">
        <v>362335.35292000003</v>
      </c>
      <c r="Q5" s="13">
        <v>2092.89401</v>
      </c>
      <c r="R5" s="13">
        <v>1900257.8330000001</v>
      </c>
      <c r="S5" s="13">
        <v>6357.5772100000004</v>
      </c>
      <c r="T5" s="13">
        <v>1205512</v>
      </c>
      <c r="U5" s="13">
        <v>17001</v>
      </c>
      <c r="V5" s="13">
        <v>15100</v>
      </c>
      <c r="W5" s="13">
        <v>852063.79547999986</v>
      </c>
      <c r="X5" s="13">
        <v>126410.22947999998</v>
      </c>
      <c r="Y5" s="13">
        <v>1714969.9909999999</v>
      </c>
      <c r="Z5" s="13">
        <v>57000.886229999996</v>
      </c>
      <c r="AA5" s="13">
        <v>40476</v>
      </c>
      <c r="AB5" s="13">
        <v>71806.036560000008</v>
      </c>
      <c r="AC5" s="13">
        <v>206439.26899000013</v>
      </c>
      <c r="AD5" s="13">
        <v>18879.638600000002</v>
      </c>
      <c r="AE5" s="26">
        <v>78416.362149999986</v>
      </c>
    </row>
    <row r="6" spans="1:31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52" customFormat="1" ht="15" customHeight="1" x14ac:dyDescent="0.2">
      <c r="A7" s="4" t="s">
        <v>47</v>
      </c>
      <c r="B7" s="5" t="s">
        <v>45</v>
      </c>
      <c r="C7" s="14">
        <v>91649.003649999999</v>
      </c>
      <c r="D7" s="14">
        <v>559080.30556000001</v>
      </c>
      <c r="E7" s="14">
        <v>21033.513069999997</v>
      </c>
      <c r="F7" s="14">
        <v>30348.949760000003</v>
      </c>
      <c r="G7" s="14">
        <v>33124.420509999996</v>
      </c>
      <c r="H7" s="14">
        <v>16988.431809999998</v>
      </c>
      <c r="I7" s="14">
        <v>8444.4359299999996</v>
      </c>
      <c r="J7" s="14">
        <v>5274.2995599999995</v>
      </c>
      <c r="K7" s="14"/>
      <c r="L7" s="14">
        <v>205118.21699000002</v>
      </c>
      <c r="M7" s="14">
        <v>4121.4833099999996</v>
      </c>
      <c r="N7" s="14">
        <v>2100.01152</v>
      </c>
      <c r="O7" s="14">
        <v>2752.0233200000002</v>
      </c>
      <c r="P7" s="14">
        <v>171450.35021999999</v>
      </c>
      <c r="Q7" s="14">
        <v>0</v>
      </c>
      <c r="R7" s="14">
        <v>694694.93700000003</v>
      </c>
      <c r="S7" s="14">
        <v>2169.01233</v>
      </c>
      <c r="T7" s="14">
        <v>632201</v>
      </c>
      <c r="U7" s="14">
        <v>4386</v>
      </c>
      <c r="V7" s="14">
        <v>5933</v>
      </c>
      <c r="W7" s="14">
        <v>360412.79159999994</v>
      </c>
      <c r="X7" s="14">
        <v>92400.482509999987</v>
      </c>
      <c r="Y7" s="14">
        <v>884253.70200000005</v>
      </c>
      <c r="Z7" s="14">
        <v>40309.475319999998</v>
      </c>
      <c r="AA7" s="14">
        <v>17395</v>
      </c>
      <c r="AB7" s="14">
        <v>25744.919060000004</v>
      </c>
      <c r="AC7" s="14">
        <v>92028.303370000023</v>
      </c>
      <c r="AD7" s="14">
        <v>16113.3948</v>
      </c>
      <c r="AE7" s="27">
        <v>24262.992689999999</v>
      </c>
    </row>
    <row r="8" spans="1:31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/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53" customFormat="1" ht="15" customHeight="1" x14ac:dyDescent="0.2">
      <c r="A11" s="4" t="s">
        <v>14</v>
      </c>
      <c r="B11" s="34" t="s">
        <v>50</v>
      </c>
      <c r="C11" s="16">
        <v>134.37638000000001</v>
      </c>
      <c r="D11" s="16">
        <v>53920.26266</v>
      </c>
      <c r="E11" s="16">
        <v>160.12595999999999</v>
      </c>
      <c r="F11" s="16">
        <v>0</v>
      </c>
      <c r="G11" s="16">
        <v>2536.27405</v>
      </c>
      <c r="H11" s="16">
        <v>43.296849999999999</v>
      </c>
      <c r="I11" s="16">
        <v>0</v>
      </c>
      <c r="J11" s="16">
        <v>215.33150000000001</v>
      </c>
      <c r="K11" s="16"/>
      <c r="L11" s="16">
        <v>223.42036999999999</v>
      </c>
      <c r="M11" s="16">
        <v>51.3</v>
      </c>
      <c r="N11" s="16">
        <v>346.01764000000003</v>
      </c>
      <c r="O11" s="16">
        <v>0</v>
      </c>
      <c r="P11" s="16">
        <v>493.82029999999997</v>
      </c>
      <c r="Q11" s="16">
        <v>0</v>
      </c>
      <c r="R11" s="16">
        <v>120809.21</v>
      </c>
      <c r="S11" s="16">
        <v>0</v>
      </c>
      <c r="T11" s="16">
        <v>16766</v>
      </c>
      <c r="U11" s="16">
        <v>104</v>
      </c>
      <c r="V11" s="16">
        <v>279</v>
      </c>
      <c r="W11" s="16">
        <v>53474.884819999999</v>
      </c>
      <c r="X11" s="16">
        <v>0</v>
      </c>
      <c r="Y11" s="16">
        <v>30539.125</v>
      </c>
      <c r="Z11" s="16">
        <v>0</v>
      </c>
      <c r="AA11" s="16">
        <v>103</v>
      </c>
      <c r="AB11" s="16">
        <v>1660.6633200000001</v>
      </c>
      <c r="AC11" s="16">
        <v>0</v>
      </c>
      <c r="AD11" s="16">
        <v>0</v>
      </c>
      <c r="AE11" s="29">
        <v>70.484460000000013</v>
      </c>
    </row>
    <row r="12" spans="1:31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ht="15" customHeight="1" x14ac:dyDescent="0.2">
      <c r="A13" s="4" t="s">
        <v>15</v>
      </c>
      <c r="B13" s="5" t="s">
        <v>52</v>
      </c>
      <c r="C13" s="16">
        <v>25427.320489999998</v>
      </c>
      <c r="D13" s="16">
        <v>327574.05551999999</v>
      </c>
      <c r="E13" s="16">
        <v>11967.27476</v>
      </c>
      <c r="F13" s="16">
        <v>11143.49964</v>
      </c>
      <c r="G13" s="16">
        <v>10026.41884</v>
      </c>
      <c r="H13" s="16">
        <v>683.46927000000005</v>
      </c>
      <c r="I13" s="16">
        <v>6212.1277499999997</v>
      </c>
      <c r="J13" s="16">
        <v>4360.8968199999999</v>
      </c>
      <c r="K13" s="16"/>
      <c r="L13" s="16">
        <v>16576.65611</v>
      </c>
      <c r="M13" s="16">
        <v>1124.9240600000001</v>
      </c>
      <c r="N13" s="16">
        <v>667.61828000000003</v>
      </c>
      <c r="O13" s="16">
        <v>1463.652</v>
      </c>
      <c r="P13" s="16">
        <v>74623.826969999995</v>
      </c>
      <c r="Q13" s="16">
        <v>0</v>
      </c>
      <c r="R13" s="16">
        <v>303535.00300000003</v>
      </c>
      <c r="S13" s="16">
        <v>10634.3565</v>
      </c>
      <c r="T13" s="16">
        <v>164733</v>
      </c>
      <c r="U13" s="16">
        <v>8308</v>
      </c>
      <c r="V13" s="16">
        <v>2690</v>
      </c>
      <c r="W13" s="16">
        <v>182500.52604</v>
      </c>
      <c r="X13" s="16">
        <v>12665.97724</v>
      </c>
      <c r="Y13" s="16">
        <v>274275.49400000001</v>
      </c>
      <c r="Z13" s="16">
        <v>13483.36261</v>
      </c>
      <c r="AA13" s="16">
        <v>12738</v>
      </c>
      <c r="AB13" s="16">
        <v>13207.324909999999</v>
      </c>
      <c r="AC13" s="16">
        <v>36235.468199999988</v>
      </c>
      <c r="AD13" s="16">
        <v>2370.5410200000001</v>
      </c>
      <c r="AE13" s="29">
        <v>13158.0571</v>
      </c>
    </row>
    <row r="14" spans="1:31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21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ht="15" customHeight="1" x14ac:dyDescent="0.2">
      <c r="A15" s="4" t="s">
        <v>16</v>
      </c>
      <c r="B15" s="5" t="s">
        <v>53</v>
      </c>
      <c r="C15" s="16">
        <v>6065.4565700000003</v>
      </c>
      <c r="D15" s="16">
        <v>53993.061750000001</v>
      </c>
      <c r="E15" s="16">
        <v>655.58888999999999</v>
      </c>
      <c r="F15" s="16">
        <v>2322.05564</v>
      </c>
      <c r="G15" s="16">
        <v>1421.64598</v>
      </c>
      <c r="H15" s="16">
        <v>249.84081</v>
      </c>
      <c r="I15" s="16">
        <v>975.53893000000005</v>
      </c>
      <c r="J15" s="16">
        <v>1855.8239599999999</v>
      </c>
      <c r="K15" s="16"/>
      <c r="L15" s="16">
        <v>11823.68864</v>
      </c>
      <c r="M15" s="16">
        <v>159.97120000000001</v>
      </c>
      <c r="N15" s="16">
        <v>453.06446</v>
      </c>
      <c r="O15" s="16">
        <v>256.53886</v>
      </c>
      <c r="P15" s="16">
        <v>11864.85506</v>
      </c>
      <c r="Q15" s="16">
        <v>1.5069000000000001</v>
      </c>
      <c r="R15" s="16">
        <v>60127.750999999997</v>
      </c>
      <c r="S15" s="16">
        <v>144.63314000000003</v>
      </c>
      <c r="T15" s="16">
        <v>19177</v>
      </c>
      <c r="U15" s="16">
        <v>3553</v>
      </c>
      <c r="V15" s="16">
        <v>298</v>
      </c>
      <c r="W15" s="16">
        <v>14568.580749999999</v>
      </c>
      <c r="X15" s="16">
        <v>908.07134000000008</v>
      </c>
      <c r="Y15" s="16">
        <v>38101.392999999996</v>
      </c>
      <c r="Z15" s="16">
        <v>1526.91716</v>
      </c>
      <c r="AA15" s="16">
        <v>2002</v>
      </c>
      <c r="AB15" s="16">
        <v>1474.0772899999999</v>
      </c>
      <c r="AC15" s="16">
        <v>4060.8928000000001</v>
      </c>
      <c r="AD15" s="16">
        <v>244.24073000000001</v>
      </c>
      <c r="AE15" s="29">
        <v>8425.8512899999987</v>
      </c>
    </row>
    <row r="16" spans="1:31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21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ht="15" customHeight="1" x14ac:dyDescent="0.2">
      <c r="A17" s="4" t="s">
        <v>17</v>
      </c>
      <c r="B17" s="5" t="s">
        <v>55</v>
      </c>
      <c r="C17" s="16">
        <v>0</v>
      </c>
      <c r="D17" s="16">
        <v>-1105.0047299999999</v>
      </c>
      <c r="E17" s="16">
        <v>-778.34335999999996</v>
      </c>
      <c r="F17" s="16">
        <v>0</v>
      </c>
      <c r="G17" s="16">
        <v>3088.6943799999999</v>
      </c>
      <c r="H17" s="16">
        <v>644.26459999999997</v>
      </c>
      <c r="I17" s="16">
        <v>-219.26824999999999</v>
      </c>
      <c r="J17" s="16">
        <v>-563.34559999999999</v>
      </c>
      <c r="K17" s="16"/>
      <c r="L17" s="16">
        <v>-70.543369999999996</v>
      </c>
      <c r="M17" s="16">
        <v>0</v>
      </c>
      <c r="N17" s="16">
        <v>-16.300799999999999</v>
      </c>
      <c r="O17" s="16">
        <v>-14.02614</v>
      </c>
      <c r="P17" s="16">
        <v>2714.5316499999999</v>
      </c>
      <c r="Q17" s="16">
        <v>0</v>
      </c>
      <c r="R17" s="16">
        <v>16834.341</v>
      </c>
      <c r="S17" s="16">
        <v>-1500.8129099999999</v>
      </c>
      <c r="T17" s="16">
        <v>229</v>
      </c>
      <c r="U17" s="16">
        <v>0</v>
      </c>
      <c r="V17" s="16">
        <v>0</v>
      </c>
      <c r="W17" s="16">
        <v>176.86882999999997</v>
      </c>
      <c r="X17" s="16">
        <v>0</v>
      </c>
      <c r="Y17" s="16">
        <v>0</v>
      </c>
      <c r="Z17" s="16">
        <v>3350.50918</v>
      </c>
      <c r="AA17" s="16">
        <v>0</v>
      </c>
      <c r="AB17" s="16">
        <v>-1.2137800000000001</v>
      </c>
      <c r="AC17" s="16">
        <v>0</v>
      </c>
      <c r="AD17" s="16">
        <v>0</v>
      </c>
      <c r="AE17" s="29">
        <v>0</v>
      </c>
    </row>
    <row r="18" spans="1:31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21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ht="15" customHeight="1" x14ac:dyDescent="0.2">
      <c r="A19" s="4" t="s">
        <v>18</v>
      </c>
      <c r="B19" s="5" t="s">
        <v>57</v>
      </c>
      <c r="C19" s="16">
        <v>341.00415999999996</v>
      </c>
      <c r="D19" s="16">
        <v>105976.39787999999</v>
      </c>
      <c r="E19" s="16">
        <v>-31.109779999999997</v>
      </c>
      <c r="F19" s="16">
        <v>-4683.4096200000004</v>
      </c>
      <c r="G19" s="16">
        <v>3772.81077</v>
      </c>
      <c r="H19" s="16">
        <v>3843.8482599999998</v>
      </c>
      <c r="I19" s="16">
        <v>-745.92386999999997</v>
      </c>
      <c r="J19" s="16">
        <v>2243.4700699999999</v>
      </c>
      <c r="K19" s="16"/>
      <c r="L19" s="16">
        <v>-8989.0882200000015</v>
      </c>
      <c r="M19" s="16">
        <v>0</v>
      </c>
      <c r="N19" s="16">
        <v>0</v>
      </c>
      <c r="O19" s="16">
        <v>0</v>
      </c>
      <c r="P19" s="16">
        <v>2551.5307599999996</v>
      </c>
      <c r="Q19" s="16">
        <v>0</v>
      </c>
      <c r="R19" s="16">
        <v>23313.623</v>
      </c>
      <c r="S19" s="16">
        <v>389.06053000000003</v>
      </c>
      <c r="T19" s="16">
        <v>5806</v>
      </c>
      <c r="U19" s="16">
        <v>337</v>
      </c>
      <c r="V19" s="16">
        <v>4</v>
      </c>
      <c r="W19" s="16">
        <v>3172.1005</v>
      </c>
      <c r="X19" s="16">
        <v>2661.8458500000002</v>
      </c>
      <c r="Y19" s="16">
        <v>267.38799999999998</v>
      </c>
      <c r="Z19" s="16">
        <v>1076.8760199999999</v>
      </c>
      <c r="AA19" s="16">
        <v>83</v>
      </c>
      <c r="AB19" s="16">
        <v>4215.7484899999999</v>
      </c>
      <c r="AC19" s="16">
        <v>127.87020999999936</v>
      </c>
      <c r="AD19" s="16">
        <v>-7.8855500000000003</v>
      </c>
      <c r="AE19" s="29">
        <v>-326.73165999999998</v>
      </c>
    </row>
    <row r="20" spans="1:31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21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ht="15" customHeight="1" x14ac:dyDescent="0.2">
      <c r="A21" s="4" t="s">
        <v>19</v>
      </c>
      <c r="B21" s="5" t="s">
        <v>59</v>
      </c>
      <c r="C21" s="13">
        <v>0</v>
      </c>
      <c r="D21" s="13">
        <v>7979.8999400000002</v>
      </c>
      <c r="E21" s="13">
        <v>0</v>
      </c>
      <c r="F21" s="13">
        <v>0</v>
      </c>
      <c r="G21" s="13">
        <v>0</v>
      </c>
      <c r="H21" s="13">
        <v>-284.14789000000002</v>
      </c>
      <c r="I21" s="13">
        <v>1338.6699599999999</v>
      </c>
      <c r="J21" s="13">
        <v>618.41588000000002</v>
      </c>
      <c r="K21" s="13"/>
      <c r="L21" s="13">
        <v>-638.08515</v>
      </c>
      <c r="M21" s="13">
        <v>0</v>
      </c>
      <c r="N21" s="13">
        <v>0</v>
      </c>
      <c r="O21" s="13">
        <v>0</v>
      </c>
      <c r="P21" s="13">
        <v>-1831.53442</v>
      </c>
      <c r="Q21" s="13">
        <v>0</v>
      </c>
      <c r="R21" s="13">
        <v>16962.753000000001</v>
      </c>
      <c r="S21" s="13">
        <v>0</v>
      </c>
      <c r="T21" s="16">
        <v>29967</v>
      </c>
      <c r="U21" s="16">
        <v>8</v>
      </c>
      <c r="V21" s="13">
        <v>6</v>
      </c>
      <c r="W21" s="13">
        <v>-1796.1789699999999</v>
      </c>
      <c r="X21" s="13">
        <v>19922.469359999999</v>
      </c>
      <c r="Y21" s="13">
        <v>1623.816</v>
      </c>
      <c r="Z21" s="13">
        <v>338.89709000000005</v>
      </c>
      <c r="AA21" s="13">
        <v>0</v>
      </c>
      <c r="AB21" s="13">
        <v>0</v>
      </c>
      <c r="AC21" s="13">
        <v>0</v>
      </c>
      <c r="AD21" s="13">
        <v>0</v>
      </c>
      <c r="AE21" s="26">
        <v>0</v>
      </c>
    </row>
    <row r="22" spans="1:31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21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ht="15" customHeight="1" x14ac:dyDescent="0.2">
      <c r="A23" s="4" t="s">
        <v>20</v>
      </c>
      <c r="B23" s="5" t="s">
        <v>124</v>
      </c>
      <c r="C23" s="16">
        <v>193.16920999999999</v>
      </c>
      <c r="D23" s="16">
        <v>-133440.02908000001</v>
      </c>
      <c r="E23" s="16">
        <v>-18.562000000000001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/>
      <c r="L23" s="16">
        <v>0</v>
      </c>
      <c r="M23" s="16">
        <v>0</v>
      </c>
      <c r="N23" s="16">
        <v>-37.14076</v>
      </c>
      <c r="O23" s="16">
        <v>0</v>
      </c>
      <c r="P23" s="16">
        <v>-1060.59455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21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ht="15" customHeight="1" x14ac:dyDescent="0.2">
      <c r="A25" s="4" t="s">
        <v>21</v>
      </c>
      <c r="B25" s="5" t="s">
        <v>62</v>
      </c>
      <c r="C25" s="16">
        <v>305.41980999999998</v>
      </c>
      <c r="D25" s="16">
        <v>1553.3439799999999</v>
      </c>
      <c r="E25" s="16">
        <v>-585.09530000000007</v>
      </c>
      <c r="F25" s="16">
        <v>0</v>
      </c>
      <c r="G25" s="16">
        <v>-244.60608999999999</v>
      </c>
      <c r="H25" s="16">
        <v>845.99625000000003</v>
      </c>
      <c r="I25" s="16">
        <v>0</v>
      </c>
      <c r="J25" s="16">
        <v>0</v>
      </c>
      <c r="K25" s="16"/>
      <c r="L25" s="16">
        <v>-1681.96156</v>
      </c>
      <c r="M25" s="16">
        <v>0</v>
      </c>
      <c r="N25" s="16">
        <v>0</v>
      </c>
      <c r="O25" s="16">
        <v>0</v>
      </c>
      <c r="P25" s="16">
        <v>584.51678000000004</v>
      </c>
      <c r="Q25" s="16">
        <v>0</v>
      </c>
      <c r="R25" s="16">
        <v>6940.2709999999997</v>
      </c>
      <c r="S25" s="16">
        <v>2456</v>
      </c>
      <c r="T25" s="16">
        <v>-19492</v>
      </c>
      <c r="U25" s="16">
        <v>0</v>
      </c>
      <c r="V25" s="16">
        <v>23</v>
      </c>
      <c r="W25" s="16">
        <v>7505.9757699999991</v>
      </c>
      <c r="X25" s="16">
        <v>0</v>
      </c>
      <c r="Y25" s="16">
        <v>0</v>
      </c>
      <c r="Z25" s="16">
        <v>-83.413789999999992</v>
      </c>
      <c r="AA25" s="16">
        <v>0</v>
      </c>
      <c r="AB25" s="16">
        <v>0</v>
      </c>
      <c r="AC25" s="16">
        <v>3268.3054200000001</v>
      </c>
      <c r="AD25" s="16">
        <v>0</v>
      </c>
      <c r="AE25" s="29">
        <v>0</v>
      </c>
    </row>
    <row r="26" spans="1:31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21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ht="15" customHeight="1" x14ac:dyDescent="0.2">
      <c r="A27" s="4" t="s">
        <v>22</v>
      </c>
      <c r="B27" s="5" t="s">
        <v>64</v>
      </c>
      <c r="C27" s="13">
        <v>110.46421000000001</v>
      </c>
      <c r="D27" s="13">
        <v>19205.592920000003</v>
      </c>
      <c r="E27" s="13">
        <v>3.76715</v>
      </c>
      <c r="F27" s="13">
        <v>0</v>
      </c>
      <c r="G27" s="13">
        <v>2067.0623000000001</v>
      </c>
      <c r="H27" s="13">
        <v>-3613.61204</v>
      </c>
      <c r="I27" s="13">
        <v>320.94584999999995</v>
      </c>
      <c r="J27" s="13">
        <v>-298.90497999999997</v>
      </c>
      <c r="K27" s="13"/>
      <c r="L27" s="13">
        <v>770.79077000000007</v>
      </c>
      <c r="M27" s="13">
        <v>3.1886199999999998</v>
      </c>
      <c r="N27" s="13">
        <v>7.3659399999999993</v>
      </c>
      <c r="O27" s="13">
        <v>63.415690000000005</v>
      </c>
      <c r="P27" s="13">
        <v>780.87040999999999</v>
      </c>
      <c r="Q27" s="13">
        <v>0</v>
      </c>
      <c r="R27" s="13">
        <v>-11139.072</v>
      </c>
      <c r="S27" s="13">
        <v>51.795929999999998</v>
      </c>
      <c r="T27" s="16">
        <v>8071</v>
      </c>
      <c r="U27" s="16">
        <v>-346</v>
      </c>
      <c r="V27" s="13">
        <v>28</v>
      </c>
      <c r="W27" s="13">
        <v>6028.8188099999998</v>
      </c>
      <c r="X27" s="13">
        <v>0</v>
      </c>
      <c r="Y27" s="13">
        <v>9432.8700000000008</v>
      </c>
      <c r="Z27" s="13">
        <v>976.44803999999999</v>
      </c>
      <c r="AA27" s="13">
        <v>442</v>
      </c>
      <c r="AB27" s="13">
        <v>-490.76429000000098</v>
      </c>
      <c r="AC27" s="13">
        <v>1.9777900000000082</v>
      </c>
      <c r="AD27" s="13">
        <v>0</v>
      </c>
      <c r="AE27" s="26">
        <v>0</v>
      </c>
    </row>
    <row r="28" spans="1:31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ht="15" customHeight="1" x14ac:dyDescent="0.2">
      <c r="A29" s="4" t="s">
        <v>135</v>
      </c>
      <c r="B29" s="34" t="s">
        <v>125</v>
      </c>
      <c r="C29" s="16">
        <v>-119.91874</v>
      </c>
      <c r="D29" s="16">
        <v>-628.72904000000005</v>
      </c>
      <c r="E29" s="16">
        <v>1.8684400000000001</v>
      </c>
      <c r="F29" s="16">
        <v>0</v>
      </c>
      <c r="G29" s="16">
        <v>0</v>
      </c>
      <c r="H29" s="16">
        <v>23.368009999999998</v>
      </c>
      <c r="I29" s="16">
        <v>127.83036</v>
      </c>
      <c r="J29" s="16">
        <v>67.893720000000002</v>
      </c>
      <c r="K29" s="16"/>
      <c r="L29" s="16">
        <v>33.534219999999998</v>
      </c>
      <c r="M29" s="16">
        <v>0</v>
      </c>
      <c r="N29" s="16">
        <v>0</v>
      </c>
      <c r="O29" s="16">
        <v>0</v>
      </c>
      <c r="P29" s="16">
        <v>3391.4641200000001</v>
      </c>
      <c r="Q29" s="16">
        <v>24.81</v>
      </c>
      <c r="R29" s="16">
        <v>-11.994</v>
      </c>
      <c r="S29" s="16">
        <v>0</v>
      </c>
      <c r="T29" s="16">
        <v>2499</v>
      </c>
      <c r="U29" s="16">
        <v>0</v>
      </c>
      <c r="V29" s="16">
        <v>164</v>
      </c>
      <c r="W29" s="16">
        <v>1204.22936</v>
      </c>
      <c r="X29" s="16">
        <v>0</v>
      </c>
      <c r="Y29" s="16">
        <v>0</v>
      </c>
      <c r="Z29" s="16">
        <v>248.19027</v>
      </c>
      <c r="AA29" s="16">
        <v>0</v>
      </c>
      <c r="AB29" s="16">
        <v>0</v>
      </c>
      <c r="AC29" s="16">
        <v>0</v>
      </c>
      <c r="AD29" s="16">
        <v>-37.377870000000001</v>
      </c>
      <c r="AE29" s="29">
        <v>-5.8141999999999996</v>
      </c>
    </row>
    <row r="30" spans="1:31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21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ht="15" customHeight="1" x14ac:dyDescent="0.2">
      <c r="A31" s="4" t="s">
        <v>23</v>
      </c>
      <c r="B31" s="5" t="s">
        <v>67</v>
      </c>
      <c r="C31" s="16">
        <v>2749.2230099999997</v>
      </c>
      <c r="D31" s="16">
        <v>32917.927320000003</v>
      </c>
      <c r="E31" s="16">
        <v>25.39827</v>
      </c>
      <c r="F31" s="16">
        <v>88.659369999999996</v>
      </c>
      <c r="G31" s="16">
        <v>897.22928999999999</v>
      </c>
      <c r="H31" s="16">
        <v>21.694490000000002</v>
      </c>
      <c r="I31" s="16">
        <v>875.29088999999999</v>
      </c>
      <c r="J31" s="16">
        <v>205.14237</v>
      </c>
      <c r="K31" s="16"/>
      <c r="L31" s="16">
        <v>4841.2553600000001</v>
      </c>
      <c r="M31" s="16">
        <v>300.14959999999996</v>
      </c>
      <c r="N31" s="16">
        <v>279.15276</v>
      </c>
      <c r="O31" s="16">
        <v>133.03823</v>
      </c>
      <c r="P31" s="16">
        <v>10081.87687</v>
      </c>
      <c r="Q31" s="16">
        <v>25.829560000000001</v>
      </c>
      <c r="R31" s="16">
        <v>60454.341999999997</v>
      </c>
      <c r="S31" s="16">
        <v>1402.24947</v>
      </c>
      <c r="T31" s="16">
        <v>16940</v>
      </c>
      <c r="U31" s="16">
        <v>91</v>
      </c>
      <c r="V31" s="16">
        <v>254</v>
      </c>
      <c r="W31" s="16">
        <v>13332.443730000001</v>
      </c>
      <c r="X31" s="16">
        <v>8568.9705700000013</v>
      </c>
      <c r="Y31" s="16">
        <v>4049.19</v>
      </c>
      <c r="Z31" s="16">
        <v>15.107809999999999</v>
      </c>
      <c r="AA31" s="16">
        <v>326</v>
      </c>
      <c r="AB31" s="16">
        <v>324.75642999999997</v>
      </c>
      <c r="AC31" s="16">
        <v>2309.1958</v>
      </c>
      <c r="AD31" s="16">
        <v>269598.82242000004</v>
      </c>
      <c r="AE31" s="29">
        <v>121.5976</v>
      </c>
    </row>
    <row r="32" spans="1:31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21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ht="15" customHeight="1" x14ac:dyDescent="0.2">
      <c r="A33" s="4" t="s">
        <v>24</v>
      </c>
      <c r="B33" s="5" t="s">
        <v>69</v>
      </c>
      <c r="C33" s="13">
        <v>1077.7844299999999</v>
      </c>
      <c r="D33" s="13">
        <v>16898.340640000002</v>
      </c>
      <c r="E33" s="13">
        <v>1488.6883600000001</v>
      </c>
      <c r="F33" s="13">
        <v>503.44135</v>
      </c>
      <c r="G33" s="13">
        <v>468.58699999999999</v>
      </c>
      <c r="H33" s="13">
        <v>205.95782</v>
      </c>
      <c r="I33" s="13">
        <v>566.42543000000001</v>
      </c>
      <c r="J33" s="13">
        <v>498.51821000000001</v>
      </c>
      <c r="K33" s="13"/>
      <c r="L33" s="13">
        <v>2567.60329</v>
      </c>
      <c r="M33" s="13">
        <v>282.59840000000003</v>
      </c>
      <c r="N33" s="13">
        <v>393.89082999999999</v>
      </c>
      <c r="O33" s="13">
        <v>1084.7312299999999</v>
      </c>
      <c r="P33" s="13">
        <v>22730.600539999999</v>
      </c>
      <c r="Q33" s="13">
        <v>323.13666999999998</v>
      </c>
      <c r="R33" s="13">
        <v>28012.355</v>
      </c>
      <c r="S33" s="13">
        <v>272.29221999999999</v>
      </c>
      <c r="T33" s="16">
        <v>49308</v>
      </c>
      <c r="U33" s="16">
        <v>364</v>
      </c>
      <c r="V33" s="13">
        <v>462</v>
      </c>
      <c r="W33" s="13">
        <v>17211.341239999998</v>
      </c>
      <c r="X33" s="13">
        <v>5244.0200400000003</v>
      </c>
      <c r="Y33" s="13">
        <v>2100.0079999999998</v>
      </c>
      <c r="Z33" s="13">
        <v>588.24795999999992</v>
      </c>
      <c r="AA33" s="13">
        <v>398</v>
      </c>
      <c r="AB33" s="13">
        <v>52.249180000000003</v>
      </c>
      <c r="AC33" s="13">
        <v>5556.2385400000003</v>
      </c>
      <c r="AD33" s="13">
        <v>6290.7926299999999</v>
      </c>
      <c r="AE33" s="26">
        <v>240.756</v>
      </c>
    </row>
    <row r="34" spans="1:31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21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ht="15" customHeight="1" x14ac:dyDescent="0.2">
      <c r="A35" s="7" t="s">
        <v>25</v>
      </c>
      <c r="B35" s="36" t="s">
        <v>72</v>
      </c>
      <c r="C35" s="17">
        <v>153324.32823999994</v>
      </c>
      <c r="D35" s="17">
        <v>990229.79555000004</v>
      </c>
      <c r="E35" s="17">
        <v>45007.185479999986</v>
      </c>
      <c r="F35" s="17">
        <v>39901.301599999999</v>
      </c>
      <c r="G35" s="17">
        <v>39547.75806</v>
      </c>
      <c r="H35" s="17">
        <v>16145.344210000003</v>
      </c>
      <c r="I35" s="17">
        <v>17880.572710000004</v>
      </c>
      <c r="J35" s="17">
        <v>10148.772880000002</v>
      </c>
      <c r="K35" s="17"/>
      <c r="L35" s="17">
        <v>69486.750090000016</v>
      </c>
      <c r="M35" s="17">
        <v>11665.447480000001</v>
      </c>
      <c r="N35" s="17">
        <v>5160.6162099999992</v>
      </c>
      <c r="O35" s="17">
        <v>8826.0102800000004</v>
      </c>
      <c r="P35" s="17">
        <v>248619.85598999995</v>
      </c>
      <c r="Q35" s="17">
        <v>1818.8900000000003</v>
      </c>
      <c r="R35" s="17">
        <v>1655121.2670000002</v>
      </c>
      <c r="S35" s="17">
        <v>17203.873610000002</v>
      </c>
      <c r="T35" s="17">
        <v>730345</v>
      </c>
      <c r="U35" s="17">
        <v>17200</v>
      </c>
      <c r="V35" s="17">
        <v>11855</v>
      </c>
      <c r="W35" s="17">
        <v>725470.75078</v>
      </c>
      <c r="X35" s="17">
        <v>71676.918609999993</v>
      </c>
      <c r="Y35" s="17">
        <v>1110702.7710000002</v>
      </c>
      <c r="Z35" s="17">
        <v>33982.223020000005</v>
      </c>
      <c r="AA35" s="17">
        <v>34373</v>
      </c>
      <c r="AB35" s="17">
        <v>63451.306110000012</v>
      </c>
      <c r="AC35" s="17">
        <v>146736.65170000007</v>
      </c>
      <c r="AD35" s="17">
        <v>268155.31046000007</v>
      </c>
      <c r="AE35" s="30">
        <v>58504.349979999984</v>
      </c>
    </row>
    <row r="36" spans="1:31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25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ht="15" customHeight="1" x14ac:dyDescent="0.2">
      <c r="A37" s="4" t="s">
        <v>26</v>
      </c>
      <c r="B37" s="5" t="s">
        <v>74</v>
      </c>
      <c r="C37" s="13">
        <v>65057.82834</v>
      </c>
      <c r="D37" s="13">
        <v>274139.22710000002</v>
      </c>
      <c r="E37" s="13">
        <v>15723.72611</v>
      </c>
      <c r="F37" s="13">
        <v>27761.301229999997</v>
      </c>
      <c r="G37" s="13">
        <v>17657.417979999998</v>
      </c>
      <c r="H37" s="13">
        <v>9034.7592100000002</v>
      </c>
      <c r="I37" s="13">
        <v>8013.2246799999994</v>
      </c>
      <c r="J37" s="13">
        <v>5740.7616699999999</v>
      </c>
      <c r="K37" s="13"/>
      <c r="L37" s="13">
        <v>22895.561099999999</v>
      </c>
      <c r="M37" s="13">
        <v>4173.74298</v>
      </c>
      <c r="N37" s="13">
        <v>2781.1525799999999</v>
      </c>
      <c r="O37" s="13">
        <v>4432.5795099999996</v>
      </c>
      <c r="P37" s="13">
        <v>103981.54547</v>
      </c>
      <c r="Q37" s="13">
        <v>263.13742999999999</v>
      </c>
      <c r="R37" s="13">
        <v>350714.717</v>
      </c>
      <c r="S37" s="13">
        <v>6809.8178900000003</v>
      </c>
      <c r="T37" s="13">
        <v>207067</v>
      </c>
      <c r="U37" s="13">
        <v>7972</v>
      </c>
      <c r="V37" s="13">
        <v>3290</v>
      </c>
      <c r="W37" s="13">
        <v>241775.15758999999</v>
      </c>
      <c r="X37" s="13">
        <v>26031.10572</v>
      </c>
      <c r="Y37" s="13">
        <v>236099.478</v>
      </c>
      <c r="Z37" s="13">
        <v>18500.335189999998</v>
      </c>
      <c r="AA37" s="13">
        <v>25183</v>
      </c>
      <c r="AB37" s="13">
        <v>25339.791310000001</v>
      </c>
      <c r="AC37" s="13">
        <v>42267.68219</v>
      </c>
      <c r="AD37" s="13">
        <v>231726.88819999999</v>
      </c>
      <c r="AE37" s="26">
        <v>29372.036080000002</v>
      </c>
    </row>
    <row r="38" spans="1:31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21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ht="15" customHeight="1" x14ac:dyDescent="0.2">
      <c r="A39" s="4"/>
      <c r="B39" s="43" t="s">
        <v>127</v>
      </c>
      <c r="C39" s="13">
        <v>38816.525320000001</v>
      </c>
      <c r="D39" s="13">
        <v>171334.33765</v>
      </c>
      <c r="E39" s="13">
        <v>5834.0724199999995</v>
      </c>
      <c r="F39" s="13">
        <v>12146.169159999999</v>
      </c>
      <c r="G39" s="13">
        <v>10640.70714</v>
      </c>
      <c r="H39" s="13">
        <v>6143.9947099999999</v>
      </c>
      <c r="I39" s="13">
        <v>5184.0193799999997</v>
      </c>
      <c r="J39" s="13">
        <v>3441.31702</v>
      </c>
      <c r="K39" s="13"/>
      <c r="L39" s="13">
        <v>9162.6080999999995</v>
      </c>
      <c r="M39" s="13">
        <v>2865.1001099999999</v>
      </c>
      <c r="N39" s="13">
        <v>1535.3623500000001</v>
      </c>
      <c r="O39" s="13">
        <v>2557.8494799999999</v>
      </c>
      <c r="P39" s="13">
        <v>72010.734689999997</v>
      </c>
      <c r="Q39" s="13">
        <v>180.82496</v>
      </c>
      <c r="R39" s="13">
        <v>252605.098</v>
      </c>
      <c r="S39" s="13">
        <v>4928.8778400000001</v>
      </c>
      <c r="T39" s="13">
        <v>122807</v>
      </c>
      <c r="U39" s="13">
        <v>2403</v>
      </c>
      <c r="V39" s="13">
        <v>1945</v>
      </c>
      <c r="W39" s="13">
        <v>147644.99731999999</v>
      </c>
      <c r="X39" s="13">
        <v>14425.200559999999</v>
      </c>
      <c r="Y39" s="13">
        <v>141753.60399999999</v>
      </c>
      <c r="Z39" s="13">
        <v>13328.3786</v>
      </c>
      <c r="AA39" s="13">
        <v>14523</v>
      </c>
      <c r="AB39" s="13">
        <v>12959.84325</v>
      </c>
      <c r="AC39" s="13">
        <v>27524.075970000002</v>
      </c>
      <c r="AD39" s="13">
        <v>174797.62312</v>
      </c>
      <c r="AE39" s="26">
        <v>3464.3998999999999</v>
      </c>
    </row>
    <row r="40" spans="1:31" ht="15" customHeight="1" x14ac:dyDescent="0.2">
      <c r="A40" s="4"/>
      <c r="B40" s="43" t="s">
        <v>128</v>
      </c>
      <c r="C40" s="13">
        <v>26241.303019999999</v>
      </c>
      <c r="D40" s="13">
        <v>102804.88945</v>
      </c>
      <c r="E40" s="13">
        <v>9889.6536899999992</v>
      </c>
      <c r="F40" s="13">
        <v>15615.13207</v>
      </c>
      <c r="G40" s="13">
        <v>7016.7108399999997</v>
      </c>
      <c r="H40" s="13">
        <v>2890.7645000000002</v>
      </c>
      <c r="I40" s="13">
        <v>2829.2052999999996</v>
      </c>
      <c r="J40" s="13">
        <v>2299.4446499999999</v>
      </c>
      <c r="K40" s="13"/>
      <c r="L40" s="13">
        <v>13732.953</v>
      </c>
      <c r="M40" s="13">
        <v>1308.6428700000001</v>
      </c>
      <c r="N40" s="13">
        <v>1245.7902300000001</v>
      </c>
      <c r="O40" s="13">
        <v>1874.7300299999999</v>
      </c>
      <c r="P40" s="13">
        <v>31970.81078</v>
      </c>
      <c r="Q40" s="13">
        <v>82.312470000000005</v>
      </c>
      <c r="R40" s="13">
        <v>98109.619000000006</v>
      </c>
      <c r="S40" s="13">
        <v>1880.9400500000002</v>
      </c>
      <c r="T40" s="13">
        <v>84260</v>
      </c>
      <c r="U40" s="13">
        <v>5569</v>
      </c>
      <c r="V40" s="13">
        <v>1345</v>
      </c>
      <c r="W40" s="13">
        <v>94130.160269999993</v>
      </c>
      <c r="X40" s="13">
        <v>11605.90516</v>
      </c>
      <c r="Y40" s="13">
        <v>94345.873999999996</v>
      </c>
      <c r="Z40" s="13">
        <v>5171.9565899999998</v>
      </c>
      <c r="AA40" s="13">
        <v>10660</v>
      </c>
      <c r="AB40" s="13">
        <v>12379.948060000002</v>
      </c>
      <c r="AC40" s="13">
        <v>14743.60622</v>
      </c>
      <c r="AD40" s="13">
        <v>56929.265079999997</v>
      </c>
      <c r="AE40" s="26">
        <v>25907.636180000001</v>
      </c>
    </row>
    <row r="41" spans="1:31" ht="15" customHeight="1" x14ac:dyDescent="0.2">
      <c r="A41" s="4" t="s">
        <v>66</v>
      </c>
      <c r="B41" s="5" t="s">
        <v>133</v>
      </c>
      <c r="C41" s="13">
        <v>1769.6589799999999</v>
      </c>
      <c r="D41" s="13">
        <v>39204.64316</v>
      </c>
      <c r="E41" s="13">
        <v>529.12194999999997</v>
      </c>
      <c r="F41" s="13">
        <v>82.278880000000001</v>
      </c>
      <c r="G41" s="13">
        <v>710.09456999999998</v>
      </c>
      <c r="H41" s="13">
        <v>69.422339999999991</v>
      </c>
      <c r="I41" s="13">
        <v>107.61227000000001</v>
      </c>
      <c r="J41" s="13">
        <v>44.559269999999998</v>
      </c>
      <c r="K41" s="13"/>
      <c r="L41" s="13">
        <v>228.53613000000001</v>
      </c>
      <c r="M41" s="13">
        <v>16.316870000000002</v>
      </c>
      <c r="N41" s="13">
        <v>17.481459999999998</v>
      </c>
      <c r="O41" s="13">
        <v>0</v>
      </c>
      <c r="P41" s="13">
        <v>1903.5903899999998</v>
      </c>
      <c r="Q41" s="13">
        <v>53.433050000000001</v>
      </c>
      <c r="R41" s="13">
        <v>7549.1379999999999</v>
      </c>
      <c r="S41" s="13">
        <v>0</v>
      </c>
      <c r="T41" s="13">
        <v>6329</v>
      </c>
      <c r="U41" s="13">
        <v>66</v>
      </c>
      <c r="V41" s="13">
        <v>71</v>
      </c>
      <c r="W41" s="13">
        <v>23779.924050000001</v>
      </c>
      <c r="X41" s="13">
        <v>899.65363000000002</v>
      </c>
      <c r="Y41" s="13">
        <v>7712.9750000000004</v>
      </c>
      <c r="Z41" s="13">
        <v>2131.2594800000002</v>
      </c>
      <c r="AA41" s="13">
        <v>0</v>
      </c>
      <c r="AB41" s="13">
        <v>0</v>
      </c>
      <c r="AC41" s="13">
        <v>0</v>
      </c>
      <c r="AD41" s="13">
        <v>0</v>
      </c>
      <c r="AE41" s="26">
        <v>0</v>
      </c>
    </row>
    <row r="42" spans="1:31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ht="15" customHeight="1" x14ac:dyDescent="0.2">
      <c r="A43" s="4" t="s">
        <v>27</v>
      </c>
      <c r="B43" s="5" t="s">
        <v>76</v>
      </c>
      <c r="C43" s="13">
        <v>3573.6809699999999</v>
      </c>
      <c r="D43" s="13">
        <v>37264.012609999998</v>
      </c>
      <c r="E43" s="13">
        <v>874.24351000000001</v>
      </c>
      <c r="F43" s="13">
        <v>3373.9382799999998</v>
      </c>
      <c r="G43" s="13">
        <v>1277.13348</v>
      </c>
      <c r="H43" s="13">
        <v>476.97973999999999</v>
      </c>
      <c r="I43" s="13">
        <v>845.12045999999998</v>
      </c>
      <c r="J43" s="13">
        <v>920.48390999999992</v>
      </c>
      <c r="K43" s="13"/>
      <c r="L43" s="13">
        <v>1615.7716599999999</v>
      </c>
      <c r="M43" s="13">
        <v>290.8596</v>
      </c>
      <c r="N43" s="13">
        <v>153.56587999999999</v>
      </c>
      <c r="O43" s="13">
        <v>234.51937000000004</v>
      </c>
      <c r="P43" s="13">
        <v>21034.135740000002</v>
      </c>
      <c r="Q43" s="13">
        <v>0</v>
      </c>
      <c r="R43" s="13">
        <v>59017.989000000001</v>
      </c>
      <c r="S43" s="13">
        <v>500.42503999999997</v>
      </c>
      <c r="T43" s="13">
        <v>23567</v>
      </c>
      <c r="U43" s="13">
        <v>183</v>
      </c>
      <c r="V43" s="13">
        <v>288</v>
      </c>
      <c r="W43" s="13">
        <v>31449.527329999997</v>
      </c>
      <c r="X43" s="13">
        <v>2622.5655300000003</v>
      </c>
      <c r="Y43" s="13">
        <v>19153.066999999999</v>
      </c>
      <c r="Z43" s="13">
        <v>2234.2118200000004</v>
      </c>
      <c r="AA43" s="13">
        <v>2626</v>
      </c>
      <c r="AB43" s="13">
        <v>1813.36941</v>
      </c>
      <c r="AC43" s="13">
        <v>5077.1364299999996</v>
      </c>
      <c r="AD43" s="13">
        <v>12973.59166</v>
      </c>
      <c r="AE43" s="26">
        <v>260.73797999999999</v>
      </c>
    </row>
    <row r="44" spans="1:31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21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/>
      <c r="L45" s="13">
        <v>-226.15074999999999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ht="15" customHeight="1" x14ac:dyDescent="0.2">
      <c r="A47" s="4" t="s">
        <v>29</v>
      </c>
      <c r="B47" s="5" t="s">
        <v>83</v>
      </c>
      <c r="C47" s="13">
        <v>2640.2147400000003</v>
      </c>
      <c r="D47" s="13">
        <v>15981.234049999999</v>
      </c>
      <c r="E47" s="13">
        <v>-106.98255999999999</v>
      </c>
      <c r="F47" s="13">
        <v>33.522529999999996</v>
      </c>
      <c r="G47" s="13">
        <v>0</v>
      </c>
      <c r="H47" s="13">
        <v>5.8096199999999998</v>
      </c>
      <c r="I47" s="13">
        <v>70.167450000000002</v>
      </c>
      <c r="J47" s="13">
        <v>9.4265900000000009</v>
      </c>
      <c r="K47" s="13"/>
      <c r="L47" s="13">
        <v>-428.43178</v>
      </c>
      <c r="M47" s="13">
        <v>-9.3249999999999993</v>
      </c>
      <c r="N47" s="13">
        <v>-10.631680000000001</v>
      </c>
      <c r="O47" s="13">
        <v>39.902209999999997</v>
      </c>
      <c r="P47" s="13">
        <v>-2383.22181</v>
      </c>
      <c r="Q47" s="13">
        <v>0</v>
      </c>
      <c r="R47" s="13">
        <v>38900.656000000003</v>
      </c>
      <c r="S47" s="13">
        <v>12.528639999999999</v>
      </c>
      <c r="T47" s="13">
        <v>45819</v>
      </c>
      <c r="U47" s="13">
        <v>170</v>
      </c>
      <c r="V47" s="13">
        <v>107</v>
      </c>
      <c r="W47" s="13">
        <v>-1400.5006599999999</v>
      </c>
      <c r="X47" s="13">
        <v>6386.4722199999997</v>
      </c>
      <c r="Y47" s="13">
        <v>41445.012000000002</v>
      </c>
      <c r="Z47" s="13">
        <v>323.96098999999998</v>
      </c>
      <c r="AA47" s="13">
        <v>38</v>
      </c>
      <c r="AB47" s="13">
        <v>1995.0634100000002</v>
      </c>
      <c r="AC47" s="13">
        <v>811.57650000000035</v>
      </c>
      <c r="AD47" s="13">
        <v>1400.7674000000002</v>
      </c>
      <c r="AE47" s="26">
        <v>108.75091</v>
      </c>
    </row>
    <row r="48" spans="1:31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ht="15" customHeight="1" x14ac:dyDescent="0.2">
      <c r="A49" s="4" t="s">
        <v>30</v>
      </c>
      <c r="B49" s="5" t="s">
        <v>85</v>
      </c>
      <c r="C49" s="13">
        <v>7768.9016500000007</v>
      </c>
      <c r="D49" s="13">
        <v>56035.709499999997</v>
      </c>
      <c r="E49" s="13">
        <v>5265.2653700000001</v>
      </c>
      <c r="F49" s="13">
        <v>600.71024999999997</v>
      </c>
      <c r="G49" s="13">
        <v>-305.40382999999997</v>
      </c>
      <c r="H49" s="13">
        <v>202.79449</v>
      </c>
      <c r="I49" s="13">
        <v>-1308.9599099999998</v>
      </c>
      <c r="J49" s="13">
        <v>-1250.30953</v>
      </c>
      <c r="K49" s="13"/>
      <c r="L49" s="13">
        <v>-5716.6046699999997</v>
      </c>
      <c r="M49" s="13">
        <v>-804.11648999999989</v>
      </c>
      <c r="N49" s="13">
        <v>304.84066999999988</v>
      </c>
      <c r="O49" s="13">
        <v>755.16698999999994</v>
      </c>
      <c r="P49" s="13">
        <v>9260.6961899999988</v>
      </c>
      <c r="Q49" s="13">
        <v>0</v>
      </c>
      <c r="R49" s="13">
        <v>-76916.717000000004</v>
      </c>
      <c r="S49" s="13">
        <v>-510.93103000000002</v>
      </c>
      <c r="T49" s="13">
        <v>40103</v>
      </c>
      <c r="U49" s="13">
        <v>17</v>
      </c>
      <c r="V49" s="13">
        <v>1738</v>
      </c>
      <c r="W49" s="13">
        <v>5886.0107199999993</v>
      </c>
      <c r="X49" s="13">
        <v>9473.6709399999982</v>
      </c>
      <c r="Y49" s="13">
        <v>116.946</v>
      </c>
      <c r="Z49" s="13">
        <v>284.84751</v>
      </c>
      <c r="AA49" s="13">
        <v>-1478</v>
      </c>
      <c r="AB49" s="13">
        <v>-1820.7144699999999</v>
      </c>
      <c r="AC49" s="13">
        <v>7195.2516599999835</v>
      </c>
      <c r="AD49" s="13">
        <v>-1219.95091</v>
      </c>
      <c r="AE49" s="26">
        <v>29410.535459999999</v>
      </c>
    </row>
    <row r="50" spans="1:31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ht="15" customHeight="1" x14ac:dyDescent="0.2">
      <c r="A51" s="4" t="s">
        <v>31</v>
      </c>
      <c r="B51" s="5" t="s">
        <v>87</v>
      </c>
      <c r="C51" s="13">
        <v>0</v>
      </c>
      <c r="D51" s="13">
        <v>-12489.73899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/>
      <c r="L51" s="13">
        <v>0</v>
      </c>
      <c r="M51" s="13">
        <v>0</v>
      </c>
      <c r="N51" s="13">
        <v>0</v>
      </c>
      <c r="O51" s="13">
        <v>0</v>
      </c>
      <c r="P51" s="13">
        <v>2217.9236000000001</v>
      </c>
      <c r="Q51" s="13">
        <v>0</v>
      </c>
      <c r="R51" s="13">
        <v>39.701000000000001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-859.31385999999998</v>
      </c>
      <c r="AC51" s="13">
        <v>0</v>
      </c>
      <c r="AD51" s="13">
        <v>0</v>
      </c>
      <c r="AE51" s="26">
        <v>0</v>
      </c>
    </row>
    <row r="52" spans="1:31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ht="15" customHeight="1" x14ac:dyDescent="0.2">
      <c r="A53" s="4" t="s">
        <v>71</v>
      </c>
      <c r="B53" s="5" t="s">
        <v>89</v>
      </c>
      <c r="C53" s="13">
        <v>138.76272</v>
      </c>
      <c r="D53" s="13">
        <v>13966.017890000001</v>
      </c>
      <c r="E53" s="13">
        <v>0</v>
      </c>
      <c r="F53" s="13">
        <v>-41.928830000000005</v>
      </c>
      <c r="G53" s="13">
        <v>37.690669999999997</v>
      </c>
      <c r="H53" s="13">
        <v>0</v>
      </c>
      <c r="I53" s="13">
        <v>70.88472999999999</v>
      </c>
      <c r="J53" s="13">
        <v>0</v>
      </c>
      <c r="K53" s="13"/>
      <c r="L53" s="13">
        <v>46.559570000000001</v>
      </c>
      <c r="M53" s="13">
        <v>0</v>
      </c>
      <c r="N53" s="13">
        <v>0</v>
      </c>
      <c r="O53" s="13">
        <v>2.3196600000000007</v>
      </c>
      <c r="P53" s="13">
        <v>7070.7008399999995</v>
      </c>
      <c r="Q53" s="13">
        <v>5.7909199999999998</v>
      </c>
      <c r="R53" s="13">
        <v>9958.2890000000007</v>
      </c>
      <c r="S53" s="13">
        <v>0</v>
      </c>
      <c r="T53" s="13">
        <v>-1276</v>
      </c>
      <c r="U53" s="13">
        <v>0</v>
      </c>
      <c r="V53" s="13">
        <v>-234</v>
      </c>
      <c r="W53" s="13">
        <v>0</v>
      </c>
      <c r="X53" s="13">
        <v>0</v>
      </c>
      <c r="Y53" s="13">
        <v>-1851.3630000000001</v>
      </c>
      <c r="Z53" s="13">
        <v>1177.1609099999998</v>
      </c>
      <c r="AA53" s="13">
        <v>0</v>
      </c>
      <c r="AB53" s="13">
        <v>-513.21016000000009</v>
      </c>
      <c r="AC53" s="13">
        <v>0</v>
      </c>
      <c r="AD53" s="13">
        <v>-569.87680999999998</v>
      </c>
      <c r="AE53" s="26">
        <v>0</v>
      </c>
    </row>
    <row r="54" spans="1:31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/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1998.7331799999999</v>
      </c>
      <c r="G57" s="13">
        <v>0</v>
      </c>
      <c r="H57" s="13">
        <v>0</v>
      </c>
      <c r="I57" s="13">
        <v>4264.6280800000004</v>
      </c>
      <c r="J57" s="13">
        <v>0</v>
      </c>
      <c r="K57" s="13"/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0</v>
      </c>
      <c r="S57" s="13">
        <v>1986.1382599999999</v>
      </c>
      <c r="T57" s="13">
        <v>0</v>
      </c>
      <c r="U57" s="13">
        <v>0</v>
      </c>
      <c r="V57" s="13">
        <v>0</v>
      </c>
      <c r="W57" s="13">
        <v>28723.625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ht="15" customHeight="1" x14ac:dyDescent="0.2">
      <c r="A59" s="4" t="s">
        <v>82</v>
      </c>
      <c r="B59" s="5" t="s">
        <v>95</v>
      </c>
      <c r="C59" s="13">
        <v>88.573740000000001</v>
      </c>
      <c r="D59" s="13">
        <v>14078.19173</v>
      </c>
      <c r="E59" s="13">
        <v>0</v>
      </c>
      <c r="F59" s="13">
        <v>0</v>
      </c>
      <c r="G59" s="13">
        <v>0</v>
      </c>
      <c r="H59" s="13">
        <v>0</v>
      </c>
      <c r="I59" s="13">
        <v>392.95067</v>
      </c>
      <c r="J59" s="13">
        <v>0</v>
      </c>
      <c r="K59" s="13"/>
      <c r="L59" s="13">
        <v>575.62756999999999</v>
      </c>
      <c r="M59" s="13">
        <v>0</v>
      </c>
      <c r="N59" s="13">
        <v>0</v>
      </c>
      <c r="O59" s="13">
        <v>23.727790000000002</v>
      </c>
      <c r="P59" s="13">
        <v>0</v>
      </c>
      <c r="Q59" s="13">
        <v>0</v>
      </c>
      <c r="R59" s="13">
        <v>12261.831</v>
      </c>
      <c r="S59" s="13">
        <v>0</v>
      </c>
      <c r="T59" s="13">
        <v>-21</v>
      </c>
      <c r="U59" s="13">
        <v>0</v>
      </c>
      <c r="V59" s="13">
        <v>0</v>
      </c>
      <c r="W59" s="13">
        <v>838.16597999999999</v>
      </c>
      <c r="X59" s="13">
        <v>0</v>
      </c>
      <c r="Y59" s="13">
        <v>4160.2370000000001</v>
      </c>
      <c r="Z59" s="13">
        <v>0</v>
      </c>
      <c r="AA59" s="13">
        <v>391</v>
      </c>
      <c r="AB59" s="13">
        <v>-274.56971000000004</v>
      </c>
      <c r="AC59" s="13">
        <v>-539.88893000000007</v>
      </c>
      <c r="AD59" s="13">
        <v>0</v>
      </c>
      <c r="AE59" s="26">
        <v>0</v>
      </c>
    </row>
    <row r="60" spans="1:31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ht="15" customHeight="1" x14ac:dyDescent="0.2">
      <c r="A61" s="7" t="s">
        <v>97</v>
      </c>
      <c r="B61" s="36" t="s">
        <v>98</v>
      </c>
      <c r="C61" s="17">
        <v>72463.854579999956</v>
      </c>
      <c r="D61" s="17">
        <v>580206.88196000003</v>
      </c>
      <c r="E61" s="17">
        <v>22721.836409999985</v>
      </c>
      <c r="F61" s="17">
        <v>10090.212440000001</v>
      </c>
      <c r="G61" s="17">
        <v>20170.82519</v>
      </c>
      <c r="H61" s="17">
        <v>6355.5788100000027</v>
      </c>
      <c r="I61" s="17">
        <v>14740.101780000005</v>
      </c>
      <c r="J61" s="17">
        <v>4683.8509700000031</v>
      </c>
      <c r="K61" s="17"/>
      <c r="L61" s="17">
        <v>51194.834900000016</v>
      </c>
      <c r="M61" s="17">
        <v>7997.9695200000015</v>
      </c>
      <c r="N61" s="17">
        <v>1914.2072999999993</v>
      </c>
      <c r="O61" s="17">
        <v>3385.2503300000008</v>
      </c>
      <c r="P61" s="17">
        <v>105534.48556999995</v>
      </c>
      <c r="Q61" s="17">
        <v>1496.5286000000003</v>
      </c>
      <c r="R61" s="17">
        <v>1278119.3250000002</v>
      </c>
      <c r="S61" s="17">
        <v>12378.171330000001</v>
      </c>
      <c r="T61" s="17">
        <v>408715</v>
      </c>
      <c r="U61" s="17">
        <v>8792</v>
      </c>
      <c r="V61" s="17">
        <v>6595</v>
      </c>
      <c r="W61" s="17">
        <v>453542.42272999999</v>
      </c>
      <c r="X61" s="17">
        <v>26263.450570000001</v>
      </c>
      <c r="Y61" s="17">
        <v>812186.89300000016</v>
      </c>
      <c r="Z61" s="17">
        <v>9330.4471200000062</v>
      </c>
      <c r="AA61" s="17">
        <v>8395</v>
      </c>
      <c r="AB61" s="17">
        <v>37221.75076000001</v>
      </c>
      <c r="AC61" s="17">
        <v>90845.115990000108</v>
      </c>
      <c r="AD61" s="17">
        <v>23843.890920000082</v>
      </c>
      <c r="AE61" s="30">
        <v>-647.71045000001686</v>
      </c>
    </row>
    <row r="62" spans="1:31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ht="15" customHeight="1" x14ac:dyDescent="0.2">
      <c r="A63" s="4" t="s">
        <v>100</v>
      </c>
      <c r="B63" s="5" t="s">
        <v>101</v>
      </c>
      <c r="C63" s="13">
        <v>24954.232769999999</v>
      </c>
      <c r="D63" s="13">
        <v>141786.14527000001</v>
      </c>
      <c r="E63" s="13">
        <v>6312.5513000000001</v>
      </c>
      <c r="F63" s="13">
        <v>1650.0736100000001</v>
      </c>
      <c r="G63" s="13">
        <v>5325.1039600000004</v>
      </c>
      <c r="H63" s="13">
        <v>1227.1645000000001</v>
      </c>
      <c r="I63" s="13">
        <v>3227.9055899999998</v>
      </c>
      <c r="J63" s="13">
        <v>712.41565000000003</v>
      </c>
      <c r="K63" s="13"/>
      <c r="L63" s="13">
        <v>14272.35074</v>
      </c>
      <c r="M63" s="13">
        <v>1999.4923799999999</v>
      </c>
      <c r="N63" s="13">
        <v>521.04845999999998</v>
      </c>
      <c r="O63" s="13">
        <v>1009.75904</v>
      </c>
      <c r="P63" s="13">
        <v>39566.425439999999</v>
      </c>
      <c r="Q63" s="13">
        <v>407.32504</v>
      </c>
      <c r="R63" s="13">
        <v>387446.20400000003</v>
      </c>
      <c r="S63" s="13">
        <v>2841.0205499999997</v>
      </c>
      <c r="T63" s="13">
        <v>12723</v>
      </c>
      <c r="U63" s="13">
        <v>2360</v>
      </c>
      <c r="V63" s="13">
        <v>1191</v>
      </c>
      <c r="W63" s="13">
        <v>126713.13936</v>
      </c>
      <c r="X63" s="13">
        <v>7869.6317499999996</v>
      </c>
      <c r="Y63" s="13">
        <v>253311.14199999999</v>
      </c>
      <c r="Z63" s="13">
        <v>4706.6950299999999</v>
      </c>
      <c r="AA63" s="13">
        <v>1662</v>
      </c>
      <c r="AB63" s="13">
        <v>9326.3608000000004</v>
      </c>
      <c r="AC63" s="13">
        <v>29295.778780000001</v>
      </c>
      <c r="AD63" s="13">
        <v>7184.3344999999999</v>
      </c>
      <c r="AE63" s="26">
        <v>2435.67047</v>
      </c>
    </row>
    <row r="64" spans="1:31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53" customFormat="1" ht="15" customHeight="1" x14ac:dyDescent="0.2">
      <c r="A65" s="7" t="s">
        <v>105</v>
      </c>
      <c r="B65" s="8" t="s">
        <v>103</v>
      </c>
      <c r="C65" s="17">
        <v>47509.621809999953</v>
      </c>
      <c r="D65" s="17">
        <v>438420.73669000005</v>
      </c>
      <c r="E65" s="17">
        <v>16409.285109999986</v>
      </c>
      <c r="F65" s="17">
        <v>8440.1388300000017</v>
      </c>
      <c r="G65" s="17">
        <v>14845.721229999999</v>
      </c>
      <c r="H65" s="17">
        <v>5128.4143100000028</v>
      </c>
      <c r="I65" s="17">
        <v>11512.196190000004</v>
      </c>
      <c r="J65" s="17">
        <v>3971.4353200000032</v>
      </c>
      <c r="K65" s="17"/>
      <c r="L65" s="17">
        <v>36922.484160000015</v>
      </c>
      <c r="M65" s="17">
        <v>5998.4771400000018</v>
      </c>
      <c r="N65" s="17">
        <v>1393.1588399999994</v>
      </c>
      <c r="O65" s="17">
        <v>2375.4912900000008</v>
      </c>
      <c r="P65" s="17">
        <v>65968.06012999994</v>
      </c>
      <c r="Q65" s="17">
        <v>1089.2035600000004</v>
      </c>
      <c r="R65" s="17">
        <v>890673.12100000016</v>
      </c>
      <c r="S65" s="17">
        <v>9537.1507800000018</v>
      </c>
      <c r="T65" s="17">
        <v>395992</v>
      </c>
      <c r="U65" s="17">
        <v>6432</v>
      </c>
      <c r="V65" s="17">
        <v>5404</v>
      </c>
      <c r="W65" s="17">
        <v>326829.28336999996</v>
      </c>
      <c r="X65" s="17">
        <v>18393.81882</v>
      </c>
      <c r="Y65" s="17">
        <v>558875.75100000016</v>
      </c>
      <c r="Z65" s="17">
        <v>4623.7520900000063</v>
      </c>
      <c r="AA65" s="17">
        <v>6733</v>
      </c>
      <c r="AB65" s="17">
        <v>27895.389960000008</v>
      </c>
      <c r="AC65" s="17">
        <v>61549.337210000107</v>
      </c>
      <c r="AD65" s="17">
        <v>16659.556420000081</v>
      </c>
      <c r="AE65" s="30">
        <v>-3083.3809200000169</v>
      </c>
    </row>
    <row r="66" spans="1:31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/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ht="15" customHeight="1" x14ac:dyDescent="0.2">
      <c r="A69" s="7" t="s">
        <v>109</v>
      </c>
      <c r="B69" s="8" t="s">
        <v>112</v>
      </c>
      <c r="C69" s="15">
        <v>47509.621809999953</v>
      </c>
      <c r="D69" s="15">
        <v>438420.73669000005</v>
      </c>
      <c r="E69" s="15">
        <v>16409.285109999986</v>
      </c>
      <c r="F69" s="15">
        <v>8440.1388300000017</v>
      </c>
      <c r="G69" s="15">
        <v>14845.721229999999</v>
      </c>
      <c r="H69" s="15">
        <v>5128.4143100000028</v>
      </c>
      <c r="I69" s="15">
        <v>11512.196190000004</v>
      </c>
      <c r="J69" s="15">
        <v>3971.4353200000032</v>
      </c>
      <c r="K69" s="15"/>
      <c r="L69" s="15">
        <v>36922.484160000015</v>
      </c>
      <c r="M69" s="15">
        <v>5998.4771400000018</v>
      </c>
      <c r="N69" s="15">
        <v>1393.1588399999994</v>
      </c>
      <c r="O69" s="15">
        <v>2375.4912900000008</v>
      </c>
      <c r="P69" s="15">
        <v>65968.06012999994</v>
      </c>
      <c r="Q69" s="15">
        <v>1089.2035600000004</v>
      </c>
      <c r="R69" s="15">
        <v>890673.12100000016</v>
      </c>
      <c r="S69" s="15">
        <v>9537.1507800000018</v>
      </c>
      <c r="T69" s="15">
        <v>395992</v>
      </c>
      <c r="U69" s="15">
        <v>6432</v>
      </c>
      <c r="V69" s="15">
        <v>5404</v>
      </c>
      <c r="W69" s="15">
        <v>326829.28336999996</v>
      </c>
      <c r="X69" s="15">
        <v>18393.81882</v>
      </c>
      <c r="Y69" s="15">
        <v>558875.75100000016</v>
      </c>
      <c r="Z69" s="15">
        <v>4623.7520900000063</v>
      </c>
      <c r="AA69" s="15">
        <v>6733</v>
      </c>
      <c r="AB69" s="15">
        <v>27895.389960000008</v>
      </c>
      <c r="AC69" s="15">
        <v>61549.337210000107</v>
      </c>
      <c r="AD69" s="15">
        <v>16659.556420000081</v>
      </c>
      <c r="AE69" s="28">
        <v>-3083.3809200000169</v>
      </c>
    </row>
    <row r="70" spans="1:31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/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ht="15" customHeight="1" x14ac:dyDescent="0.2">
      <c r="A73" s="4" t="s">
        <v>111</v>
      </c>
      <c r="B73" s="5" t="s">
        <v>116</v>
      </c>
      <c r="C73" s="16">
        <v>47509.621809999953</v>
      </c>
      <c r="D73" s="16">
        <v>438420.73669000005</v>
      </c>
      <c r="E73" s="16">
        <v>16409.285109999986</v>
      </c>
      <c r="F73" s="16">
        <v>8440.1388300000017</v>
      </c>
      <c r="G73" s="16">
        <v>14845.721229999999</v>
      </c>
      <c r="H73" s="16">
        <v>5128.4143100000028</v>
      </c>
      <c r="I73" s="16">
        <v>11512.196190000004</v>
      </c>
      <c r="J73" s="16">
        <v>3971.4353200000032</v>
      </c>
      <c r="K73" s="16"/>
      <c r="L73" s="16">
        <v>36922.484160000015</v>
      </c>
      <c r="M73" s="16">
        <v>5998.4771400000018</v>
      </c>
      <c r="N73" s="16">
        <v>1393.1588399999994</v>
      </c>
      <c r="O73" s="16">
        <v>2375.4912900000008</v>
      </c>
      <c r="P73" s="16">
        <v>65968.06012999994</v>
      </c>
      <c r="Q73" s="16">
        <v>1089.2035600000004</v>
      </c>
      <c r="R73" s="16">
        <v>890673.12100000016</v>
      </c>
      <c r="S73" s="16">
        <v>9537.1507800000018</v>
      </c>
      <c r="T73" s="16">
        <v>395992</v>
      </c>
      <c r="U73" s="16">
        <v>6432</v>
      </c>
      <c r="V73" s="16">
        <v>5404</v>
      </c>
      <c r="W73" s="16">
        <v>326829.28336999996</v>
      </c>
      <c r="X73" s="16">
        <v>18393.81882</v>
      </c>
      <c r="Y73" s="16">
        <v>558875.75100000016</v>
      </c>
      <c r="Z73" s="16">
        <v>4623.7520900000063</v>
      </c>
      <c r="AA73" s="16">
        <v>6733</v>
      </c>
      <c r="AB73" s="16">
        <v>27895.389960000008</v>
      </c>
      <c r="AC73" s="16">
        <v>61549.337210000107</v>
      </c>
      <c r="AD73" s="16">
        <v>16659.556420000081</v>
      </c>
      <c r="AE73" s="29">
        <v>-3083.3809200000169</v>
      </c>
    </row>
    <row r="74" spans="1:31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" customHeight="1" x14ac:dyDescent="0.2">
      <c r="A79" s="32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" customHeight="1" x14ac:dyDescent="0.2">
      <c r="A80" s="33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8" max="1048575" man="1"/>
    <brk id="21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AI155"/>
  <sheetViews>
    <sheetView showGridLines="0"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19" sqref="C19"/>
    </sheetView>
  </sheetViews>
  <sheetFormatPr defaultColWidth="9.109375" defaultRowHeight="14.4" x14ac:dyDescent="0.3"/>
  <cols>
    <col min="1" max="1" width="4.33203125" style="57" customWidth="1"/>
    <col min="2" max="2" width="66.109375" style="79" customWidth="1"/>
    <col min="3" max="3" width="11.33203125" style="12" customWidth="1"/>
    <col min="4" max="4" width="13.88671875" style="12" customWidth="1"/>
    <col min="5" max="6" width="11.33203125" style="12" customWidth="1"/>
    <col min="7" max="7" width="12.109375" style="12" customWidth="1"/>
    <col min="8" max="35" width="11.33203125" style="12" customWidth="1"/>
    <col min="36" max="16384" width="9.109375" style="57"/>
  </cols>
  <sheetData>
    <row r="1" spans="1:35" x14ac:dyDescent="0.3">
      <c r="A1" s="56" t="s">
        <v>33</v>
      </c>
      <c r="B1" s="56"/>
    </row>
    <row r="2" spans="1:35" x14ac:dyDescent="0.3">
      <c r="A2" s="58" t="s">
        <v>211</v>
      </c>
      <c r="B2" s="58"/>
    </row>
    <row r="3" spans="1:35" ht="15" customHeight="1" x14ac:dyDescent="0.3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s="62" customFormat="1" ht="30" customHeight="1" x14ac:dyDescent="0.3">
      <c r="A4" s="59"/>
      <c r="B4" s="3"/>
      <c r="C4" s="47" t="s">
        <v>143</v>
      </c>
      <c r="D4" s="47" t="s">
        <v>144</v>
      </c>
      <c r="E4" s="47" t="s">
        <v>213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60" t="s">
        <v>157</v>
      </c>
      <c r="AD4" s="47" t="s">
        <v>158</v>
      </c>
      <c r="AE4" s="47" t="s">
        <v>159</v>
      </c>
      <c r="AF4" s="47" t="s">
        <v>11</v>
      </c>
      <c r="AG4" s="47" t="s">
        <v>160</v>
      </c>
      <c r="AH4" s="47" t="s">
        <v>161</v>
      </c>
      <c r="AI4" s="61" t="s">
        <v>162</v>
      </c>
    </row>
    <row r="5" spans="1:35" s="63" customFormat="1" x14ac:dyDescent="0.3">
      <c r="A5" s="4" t="s">
        <v>12</v>
      </c>
      <c r="B5" s="5" t="s">
        <v>163</v>
      </c>
      <c r="C5" s="13">
        <v>18784</v>
      </c>
      <c r="D5" s="13"/>
      <c r="E5" s="13"/>
      <c r="F5" s="13">
        <v>2392501</v>
      </c>
      <c r="G5" s="13">
        <v>3306</v>
      </c>
      <c r="H5" s="13">
        <v>90944</v>
      </c>
      <c r="I5" s="13">
        <v>24073</v>
      </c>
      <c r="J5" s="13">
        <v>2698091</v>
      </c>
      <c r="K5" s="13">
        <v>93149</v>
      </c>
      <c r="L5" s="13">
        <v>17321</v>
      </c>
      <c r="M5" s="13">
        <v>8710</v>
      </c>
      <c r="N5" s="13">
        <v>62054</v>
      </c>
      <c r="O5" s="13">
        <v>28177</v>
      </c>
      <c r="P5" s="13">
        <v>529125</v>
      </c>
      <c r="Q5" s="13">
        <v>41252</v>
      </c>
      <c r="R5" s="13">
        <v>64581</v>
      </c>
      <c r="S5" s="13">
        <v>456629</v>
      </c>
      <c r="T5" s="13">
        <v>750941</v>
      </c>
      <c r="U5" s="13">
        <v>4339337</v>
      </c>
      <c r="V5" s="13">
        <v>273127</v>
      </c>
      <c r="W5" s="13">
        <v>141069</v>
      </c>
      <c r="X5" s="13">
        <v>198818</v>
      </c>
      <c r="Y5" s="13">
        <v>54161</v>
      </c>
      <c r="Z5" s="13">
        <v>264946</v>
      </c>
      <c r="AA5" s="13">
        <v>124992</v>
      </c>
      <c r="AB5" s="13">
        <v>1963331</v>
      </c>
      <c r="AC5" s="13">
        <v>59736</v>
      </c>
      <c r="AD5" s="13">
        <v>2391</v>
      </c>
      <c r="AE5" s="13">
        <v>578459</v>
      </c>
      <c r="AF5" s="13">
        <v>22287</v>
      </c>
      <c r="AG5" s="13">
        <v>0</v>
      </c>
      <c r="AH5" s="13">
        <v>1109</v>
      </c>
      <c r="AI5" s="26">
        <v>17176</v>
      </c>
    </row>
    <row r="6" spans="1:35" s="63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6"/>
    </row>
    <row r="7" spans="1:35" s="63" customFormat="1" x14ac:dyDescent="0.3">
      <c r="A7" s="4">
        <v>2</v>
      </c>
      <c r="B7" s="5" t="s">
        <v>165</v>
      </c>
      <c r="C7" s="14">
        <v>7061</v>
      </c>
      <c r="D7" s="14"/>
      <c r="E7" s="14"/>
      <c r="F7" s="14">
        <v>1509869</v>
      </c>
      <c r="G7" s="14">
        <v>3334</v>
      </c>
      <c r="H7" s="14">
        <v>53333</v>
      </c>
      <c r="I7" s="14">
        <v>7550</v>
      </c>
      <c r="J7" s="14">
        <v>2035732</v>
      </c>
      <c r="K7" s="14">
        <v>79974</v>
      </c>
      <c r="L7" s="14">
        <v>9665</v>
      </c>
      <c r="M7" s="14">
        <v>4603</v>
      </c>
      <c r="N7" s="14">
        <v>48832</v>
      </c>
      <c r="O7" s="14">
        <v>14386</v>
      </c>
      <c r="P7" s="14">
        <v>321443</v>
      </c>
      <c r="Q7" s="14">
        <v>27342</v>
      </c>
      <c r="R7" s="14">
        <v>25469</v>
      </c>
      <c r="S7" s="14">
        <v>151022</v>
      </c>
      <c r="T7" s="14">
        <v>480519</v>
      </c>
      <c r="U7" s="14">
        <v>3413771</v>
      </c>
      <c r="V7" s="14">
        <v>240170</v>
      </c>
      <c r="W7" s="14">
        <v>68331</v>
      </c>
      <c r="X7" s="14">
        <v>125479</v>
      </c>
      <c r="Y7" s="14">
        <v>32346</v>
      </c>
      <c r="Z7" s="14">
        <v>136961</v>
      </c>
      <c r="AA7" s="14">
        <v>86929</v>
      </c>
      <c r="AB7" s="14">
        <v>1410427</v>
      </c>
      <c r="AC7" s="14">
        <v>25060</v>
      </c>
      <c r="AD7" s="14">
        <v>939</v>
      </c>
      <c r="AE7" s="14">
        <v>326995</v>
      </c>
      <c r="AF7" s="14">
        <v>10308</v>
      </c>
      <c r="AG7" s="14">
        <v>14</v>
      </c>
      <c r="AH7" s="14">
        <v>515</v>
      </c>
      <c r="AI7" s="27">
        <v>7039</v>
      </c>
    </row>
    <row r="8" spans="1:35" s="63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7"/>
    </row>
    <row r="9" spans="1:35" s="64" customFormat="1" x14ac:dyDescent="0.3">
      <c r="A9" s="7" t="s">
        <v>13</v>
      </c>
      <c r="B9" s="8" t="s">
        <v>167</v>
      </c>
      <c r="C9" s="15">
        <v>11723</v>
      </c>
      <c r="D9" s="15">
        <v>521856</v>
      </c>
      <c r="E9" s="15">
        <v>2879</v>
      </c>
      <c r="F9" s="15">
        <v>882632</v>
      </c>
      <c r="G9" s="15">
        <v>-28</v>
      </c>
      <c r="H9" s="15">
        <v>37611</v>
      </c>
      <c r="I9" s="15">
        <v>16523</v>
      </c>
      <c r="J9" s="15">
        <v>662359</v>
      </c>
      <c r="K9" s="15">
        <v>13175</v>
      </c>
      <c r="L9" s="15">
        <v>7656</v>
      </c>
      <c r="M9" s="15">
        <v>4107</v>
      </c>
      <c r="N9" s="15">
        <v>13222</v>
      </c>
      <c r="O9" s="15">
        <v>13791</v>
      </c>
      <c r="P9" s="15">
        <v>207682</v>
      </c>
      <c r="Q9" s="15">
        <v>13910</v>
      </c>
      <c r="R9" s="15">
        <v>39112</v>
      </c>
      <c r="S9" s="15">
        <v>305607</v>
      </c>
      <c r="T9" s="15">
        <v>270422</v>
      </c>
      <c r="U9" s="15">
        <v>925566</v>
      </c>
      <c r="V9" s="15">
        <v>32957</v>
      </c>
      <c r="W9" s="15">
        <v>72738</v>
      </c>
      <c r="X9" s="15">
        <v>73339</v>
      </c>
      <c r="Y9" s="15">
        <v>21815</v>
      </c>
      <c r="Z9" s="15">
        <v>127985</v>
      </c>
      <c r="AA9" s="15">
        <v>38063</v>
      </c>
      <c r="AB9" s="15">
        <v>552904</v>
      </c>
      <c r="AC9" s="15">
        <v>34676</v>
      </c>
      <c r="AD9" s="15">
        <v>1452</v>
      </c>
      <c r="AE9" s="15">
        <v>251464</v>
      </c>
      <c r="AF9" s="15">
        <v>11979</v>
      </c>
      <c r="AG9" s="15">
        <v>-14</v>
      </c>
      <c r="AH9" s="15">
        <v>594</v>
      </c>
      <c r="AI9" s="28">
        <v>10137</v>
      </c>
    </row>
    <row r="10" spans="1:35" s="64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8"/>
    </row>
    <row r="11" spans="1:35" x14ac:dyDescent="0.3">
      <c r="A11" s="4" t="s">
        <v>14</v>
      </c>
      <c r="B11" s="5" t="s">
        <v>169</v>
      </c>
      <c r="C11" s="16">
        <v>0</v>
      </c>
      <c r="D11" s="16"/>
      <c r="E11" s="16"/>
      <c r="F11" s="16">
        <v>489910</v>
      </c>
      <c r="G11" s="16">
        <v>63</v>
      </c>
      <c r="H11" s="16">
        <v>1899</v>
      </c>
      <c r="I11" s="16">
        <v>1360</v>
      </c>
      <c r="J11" s="16">
        <v>319083</v>
      </c>
      <c r="K11" s="16">
        <v>25087</v>
      </c>
      <c r="L11" s="16">
        <v>117</v>
      </c>
      <c r="M11" s="16">
        <v>29</v>
      </c>
      <c r="N11" s="16">
        <v>26838</v>
      </c>
      <c r="O11" s="16">
        <v>41</v>
      </c>
      <c r="P11" s="16">
        <v>17190</v>
      </c>
      <c r="Q11" s="16">
        <v>2726</v>
      </c>
      <c r="R11" s="16">
        <v>7584</v>
      </c>
      <c r="S11" s="16">
        <v>964</v>
      </c>
      <c r="T11" s="16">
        <v>2175</v>
      </c>
      <c r="U11" s="16">
        <v>284679</v>
      </c>
      <c r="V11" s="16">
        <v>7325</v>
      </c>
      <c r="W11" s="16">
        <v>63</v>
      </c>
      <c r="X11" s="16">
        <v>514</v>
      </c>
      <c r="Y11" s="16">
        <v>20286</v>
      </c>
      <c r="Z11" s="16">
        <v>785</v>
      </c>
      <c r="AA11" s="16">
        <v>0</v>
      </c>
      <c r="AB11" s="16">
        <v>105407</v>
      </c>
      <c r="AC11" s="16">
        <v>573</v>
      </c>
      <c r="AD11" s="16">
        <v>79</v>
      </c>
      <c r="AE11" s="16">
        <v>16582</v>
      </c>
      <c r="AF11" s="16">
        <v>1238</v>
      </c>
      <c r="AG11" s="16">
        <v>0</v>
      </c>
      <c r="AH11" s="16">
        <v>0</v>
      </c>
      <c r="AI11" s="29">
        <v>0</v>
      </c>
    </row>
    <row r="12" spans="1:35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9"/>
    </row>
    <row r="13" spans="1:35" x14ac:dyDescent="0.3">
      <c r="A13" s="4" t="s">
        <v>15</v>
      </c>
      <c r="B13" s="5" t="s">
        <v>171</v>
      </c>
      <c r="C13" s="16">
        <v>2135</v>
      </c>
      <c r="D13" s="16"/>
      <c r="E13" s="16"/>
      <c r="F13" s="16">
        <v>650661</v>
      </c>
      <c r="G13" s="16">
        <v>7440</v>
      </c>
      <c r="H13" s="16">
        <v>4079</v>
      </c>
      <c r="I13" s="16">
        <v>11324</v>
      </c>
      <c r="J13" s="16">
        <v>626386</v>
      </c>
      <c r="K13" s="16">
        <v>116347</v>
      </c>
      <c r="L13" s="16">
        <v>4276</v>
      </c>
      <c r="M13" s="16">
        <v>12796</v>
      </c>
      <c r="N13" s="16">
        <v>1223</v>
      </c>
      <c r="O13" s="16">
        <v>2968</v>
      </c>
      <c r="P13" s="16">
        <v>84083</v>
      </c>
      <c r="Q13" s="16">
        <v>11552</v>
      </c>
      <c r="R13" s="16">
        <v>7780</v>
      </c>
      <c r="S13" s="16">
        <v>121600</v>
      </c>
      <c r="T13" s="16">
        <v>89175</v>
      </c>
      <c r="U13" s="16">
        <v>499583</v>
      </c>
      <c r="V13" s="16">
        <v>80187</v>
      </c>
      <c r="W13" s="16">
        <v>24694</v>
      </c>
      <c r="X13" s="16">
        <v>39349</v>
      </c>
      <c r="Y13" s="16">
        <v>23931</v>
      </c>
      <c r="Z13" s="16">
        <v>53085</v>
      </c>
      <c r="AA13" s="16">
        <v>20261</v>
      </c>
      <c r="AB13" s="16">
        <v>390846</v>
      </c>
      <c r="AC13" s="16">
        <v>21405</v>
      </c>
      <c r="AD13" s="16">
        <v>1499</v>
      </c>
      <c r="AE13" s="16">
        <v>139797</v>
      </c>
      <c r="AF13" s="16">
        <v>4805</v>
      </c>
      <c r="AG13" s="16">
        <v>-4</v>
      </c>
      <c r="AH13" s="16">
        <v>1915</v>
      </c>
      <c r="AI13" s="29">
        <v>3214</v>
      </c>
    </row>
    <row r="14" spans="1:35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9"/>
    </row>
    <row r="15" spans="1:35" x14ac:dyDescent="0.3">
      <c r="A15" s="4" t="s">
        <v>16</v>
      </c>
      <c r="B15" s="5" t="s">
        <v>172</v>
      </c>
      <c r="C15" s="16">
        <v>-195</v>
      </c>
      <c r="D15" s="16"/>
      <c r="E15" s="16"/>
      <c r="F15" s="16">
        <v>-81459</v>
      </c>
      <c r="G15" s="16">
        <v>-80</v>
      </c>
      <c r="H15" s="16">
        <v>-138</v>
      </c>
      <c r="I15" s="16">
        <v>-2786</v>
      </c>
      <c r="J15" s="16">
        <v>-146407</v>
      </c>
      <c r="K15" s="16">
        <v>-13158</v>
      </c>
      <c r="L15" s="16">
        <v>-599</v>
      </c>
      <c r="M15" s="16">
        <v>-3625</v>
      </c>
      <c r="N15" s="16">
        <v>-580</v>
      </c>
      <c r="O15" s="16">
        <v>-491</v>
      </c>
      <c r="P15" s="16">
        <v>-12923</v>
      </c>
      <c r="Q15" s="16">
        <v>-1464</v>
      </c>
      <c r="R15" s="16">
        <v>-2953</v>
      </c>
      <c r="S15" s="16">
        <v>-11132</v>
      </c>
      <c r="T15" s="16">
        <v>-15205</v>
      </c>
      <c r="U15" s="16">
        <v>-91112</v>
      </c>
      <c r="V15" s="16">
        <v>-12234</v>
      </c>
      <c r="W15" s="16">
        <v>-5134</v>
      </c>
      <c r="X15" s="16">
        <v>-8395</v>
      </c>
      <c r="Y15" s="16">
        <v>-4645</v>
      </c>
      <c r="Z15" s="16">
        <v>-7297</v>
      </c>
      <c r="AA15" s="16">
        <v>-3990</v>
      </c>
      <c r="AB15" s="16">
        <v>-55525</v>
      </c>
      <c r="AC15" s="16">
        <v>-3473</v>
      </c>
      <c r="AD15" s="16">
        <v>-226</v>
      </c>
      <c r="AE15" s="16">
        <v>-7625</v>
      </c>
      <c r="AF15" s="16">
        <v>-5363</v>
      </c>
      <c r="AG15" s="16">
        <v>0</v>
      </c>
      <c r="AH15" s="16">
        <v>-659</v>
      </c>
      <c r="AI15" s="29">
        <v>-19</v>
      </c>
    </row>
    <row r="16" spans="1:35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9"/>
    </row>
    <row r="17" spans="1:35" x14ac:dyDescent="0.3">
      <c r="A17" s="4" t="s">
        <v>17</v>
      </c>
      <c r="B17" s="5" t="s">
        <v>174</v>
      </c>
      <c r="C17" s="16">
        <v>260</v>
      </c>
      <c r="D17" s="16"/>
      <c r="E17" s="16"/>
      <c r="F17" s="16">
        <v>73863</v>
      </c>
      <c r="G17" s="16">
        <v>0</v>
      </c>
      <c r="H17" s="16">
        <v>-108</v>
      </c>
      <c r="I17" s="16">
        <v>3632</v>
      </c>
      <c r="J17" s="16">
        <v>-282351</v>
      </c>
      <c r="K17" s="16">
        <v>8103</v>
      </c>
      <c r="L17" s="16">
        <v>-375</v>
      </c>
      <c r="M17" s="16">
        <v>976</v>
      </c>
      <c r="N17" s="16">
        <v>-14403</v>
      </c>
      <c r="O17" s="16">
        <v>-820</v>
      </c>
      <c r="P17" s="16">
        <v>-7769</v>
      </c>
      <c r="Q17" s="16">
        <v>-2792</v>
      </c>
      <c r="R17" s="16">
        <v>-2288</v>
      </c>
      <c r="S17" s="16">
        <v>4683</v>
      </c>
      <c r="T17" s="16">
        <v>45555</v>
      </c>
      <c r="U17" s="16">
        <v>11684</v>
      </c>
      <c r="V17" s="16">
        <v>-20222</v>
      </c>
      <c r="W17" s="16">
        <v>3101</v>
      </c>
      <c r="X17" s="16">
        <v>-1945</v>
      </c>
      <c r="Y17" s="16">
        <v>-21846</v>
      </c>
      <c r="Z17" s="16">
        <v>-3132</v>
      </c>
      <c r="AA17" s="16">
        <v>0</v>
      </c>
      <c r="AB17" s="16">
        <v>-26912</v>
      </c>
      <c r="AC17" s="16">
        <v>22265</v>
      </c>
      <c r="AD17" s="16">
        <v>-104</v>
      </c>
      <c r="AE17" s="16">
        <v>-773</v>
      </c>
      <c r="AF17" s="16">
        <v>0</v>
      </c>
      <c r="AG17" s="16">
        <v>0</v>
      </c>
      <c r="AH17" s="16">
        <v>0</v>
      </c>
      <c r="AI17" s="29">
        <v>0</v>
      </c>
    </row>
    <row r="18" spans="1:35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9"/>
    </row>
    <row r="19" spans="1:35" x14ac:dyDescent="0.3">
      <c r="A19" s="4" t="s">
        <v>18</v>
      </c>
      <c r="B19" s="5" t="s">
        <v>176</v>
      </c>
      <c r="C19" s="13">
        <v>0</v>
      </c>
      <c r="D19" s="13"/>
      <c r="E19" s="13"/>
      <c r="F19" s="13">
        <v>-11469</v>
      </c>
      <c r="G19" s="13">
        <v>3</v>
      </c>
      <c r="H19" s="13">
        <v>0</v>
      </c>
      <c r="I19" s="13">
        <v>16824</v>
      </c>
      <c r="J19" s="13">
        <v>330410</v>
      </c>
      <c r="K19" s="13">
        <v>3656</v>
      </c>
      <c r="L19" s="13">
        <v>38</v>
      </c>
      <c r="M19" s="13">
        <v>232</v>
      </c>
      <c r="N19" s="13">
        <v>2021</v>
      </c>
      <c r="O19" s="13">
        <v>1455</v>
      </c>
      <c r="P19" s="13">
        <v>7513</v>
      </c>
      <c r="Q19" s="13">
        <v>1149</v>
      </c>
      <c r="R19" s="13">
        <v>-111</v>
      </c>
      <c r="S19" s="13">
        <v>689</v>
      </c>
      <c r="T19" s="13">
        <v>9959</v>
      </c>
      <c r="U19" s="13">
        <v>87340</v>
      </c>
      <c r="V19" s="13">
        <v>2481</v>
      </c>
      <c r="W19" s="13">
        <v>611</v>
      </c>
      <c r="X19" s="13">
        <v>268</v>
      </c>
      <c r="Y19" s="13">
        <v>249</v>
      </c>
      <c r="Z19" s="13">
        <v>15577</v>
      </c>
      <c r="AA19" s="13">
        <v>0</v>
      </c>
      <c r="AB19" s="13">
        <v>-36085</v>
      </c>
      <c r="AC19" s="13">
        <v>0</v>
      </c>
      <c r="AD19" s="13">
        <v>-1</v>
      </c>
      <c r="AE19" s="13">
        <v>340</v>
      </c>
      <c r="AF19" s="13">
        <v>0</v>
      </c>
      <c r="AG19" s="13">
        <v>0</v>
      </c>
      <c r="AH19" s="13">
        <v>0</v>
      </c>
      <c r="AI19" s="26">
        <v>0</v>
      </c>
    </row>
    <row r="20" spans="1:35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6"/>
    </row>
    <row r="21" spans="1:35" x14ac:dyDescent="0.3">
      <c r="A21" s="4" t="s">
        <v>19</v>
      </c>
      <c r="B21" s="5" t="s">
        <v>178</v>
      </c>
      <c r="C21" s="16">
        <v>2511</v>
      </c>
      <c r="D21" s="16"/>
      <c r="E21" s="16"/>
      <c r="F21" s="16">
        <v>-9857</v>
      </c>
      <c r="G21" s="16">
        <v>60</v>
      </c>
      <c r="H21" s="16">
        <v>0</v>
      </c>
      <c r="I21" s="16">
        <v>1241</v>
      </c>
      <c r="J21" s="16">
        <v>-15860</v>
      </c>
      <c r="K21" s="16">
        <v>3695</v>
      </c>
      <c r="L21" s="16">
        <v>4418</v>
      </c>
      <c r="M21" s="16">
        <v>11724</v>
      </c>
      <c r="N21" s="16">
        <v>7288</v>
      </c>
      <c r="O21" s="16">
        <v>419</v>
      </c>
      <c r="P21" s="16">
        <v>783</v>
      </c>
      <c r="Q21" s="16">
        <v>3460</v>
      </c>
      <c r="R21" s="16">
        <v>-292</v>
      </c>
      <c r="S21" s="16">
        <v>813</v>
      </c>
      <c r="T21" s="16">
        <v>2320</v>
      </c>
      <c r="U21" s="16">
        <v>6840</v>
      </c>
      <c r="V21" s="16">
        <v>259</v>
      </c>
      <c r="W21" s="16">
        <v>635</v>
      </c>
      <c r="X21" s="16">
        <v>935</v>
      </c>
      <c r="Y21" s="16">
        <v>28954</v>
      </c>
      <c r="Z21" s="16">
        <v>640</v>
      </c>
      <c r="AA21" s="16">
        <v>0</v>
      </c>
      <c r="AB21" s="16">
        <v>5985</v>
      </c>
      <c r="AC21" s="16">
        <v>564</v>
      </c>
      <c r="AD21" s="16">
        <v>2850</v>
      </c>
      <c r="AE21" s="16">
        <v>4019</v>
      </c>
      <c r="AF21" s="16">
        <v>7</v>
      </c>
      <c r="AG21" s="16">
        <v>0</v>
      </c>
      <c r="AH21" s="16">
        <v>161</v>
      </c>
      <c r="AI21" s="29">
        <v>142</v>
      </c>
    </row>
    <row r="22" spans="1:35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9"/>
    </row>
    <row r="23" spans="1:35" x14ac:dyDescent="0.3">
      <c r="A23" s="4" t="s">
        <v>20</v>
      </c>
      <c r="B23" s="5" t="s">
        <v>180</v>
      </c>
      <c r="C23" s="16">
        <v>0</v>
      </c>
      <c r="D23" s="16"/>
      <c r="E23" s="16"/>
      <c r="F23" s="16">
        <v>-151681</v>
      </c>
      <c r="G23" s="16">
        <v>0</v>
      </c>
      <c r="H23" s="16">
        <v>18</v>
      </c>
      <c r="I23" s="16">
        <v>4393</v>
      </c>
      <c r="J23" s="16">
        <v>-12101</v>
      </c>
      <c r="K23" s="16">
        <v>-385</v>
      </c>
      <c r="L23" s="16">
        <v>44</v>
      </c>
      <c r="M23" s="16">
        <v>0</v>
      </c>
      <c r="N23" s="16">
        <v>0</v>
      </c>
      <c r="O23" s="16">
        <v>116</v>
      </c>
      <c r="P23" s="16">
        <v>4073</v>
      </c>
      <c r="Q23" s="16">
        <v>-5</v>
      </c>
      <c r="R23" s="16">
        <v>0</v>
      </c>
      <c r="S23" s="16">
        <v>723</v>
      </c>
      <c r="T23" s="16">
        <v>-3363</v>
      </c>
      <c r="U23" s="16">
        <v>103455</v>
      </c>
      <c r="V23" s="16">
        <v>0</v>
      </c>
      <c r="W23" s="16">
        <v>-137</v>
      </c>
      <c r="X23" s="16">
        <v>-341</v>
      </c>
      <c r="Y23" s="16">
        <v>0</v>
      </c>
      <c r="Z23" s="16">
        <v>14574</v>
      </c>
      <c r="AA23" s="16">
        <v>0</v>
      </c>
      <c r="AB23" s="16">
        <v>1703</v>
      </c>
      <c r="AC23" s="16">
        <v>0</v>
      </c>
      <c r="AD23" s="16">
        <v>0</v>
      </c>
      <c r="AE23" s="16">
        <v>-210</v>
      </c>
      <c r="AF23" s="16">
        <v>10</v>
      </c>
      <c r="AG23" s="16">
        <v>0</v>
      </c>
      <c r="AH23" s="16">
        <v>3</v>
      </c>
      <c r="AI23" s="29">
        <v>0</v>
      </c>
    </row>
    <row r="24" spans="1:35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9"/>
    </row>
    <row r="25" spans="1:35" x14ac:dyDescent="0.3">
      <c r="A25" s="4" t="s">
        <v>21</v>
      </c>
      <c r="B25" s="5" t="s">
        <v>182</v>
      </c>
      <c r="C25" s="13">
        <v>471</v>
      </c>
      <c r="D25" s="13"/>
      <c r="E25" s="13"/>
      <c r="F25" s="13">
        <v>117829</v>
      </c>
      <c r="G25" s="13">
        <v>-16</v>
      </c>
      <c r="H25" s="13">
        <v>-118</v>
      </c>
      <c r="I25" s="13">
        <v>-651</v>
      </c>
      <c r="J25" s="13">
        <v>23600</v>
      </c>
      <c r="K25" s="13">
        <v>-2338</v>
      </c>
      <c r="L25" s="13">
        <v>313</v>
      </c>
      <c r="M25" s="13">
        <v>933</v>
      </c>
      <c r="N25" s="13">
        <v>-63</v>
      </c>
      <c r="O25" s="13">
        <v>286</v>
      </c>
      <c r="P25" s="13">
        <v>21509</v>
      </c>
      <c r="Q25" s="13">
        <v>-24</v>
      </c>
      <c r="R25" s="13">
        <v>764</v>
      </c>
      <c r="S25" s="13">
        <v>21310</v>
      </c>
      <c r="T25" s="13">
        <v>19351</v>
      </c>
      <c r="U25" s="13">
        <v>120415</v>
      </c>
      <c r="V25" s="13">
        <v>951</v>
      </c>
      <c r="W25" s="13">
        <v>-1441</v>
      </c>
      <c r="X25" s="13">
        <v>8938</v>
      </c>
      <c r="Y25" s="13">
        <v>-2927</v>
      </c>
      <c r="Z25" s="13">
        <v>-896</v>
      </c>
      <c r="AA25" s="13">
        <v>-687</v>
      </c>
      <c r="AB25" s="13">
        <v>277</v>
      </c>
      <c r="AC25" s="13">
        <v>-514</v>
      </c>
      <c r="AD25" s="13">
        <v>561</v>
      </c>
      <c r="AE25" s="13">
        <v>346</v>
      </c>
      <c r="AF25" s="13">
        <v>10145</v>
      </c>
      <c r="AG25" s="13">
        <v>15578</v>
      </c>
      <c r="AH25" s="13">
        <v>-380</v>
      </c>
      <c r="AI25" s="26">
        <v>-117</v>
      </c>
    </row>
    <row r="26" spans="1:35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6"/>
    </row>
    <row r="27" spans="1:35" s="64" customFormat="1" x14ac:dyDescent="0.3">
      <c r="A27" s="7" t="s">
        <v>22</v>
      </c>
      <c r="B27" s="8" t="s">
        <v>184</v>
      </c>
      <c r="C27" s="15">
        <v>16905</v>
      </c>
      <c r="D27" s="15">
        <v>741602</v>
      </c>
      <c r="E27" s="15">
        <v>29435</v>
      </c>
      <c r="F27" s="15">
        <v>1960429</v>
      </c>
      <c r="G27" s="15">
        <v>7442</v>
      </c>
      <c r="H27" s="15">
        <v>43243</v>
      </c>
      <c r="I27" s="15">
        <v>51860</v>
      </c>
      <c r="J27" s="15">
        <v>1505119</v>
      </c>
      <c r="K27" s="15">
        <v>154182</v>
      </c>
      <c r="L27" s="15">
        <v>15888</v>
      </c>
      <c r="M27" s="15">
        <v>27172</v>
      </c>
      <c r="N27" s="15">
        <v>35546</v>
      </c>
      <c r="O27" s="15">
        <v>17765</v>
      </c>
      <c r="P27" s="15">
        <v>322141</v>
      </c>
      <c r="Q27" s="15">
        <v>28512</v>
      </c>
      <c r="R27" s="15">
        <v>49596</v>
      </c>
      <c r="S27" s="15">
        <v>445257</v>
      </c>
      <c r="T27" s="15">
        <v>420389</v>
      </c>
      <c r="U27" s="15">
        <v>1948450</v>
      </c>
      <c r="V27" s="15">
        <v>91704</v>
      </c>
      <c r="W27" s="15">
        <v>95130</v>
      </c>
      <c r="X27" s="15">
        <v>112662</v>
      </c>
      <c r="Y27" s="15">
        <v>65817</v>
      </c>
      <c r="Z27" s="15">
        <v>201321</v>
      </c>
      <c r="AA27" s="15">
        <v>53647</v>
      </c>
      <c r="AB27" s="15">
        <v>938600</v>
      </c>
      <c r="AC27" s="15">
        <v>75496</v>
      </c>
      <c r="AD27" s="15">
        <v>6110</v>
      </c>
      <c r="AE27" s="15">
        <v>403940</v>
      </c>
      <c r="AF27" s="15">
        <v>22821</v>
      </c>
      <c r="AG27" s="15">
        <v>15560</v>
      </c>
      <c r="AH27" s="15">
        <v>1634</v>
      </c>
      <c r="AI27" s="28">
        <v>13357</v>
      </c>
    </row>
    <row r="28" spans="1:35" s="64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8"/>
    </row>
    <row r="29" spans="1:35" x14ac:dyDescent="0.3">
      <c r="A29" s="4" t="s">
        <v>135</v>
      </c>
      <c r="B29" s="5" t="s">
        <v>186</v>
      </c>
      <c r="C29" s="16">
        <v>5073</v>
      </c>
      <c r="D29" s="16"/>
      <c r="E29" s="16"/>
      <c r="F29" s="16">
        <v>587385</v>
      </c>
      <c r="G29" s="16">
        <v>3847</v>
      </c>
      <c r="H29" s="16">
        <v>1909</v>
      </c>
      <c r="I29" s="16">
        <v>12427</v>
      </c>
      <c r="J29" s="16">
        <v>435286</v>
      </c>
      <c r="K29" s="16">
        <v>55690</v>
      </c>
      <c r="L29" s="16">
        <v>4617</v>
      </c>
      <c r="M29" s="16">
        <v>6522</v>
      </c>
      <c r="N29" s="16">
        <v>3444</v>
      </c>
      <c r="O29" s="16">
        <v>4462</v>
      </c>
      <c r="P29" s="16">
        <v>112745</v>
      </c>
      <c r="Q29" s="16">
        <v>6722</v>
      </c>
      <c r="R29" s="16">
        <v>8564</v>
      </c>
      <c r="S29" s="16">
        <v>158647</v>
      </c>
      <c r="T29" s="16">
        <v>142823</v>
      </c>
      <c r="U29" s="16">
        <v>614219</v>
      </c>
      <c r="V29" s="16">
        <v>15310</v>
      </c>
      <c r="W29" s="16">
        <v>57276</v>
      </c>
      <c r="X29" s="16">
        <v>59846</v>
      </c>
      <c r="Y29" s="16">
        <v>14880</v>
      </c>
      <c r="Z29" s="16">
        <v>55630</v>
      </c>
      <c r="AA29" s="16">
        <v>8935</v>
      </c>
      <c r="AB29" s="16">
        <v>293502</v>
      </c>
      <c r="AC29" s="16">
        <v>28360</v>
      </c>
      <c r="AD29" s="16">
        <v>3459</v>
      </c>
      <c r="AE29" s="16">
        <v>114610</v>
      </c>
      <c r="AF29" s="16">
        <v>6649</v>
      </c>
      <c r="AG29" s="16">
        <v>8973</v>
      </c>
      <c r="AH29" s="16">
        <v>1420</v>
      </c>
      <c r="AI29" s="29">
        <v>3269</v>
      </c>
    </row>
    <row r="30" spans="1:35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9"/>
    </row>
    <row r="31" spans="1:35" x14ac:dyDescent="0.3">
      <c r="A31" s="4" t="s">
        <v>23</v>
      </c>
      <c r="B31" s="5" t="s">
        <v>188</v>
      </c>
      <c r="C31" s="16">
        <v>4610</v>
      </c>
      <c r="D31" s="16"/>
      <c r="E31" s="16"/>
      <c r="F31" s="16">
        <v>359714</v>
      </c>
      <c r="G31" s="16">
        <v>7184</v>
      </c>
      <c r="H31" s="16">
        <v>8488</v>
      </c>
      <c r="I31" s="16">
        <v>6014</v>
      </c>
      <c r="J31" s="16">
        <v>344918</v>
      </c>
      <c r="K31" s="16">
        <v>33824</v>
      </c>
      <c r="L31" s="16">
        <v>2610</v>
      </c>
      <c r="M31" s="16">
        <v>11765</v>
      </c>
      <c r="N31" s="16">
        <v>1086</v>
      </c>
      <c r="O31" s="16">
        <v>2727</v>
      </c>
      <c r="P31" s="16">
        <v>72721</v>
      </c>
      <c r="Q31" s="16">
        <v>7298</v>
      </c>
      <c r="R31" s="16">
        <v>12750</v>
      </c>
      <c r="S31" s="16">
        <v>124231</v>
      </c>
      <c r="T31" s="16">
        <v>83443</v>
      </c>
      <c r="U31" s="16">
        <v>413691</v>
      </c>
      <c r="V31" s="16">
        <v>9796</v>
      </c>
      <c r="W31" s="16">
        <v>34063</v>
      </c>
      <c r="X31" s="16">
        <v>27924</v>
      </c>
      <c r="Y31" s="16">
        <v>6721</v>
      </c>
      <c r="Z31" s="16">
        <v>48238</v>
      </c>
      <c r="AA31" s="16">
        <v>15161</v>
      </c>
      <c r="AB31" s="16">
        <v>150045</v>
      </c>
      <c r="AC31" s="16">
        <v>21017</v>
      </c>
      <c r="AD31" s="16">
        <v>3024</v>
      </c>
      <c r="AE31" s="16">
        <v>139438</v>
      </c>
      <c r="AF31" s="16">
        <v>6128</v>
      </c>
      <c r="AG31" s="16">
        <v>5114</v>
      </c>
      <c r="AH31" s="16">
        <v>1790</v>
      </c>
      <c r="AI31" s="29">
        <v>3215</v>
      </c>
    </row>
    <row r="32" spans="1:35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9"/>
    </row>
    <row r="33" spans="1:35" x14ac:dyDescent="0.3">
      <c r="A33" s="4" t="s">
        <v>24</v>
      </c>
      <c r="B33" s="5" t="s">
        <v>190</v>
      </c>
      <c r="C33" s="13">
        <v>1107</v>
      </c>
      <c r="D33" s="13"/>
      <c r="E33" s="13"/>
      <c r="F33" s="13">
        <v>44632</v>
      </c>
      <c r="G33" s="13">
        <v>148</v>
      </c>
      <c r="H33" s="13">
        <v>13</v>
      </c>
      <c r="I33" s="13">
        <v>1607</v>
      </c>
      <c r="J33" s="13">
        <v>81687</v>
      </c>
      <c r="K33" s="13">
        <v>2407</v>
      </c>
      <c r="L33" s="13">
        <v>485</v>
      </c>
      <c r="M33" s="13">
        <v>1194</v>
      </c>
      <c r="N33" s="13">
        <v>173</v>
      </c>
      <c r="O33" s="13">
        <v>505</v>
      </c>
      <c r="P33" s="13">
        <v>14198</v>
      </c>
      <c r="Q33" s="13">
        <v>1117</v>
      </c>
      <c r="R33" s="13">
        <v>1047</v>
      </c>
      <c r="S33" s="13">
        <v>16099</v>
      </c>
      <c r="T33" s="13">
        <v>20846</v>
      </c>
      <c r="U33" s="13">
        <v>111306</v>
      </c>
      <c r="V33" s="13">
        <v>998</v>
      </c>
      <c r="W33" s="13">
        <v>8313</v>
      </c>
      <c r="X33" s="13">
        <v>4073</v>
      </c>
      <c r="Y33" s="13">
        <v>502</v>
      </c>
      <c r="Z33" s="13">
        <v>7827</v>
      </c>
      <c r="AA33" s="13">
        <v>1938</v>
      </c>
      <c r="AB33" s="13">
        <v>65565</v>
      </c>
      <c r="AC33" s="13">
        <v>1306</v>
      </c>
      <c r="AD33" s="13">
        <v>300</v>
      </c>
      <c r="AE33" s="13">
        <v>21399</v>
      </c>
      <c r="AF33" s="13">
        <v>460</v>
      </c>
      <c r="AG33" s="13">
        <v>730</v>
      </c>
      <c r="AH33" s="13">
        <v>132</v>
      </c>
      <c r="AI33" s="26">
        <v>155</v>
      </c>
    </row>
    <row r="34" spans="1:35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6"/>
    </row>
    <row r="35" spans="1:35" x14ac:dyDescent="0.3">
      <c r="A35" s="4" t="s">
        <v>25</v>
      </c>
      <c r="B35" s="5" t="s">
        <v>192</v>
      </c>
      <c r="C35" s="13">
        <v>1105</v>
      </c>
      <c r="D35" s="13"/>
      <c r="E35" s="13"/>
      <c r="F35" s="13">
        <v>-80494</v>
      </c>
      <c r="G35" s="13">
        <v>-105</v>
      </c>
      <c r="H35" s="13">
        <v>-8542</v>
      </c>
      <c r="I35" s="13">
        <v>-131</v>
      </c>
      <c r="J35" s="13">
        <v>17406</v>
      </c>
      <c r="K35" s="13">
        <v>13426</v>
      </c>
      <c r="L35" s="13">
        <v>354</v>
      </c>
      <c r="M35" s="13">
        <v>422</v>
      </c>
      <c r="N35" s="13">
        <v>-308</v>
      </c>
      <c r="O35" s="13">
        <v>-286</v>
      </c>
      <c r="P35" s="13">
        <v>-2434</v>
      </c>
      <c r="Q35" s="13">
        <v>-1007</v>
      </c>
      <c r="R35" s="13">
        <v>13606</v>
      </c>
      <c r="S35" s="13">
        <v>-880</v>
      </c>
      <c r="T35" s="13">
        <v>-1207</v>
      </c>
      <c r="U35" s="13">
        <v>-52301</v>
      </c>
      <c r="V35" s="13">
        <v>-15961</v>
      </c>
      <c r="W35" s="13">
        <v>2261</v>
      </c>
      <c r="X35" s="13">
        <v>5308</v>
      </c>
      <c r="Y35" s="13">
        <v>10098</v>
      </c>
      <c r="Z35" s="13">
        <v>3916</v>
      </c>
      <c r="AA35" s="13">
        <v>4082</v>
      </c>
      <c r="AB35" s="13">
        <v>-14245</v>
      </c>
      <c r="AC35" s="13">
        <v>3551</v>
      </c>
      <c r="AD35" s="13">
        <v>416</v>
      </c>
      <c r="AE35" s="13">
        <v>46</v>
      </c>
      <c r="AF35" s="13">
        <v>681</v>
      </c>
      <c r="AG35" s="13">
        <v>0</v>
      </c>
      <c r="AH35" s="13">
        <v>46</v>
      </c>
      <c r="AI35" s="26">
        <v>510</v>
      </c>
    </row>
    <row r="36" spans="1:35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6"/>
    </row>
    <row r="37" spans="1:35" x14ac:dyDescent="0.3">
      <c r="A37" s="4" t="s">
        <v>26</v>
      </c>
      <c r="B37" s="5" t="s">
        <v>194</v>
      </c>
      <c r="C37" s="13">
        <v>1739</v>
      </c>
      <c r="D37" s="13"/>
      <c r="E37" s="13"/>
      <c r="F37" s="13">
        <v>762800</v>
      </c>
      <c r="G37" s="13">
        <v>9</v>
      </c>
      <c r="H37" s="13">
        <v>63407</v>
      </c>
      <c r="I37" s="13">
        <v>15</v>
      </c>
      <c r="J37" s="13">
        <v>301992</v>
      </c>
      <c r="K37" s="13">
        <v>20958</v>
      </c>
      <c r="L37" s="13">
        <v>4155</v>
      </c>
      <c r="M37" s="13">
        <v>237</v>
      </c>
      <c r="N37" s="13">
        <v>1036</v>
      </c>
      <c r="O37" s="13">
        <v>2594</v>
      </c>
      <c r="P37" s="13">
        <v>123176</v>
      </c>
      <c r="Q37" s="13">
        <v>6635</v>
      </c>
      <c r="R37" s="13">
        <v>-1188</v>
      </c>
      <c r="S37" s="13">
        <v>95989</v>
      </c>
      <c r="T37" s="13">
        <v>120828</v>
      </c>
      <c r="U37" s="13">
        <v>523471</v>
      </c>
      <c r="V37" s="13">
        <v>14758</v>
      </c>
      <c r="W37" s="13">
        <v>54099</v>
      </c>
      <c r="X37" s="13">
        <v>29338</v>
      </c>
      <c r="Y37" s="13">
        <v>0</v>
      </c>
      <c r="Z37" s="13">
        <v>48325</v>
      </c>
      <c r="AA37" s="13">
        <v>12541</v>
      </c>
      <c r="AB37" s="13">
        <v>76159</v>
      </c>
      <c r="AC37" s="13">
        <v>6911</v>
      </c>
      <c r="AD37" s="13">
        <v>75</v>
      </c>
      <c r="AE37" s="13">
        <v>171020</v>
      </c>
      <c r="AF37" s="13">
        <v>3899</v>
      </c>
      <c r="AG37" s="13">
        <v>0</v>
      </c>
      <c r="AH37" s="13">
        <v>-450</v>
      </c>
      <c r="AI37" s="26">
        <v>2381</v>
      </c>
    </row>
    <row r="38" spans="1:35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</row>
    <row r="39" spans="1:35" x14ac:dyDescent="0.3">
      <c r="A39" s="4">
        <v>18</v>
      </c>
      <c r="B39" s="5" t="s">
        <v>196</v>
      </c>
      <c r="C39" s="13">
        <v>0</v>
      </c>
      <c r="D39" s="13"/>
      <c r="E39" s="13"/>
      <c r="F39" s="13">
        <v>26157</v>
      </c>
      <c r="G39" s="13">
        <v>0</v>
      </c>
      <c r="H39" s="13">
        <v>0</v>
      </c>
      <c r="I39" s="13">
        <v>5737</v>
      </c>
      <c r="J39" s="13">
        <v>66830</v>
      </c>
      <c r="K39" s="13">
        <v>-104</v>
      </c>
      <c r="L39" s="13">
        <v>15</v>
      </c>
      <c r="M39" s="13">
        <v>895</v>
      </c>
      <c r="N39" s="13">
        <v>24111</v>
      </c>
      <c r="O39" s="13">
        <v>-496</v>
      </c>
      <c r="P39" s="13">
        <v>9476</v>
      </c>
      <c r="Q39" s="13">
        <v>45</v>
      </c>
      <c r="R39" s="13">
        <v>6924</v>
      </c>
      <c r="S39" s="13">
        <v>168</v>
      </c>
      <c r="T39" s="13">
        <v>2152</v>
      </c>
      <c r="U39" s="13">
        <v>258346</v>
      </c>
      <c r="V39" s="13">
        <v>6913</v>
      </c>
      <c r="W39" s="13">
        <v>-408</v>
      </c>
      <c r="X39" s="13">
        <v>-2</v>
      </c>
      <c r="Y39" s="13">
        <v>0</v>
      </c>
      <c r="Z39" s="13">
        <v>0</v>
      </c>
      <c r="AA39" s="13">
        <v>452</v>
      </c>
      <c r="AB39" s="13">
        <v>6322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26">
        <v>0</v>
      </c>
    </row>
    <row r="40" spans="1:35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</row>
    <row r="41" spans="1:35" x14ac:dyDescent="0.3">
      <c r="A41" s="4" t="s">
        <v>27</v>
      </c>
      <c r="B41" s="5" t="s">
        <v>198</v>
      </c>
      <c r="C41" s="13">
        <v>0</v>
      </c>
      <c r="D41" s="13"/>
      <c r="E41" s="13"/>
      <c r="F41" s="13">
        <v>57846</v>
      </c>
      <c r="G41" s="13">
        <v>0</v>
      </c>
      <c r="H41" s="13">
        <v>8740</v>
      </c>
      <c r="I41" s="13">
        <v>18</v>
      </c>
      <c r="J41" s="13">
        <v>57450</v>
      </c>
      <c r="K41" s="13">
        <v>-797</v>
      </c>
      <c r="L41" s="13">
        <v>37</v>
      </c>
      <c r="M41" s="13">
        <v>0</v>
      </c>
      <c r="N41" s="13">
        <v>1402</v>
      </c>
      <c r="O41" s="13">
        <v>579</v>
      </c>
      <c r="P41" s="13">
        <v>1539</v>
      </c>
      <c r="Q41" s="13">
        <v>-98</v>
      </c>
      <c r="R41" s="13">
        <v>19</v>
      </c>
      <c r="S41" s="13">
        <v>8349</v>
      </c>
      <c r="T41" s="13">
        <v>10013</v>
      </c>
      <c r="U41" s="13">
        <v>63212</v>
      </c>
      <c r="V41" s="13">
        <v>883</v>
      </c>
      <c r="W41" s="13">
        <v>-81</v>
      </c>
      <c r="X41" s="13">
        <v>-11</v>
      </c>
      <c r="Y41" s="13">
        <v>0</v>
      </c>
      <c r="Z41" s="13">
        <v>15686</v>
      </c>
      <c r="AA41" s="13">
        <v>0</v>
      </c>
      <c r="AB41" s="13">
        <v>24609</v>
      </c>
      <c r="AC41" s="13">
        <v>137</v>
      </c>
      <c r="AD41" s="13">
        <v>0</v>
      </c>
      <c r="AE41" s="13">
        <v>0</v>
      </c>
      <c r="AF41" s="13">
        <v>0</v>
      </c>
      <c r="AG41" s="13">
        <v>0</v>
      </c>
      <c r="AH41" s="13">
        <v>0</v>
      </c>
      <c r="AI41" s="26">
        <v>0</v>
      </c>
    </row>
    <row r="42" spans="1:35" x14ac:dyDescent="0.3">
      <c r="A42" s="7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</row>
    <row r="43" spans="1:35" s="64" customFormat="1" x14ac:dyDescent="0.3">
      <c r="A43" s="7" t="s">
        <v>28</v>
      </c>
      <c r="B43" s="8" t="s">
        <v>200</v>
      </c>
      <c r="C43" s="17">
        <v>3271</v>
      </c>
      <c r="D43" s="17">
        <v>84668</v>
      </c>
      <c r="E43" s="17">
        <v>6681</v>
      </c>
      <c r="F43" s="17">
        <v>202389</v>
      </c>
      <c r="G43" s="17">
        <v>-3641</v>
      </c>
      <c r="H43" s="17">
        <v>-30772</v>
      </c>
      <c r="I43" s="17">
        <v>26173</v>
      </c>
      <c r="J43" s="17">
        <v>199550</v>
      </c>
      <c r="K43" s="17">
        <v>28778</v>
      </c>
      <c r="L43" s="17">
        <v>3615</v>
      </c>
      <c r="M43" s="17">
        <v>6137</v>
      </c>
      <c r="N43" s="17">
        <v>4602</v>
      </c>
      <c r="O43" s="17">
        <v>7680</v>
      </c>
      <c r="P43" s="17">
        <v>-9280</v>
      </c>
      <c r="Q43" s="17">
        <v>7800</v>
      </c>
      <c r="R43" s="17">
        <v>7874</v>
      </c>
      <c r="S43" s="17">
        <v>42654</v>
      </c>
      <c r="T43" s="17">
        <v>41491</v>
      </c>
      <c r="U43" s="17">
        <v>16506</v>
      </c>
      <c r="V43" s="17">
        <v>59007</v>
      </c>
      <c r="W43" s="17">
        <v>-60393</v>
      </c>
      <c r="X43" s="17">
        <v>-13814</v>
      </c>
      <c r="Y43" s="17">
        <v>33616</v>
      </c>
      <c r="Z43" s="17">
        <v>21699</v>
      </c>
      <c r="AA43" s="17">
        <v>10538</v>
      </c>
      <c r="AB43" s="17">
        <v>336643</v>
      </c>
      <c r="AC43" s="17">
        <v>14214</v>
      </c>
      <c r="AD43" s="17">
        <v>-1164</v>
      </c>
      <c r="AE43" s="17">
        <v>-42573</v>
      </c>
      <c r="AF43" s="17">
        <v>5004</v>
      </c>
      <c r="AG43" s="17">
        <v>743</v>
      </c>
      <c r="AH43" s="17">
        <v>-1304</v>
      </c>
      <c r="AI43" s="30">
        <v>3827</v>
      </c>
    </row>
    <row r="44" spans="1:35" s="64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</row>
    <row r="45" spans="1:35" x14ac:dyDescent="0.3">
      <c r="A45" s="4" t="s">
        <v>29</v>
      </c>
      <c r="B45" s="5" t="s">
        <v>202</v>
      </c>
      <c r="C45" s="16">
        <v>1186</v>
      </c>
      <c r="D45" s="16"/>
      <c r="E45" s="16"/>
      <c r="F45" s="16">
        <v>2124</v>
      </c>
      <c r="G45" s="16">
        <v>9</v>
      </c>
      <c r="H45" s="16">
        <v>7495</v>
      </c>
      <c r="I45" s="16">
        <v>5831</v>
      </c>
      <c r="J45" s="16">
        <v>5744</v>
      </c>
      <c r="K45" s="16">
        <v>4979</v>
      </c>
      <c r="L45" s="16">
        <v>1672</v>
      </c>
      <c r="M45" s="16">
        <v>308</v>
      </c>
      <c r="N45" s="16">
        <v>33</v>
      </c>
      <c r="O45" s="16">
        <v>425</v>
      </c>
      <c r="P45" s="16">
        <v>384</v>
      </c>
      <c r="Q45" s="16">
        <v>2992</v>
      </c>
      <c r="R45" s="16">
        <v>227</v>
      </c>
      <c r="S45" s="16">
        <v>19614</v>
      </c>
      <c r="T45" s="16">
        <v>0</v>
      </c>
      <c r="U45" s="16">
        <v>50182</v>
      </c>
      <c r="V45" s="16">
        <v>12565</v>
      </c>
      <c r="W45" s="16">
        <v>307</v>
      </c>
      <c r="X45" s="16">
        <v>4934</v>
      </c>
      <c r="Y45" s="16">
        <v>4451</v>
      </c>
      <c r="Z45" s="16">
        <v>3164</v>
      </c>
      <c r="AA45" s="16">
        <v>5157</v>
      </c>
      <c r="AB45" s="16">
        <v>78931</v>
      </c>
      <c r="AC45" s="16">
        <v>6481</v>
      </c>
      <c r="AD45" s="16">
        <v>2</v>
      </c>
      <c r="AE45" s="16">
        <v>4781</v>
      </c>
      <c r="AF45" s="16">
        <v>2353</v>
      </c>
      <c r="AG45" s="16">
        <v>147</v>
      </c>
      <c r="AH45" s="16">
        <v>2770</v>
      </c>
      <c r="AI45" s="29">
        <v>1601</v>
      </c>
    </row>
    <row r="46" spans="1:35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9"/>
    </row>
    <row r="47" spans="1:35" x14ac:dyDescent="0.3">
      <c r="A47" s="4" t="s">
        <v>30</v>
      </c>
      <c r="B47" s="5" t="s">
        <v>204</v>
      </c>
      <c r="C47" s="16">
        <v>-293</v>
      </c>
      <c r="D47" s="16"/>
      <c r="E47" s="16"/>
      <c r="F47" s="16">
        <v>-100383</v>
      </c>
      <c r="G47" s="16">
        <v>-945</v>
      </c>
      <c r="H47" s="16">
        <v>-20635</v>
      </c>
      <c r="I47" s="16">
        <v>146</v>
      </c>
      <c r="J47" s="16">
        <v>-62191</v>
      </c>
      <c r="K47" s="16">
        <v>-3553</v>
      </c>
      <c r="L47" s="16">
        <v>-718</v>
      </c>
      <c r="M47" s="16">
        <v>0</v>
      </c>
      <c r="N47" s="16">
        <v>-131</v>
      </c>
      <c r="O47" s="16">
        <v>1021</v>
      </c>
      <c r="P47" s="16">
        <v>-10228</v>
      </c>
      <c r="Q47" s="16">
        <v>-1028</v>
      </c>
      <c r="R47" s="16">
        <v>406</v>
      </c>
      <c r="S47" s="16">
        <v>-13296</v>
      </c>
      <c r="T47" s="16">
        <v>0</v>
      </c>
      <c r="U47" s="16">
        <v>-80932</v>
      </c>
      <c r="V47" s="16">
        <v>839</v>
      </c>
      <c r="W47" s="16">
        <v>-4868</v>
      </c>
      <c r="X47" s="16">
        <v>-9893</v>
      </c>
      <c r="Y47" s="16">
        <v>773</v>
      </c>
      <c r="Z47" s="16">
        <v>2642</v>
      </c>
      <c r="AA47" s="16">
        <v>-1668</v>
      </c>
      <c r="AB47" s="16">
        <v>-20298</v>
      </c>
      <c r="AC47" s="16">
        <v>-1877</v>
      </c>
      <c r="AD47" s="16">
        <v>-171</v>
      </c>
      <c r="AE47" s="16">
        <v>-19542</v>
      </c>
      <c r="AF47" s="16">
        <v>-11</v>
      </c>
      <c r="AG47" s="16">
        <v>-103</v>
      </c>
      <c r="AH47" s="16">
        <v>0</v>
      </c>
      <c r="AI47" s="29">
        <v>607</v>
      </c>
    </row>
    <row r="48" spans="1:35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9"/>
    </row>
    <row r="49" spans="1:35" s="64" customFormat="1" x14ac:dyDescent="0.3">
      <c r="A49" s="65" t="s">
        <v>31</v>
      </c>
      <c r="B49" s="66" t="s">
        <v>206</v>
      </c>
      <c r="C49" s="67">
        <v>2378</v>
      </c>
      <c r="D49" s="67">
        <v>89139</v>
      </c>
      <c r="E49" s="67">
        <v>5135</v>
      </c>
      <c r="F49" s="67">
        <v>300648</v>
      </c>
      <c r="G49" s="67">
        <v>-2705</v>
      </c>
      <c r="H49" s="67">
        <v>-17632</v>
      </c>
      <c r="I49" s="67">
        <v>20196</v>
      </c>
      <c r="J49" s="67">
        <v>255997</v>
      </c>
      <c r="K49" s="67">
        <v>27352</v>
      </c>
      <c r="L49" s="67">
        <v>2661</v>
      </c>
      <c r="M49" s="67">
        <v>5829</v>
      </c>
      <c r="N49" s="67">
        <v>4700</v>
      </c>
      <c r="O49" s="67">
        <v>6234</v>
      </c>
      <c r="P49" s="67">
        <v>564</v>
      </c>
      <c r="Q49" s="67">
        <v>5836</v>
      </c>
      <c r="R49" s="67">
        <v>7241</v>
      </c>
      <c r="S49" s="67">
        <v>36336</v>
      </c>
      <c r="T49" s="67">
        <v>41491</v>
      </c>
      <c r="U49" s="67">
        <v>47256</v>
      </c>
      <c r="V49" s="67">
        <v>45603</v>
      </c>
      <c r="W49" s="67">
        <v>-55832</v>
      </c>
      <c r="X49" s="67">
        <v>-8855</v>
      </c>
      <c r="Y49" s="67">
        <v>28392</v>
      </c>
      <c r="Z49" s="67">
        <v>15893</v>
      </c>
      <c r="AA49" s="67">
        <v>7049</v>
      </c>
      <c r="AB49" s="67">
        <v>278010</v>
      </c>
      <c r="AC49" s="67">
        <v>9610</v>
      </c>
      <c r="AD49" s="67">
        <v>-995</v>
      </c>
      <c r="AE49" s="67">
        <v>-27812</v>
      </c>
      <c r="AF49" s="67">
        <v>2662</v>
      </c>
      <c r="AG49" s="67">
        <v>699</v>
      </c>
      <c r="AH49" s="67">
        <v>-4074</v>
      </c>
      <c r="AI49" s="68">
        <v>1619</v>
      </c>
    </row>
    <row r="50" spans="1:35" s="70" customFormat="1" x14ac:dyDescent="0.3">
      <c r="A50" s="69"/>
      <c r="B50" s="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s="72" customFormat="1" x14ac:dyDescent="0.3">
      <c r="A51" s="10" t="s">
        <v>32</v>
      </c>
      <c r="B51" s="7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s="72" customFormat="1" x14ac:dyDescent="0.3">
      <c r="A52" s="11" t="s">
        <v>35</v>
      </c>
      <c r="B52" s="7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s="72" customFormat="1" x14ac:dyDescent="0.3">
      <c r="A53" s="11"/>
      <c r="B53" s="7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s="72" customFormat="1" x14ac:dyDescent="0.3">
      <c r="A54" s="10" t="s">
        <v>207</v>
      </c>
      <c r="B54" s="7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s="72" customFormat="1" x14ac:dyDescent="0.3">
      <c r="A55" s="11" t="s">
        <v>208</v>
      </c>
      <c r="B55" s="7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s="72" customFormat="1" x14ac:dyDescent="0.3">
      <c r="A56" s="11"/>
      <c r="B56" s="7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x14ac:dyDescent="0.3">
      <c r="A57" s="10" t="s">
        <v>209</v>
      </c>
      <c r="B57" s="72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x14ac:dyDescent="0.3">
      <c r="A58" s="31" t="s">
        <v>36</v>
      </c>
      <c r="B58" s="7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x14ac:dyDescent="0.3">
      <c r="A59" s="10" t="s">
        <v>210</v>
      </c>
      <c r="B59" s="7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x14ac:dyDescent="0.3">
      <c r="A60" s="31" t="s">
        <v>37</v>
      </c>
      <c r="B60" s="7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x14ac:dyDescent="0.3">
      <c r="B61" s="72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x14ac:dyDescent="0.3">
      <c r="B62" s="72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x14ac:dyDescent="0.3">
      <c r="B63" s="7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x14ac:dyDescent="0.3">
      <c r="B64" s="72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2:35" x14ac:dyDescent="0.3">
      <c r="B65" s="72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2:35" x14ac:dyDescent="0.3">
      <c r="B66" s="7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2:35" x14ac:dyDescent="0.3">
      <c r="B67" s="7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2:35" x14ac:dyDescent="0.3">
      <c r="B68" s="7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2:35" x14ac:dyDescent="0.3">
      <c r="B69" s="72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2:35" x14ac:dyDescent="0.3">
      <c r="B70" s="72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2:35" x14ac:dyDescent="0.3">
      <c r="B71" s="7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2:35" x14ac:dyDescent="0.3">
      <c r="B72" s="7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2:35" x14ac:dyDescent="0.3">
      <c r="B73" s="7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2:35" x14ac:dyDescent="0.3">
      <c r="B74" s="74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2:35" x14ac:dyDescent="0.3">
      <c r="B75" s="74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2:35" x14ac:dyDescent="0.3">
      <c r="B76" s="7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2:35" x14ac:dyDescent="0.3">
      <c r="B77" s="7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2:35" x14ac:dyDescent="0.3">
      <c r="B78" s="75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2:35" x14ac:dyDescent="0.3">
      <c r="B79" s="74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2:35" x14ac:dyDescent="0.3">
      <c r="B80" s="74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2:35" x14ac:dyDescent="0.3">
      <c r="B81" s="7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2:35" x14ac:dyDescent="0.3">
      <c r="B82" s="75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2:35" x14ac:dyDescent="0.3">
      <c r="B83" s="75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2:35" x14ac:dyDescent="0.3">
      <c r="B84" s="74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2:35" x14ac:dyDescent="0.3">
      <c r="B85" s="74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2:35" x14ac:dyDescent="0.3">
      <c r="B86" s="74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2:35" x14ac:dyDescent="0.3">
      <c r="B87" s="75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2:35" x14ac:dyDescent="0.3">
      <c r="B88" s="74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2:35" x14ac:dyDescent="0.3">
      <c r="B89" s="74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2:35" x14ac:dyDescent="0.3">
      <c r="B90" s="74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2:35" x14ac:dyDescent="0.3">
      <c r="B91" s="74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2:35" x14ac:dyDescent="0.3">
      <c r="B92" s="74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2:35" x14ac:dyDescent="0.3">
      <c r="B93" s="75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2:35" x14ac:dyDescent="0.3">
      <c r="B94" s="75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2:35" x14ac:dyDescent="0.3">
      <c r="B95" s="75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2:35" x14ac:dyDescent="0.3">
      <c r="B96" s="75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2:35" x14ac:dyDescent="0.3">
      <c r="B97" s="75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2:35" x14ac:dyDescent="0.3">
      <c r="B98" s="75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2:35" x14ac:dyDescent="0.3">
      <c r="B99" s="75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2:35" x14ac:dyDescent="0.3">
      <c r="B100" s="75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2:35" x14ac:dyDescent="0.3">
      <c r="B101" s="75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2:35" x14ac:dyDescent="0.3">
      <c r="B102" s="75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2:35" x14ac:dyDescent="0.3">
      <c r="B103" s="75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2:35" x14ac:dyDescent="0.3">
      <c r="B104" s="75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2:35" x14ac:dyDescent="0.3">
      <c r="B105" s="75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2:35" x14ac:dyDescent="0.3">
      <c r="B106" s="75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2:35" x14ac:dyDescent="0.3">
      <c r="B107" s="76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 x14ac:dyDescent="0.3">
      <c r="B108" s="77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2:35" x14ac:dyDescent="0.3">
      <c r="B109" s="75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2:35" x14ac:dyDescent="0.3">
      <c r="B110" s="7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2:35" x14ac:dyDescent="0.3">
      <c r="B111" s="75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2:35" x14ac:dyDescent="0.3">
      <c r="B112" s="75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2:35" x14ac:dyDescent="0.3">
      <c r="B113" s="75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2:35" x14ac:dyDescent="0.3">
      <c r="B114" s="75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2:35" x14ac:dyDescent="0.3">
      <c r="B115" s="75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2:35" x14ac:dyDescent="0.3">
      <c r="B116" s="75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2:35" x14ac:dyDescent="0.3">
      <c r="B117" s="75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2:35" x14ac:dyDescent="0.3">
      <c r="B118" s="75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2:35" x14ac:dyDescent="0.3">
      <c r="B119" s="75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2:35" x14ac:dyDescent="0.3">
      <c r="B120" s="75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2:35" x14ac:dyDescent="0.3">
      <c r="B121" s="75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2:35" x14ac:dyDescent="0.3">
      <c r="B122" s="75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2:35" x14ac:dyDescent="0.3">
      <c r="B123" s="75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2:35" x14ac:dyDescent="0.3">
      <c r="B124" s="75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2:35" x14ac:dyDescent="0.3">
      <c r="B125" s="75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2:35" x14ac:dyDescent="0.3">
      <c r="B126" s="75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2:35" x14ac:dyDescent="0.3">
      <c r="B127" s="75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2:35" x14ac:dyDescent="0.3">
      <c r="B128" s="75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2:35" x14ac:dyDescent="0.3">
      <c r="B129" s="74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2:35" x14ac:dyDescent="0.3">
      <c r="B130" s="74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2:35" x14ac:dyDescent="0.3">
      <c r="B131" s="74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2:35" x14ac:dyDescent="0.3">
      <c r="B132" s="75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2:35" x14ac:dyDescent="0.3">
      <c r="B133" s="74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2:35" x14ac:dyDescent="0.3">
      <c r="B134" s="74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2:35" x14ac:dyDescent="0.3">
      <c r="B135" s="74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2:35" x14ac:dyDescent="0.3">
      <c r="B136" s="74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2:35" x14ac:dyDescent="0.3">
      <c r="B137" s="74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2:35" x14ac:dyDescent="0.3">
      <c r="B138" s="74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2:35" x14ac:dyDescent="0.3">
      <c r="B139" s="74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2:35" x14ac:dyDescent="0.3">
      <c r="B140" s="74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2:35" x14ac:dyDescent="0.3">
      <c r="B141" s="74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2:35" x14ac:dyDescent="0.3">
      <c r="B142" s="74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2:35" x14ac:dyDescent="0.3">
      <c r="B143" s="74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2:35" x14ac:dyDescent="0.3">
      <c r="B144" s="74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2:35" x14ac:dyDescent="0.3">
      <c r="B145" s="78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2:35" x14ac:dyDescent="0.3">
      <c r="B146" s="74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2:35" x14ac:dyDescent="0.3">
      <c r="B147" s="74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2:35" x14ac:dyDescent="0.3">
      <c r="B148" s="74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2:35" x14ac:dyDescent="0.3">
      <c r="B149" s="74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2:35" x14ac:dyDescent="0.3">
      <c r="B150" s="74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2:35" x14ac:dyDescent="0.3">
      <c r="B151" s="74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2:35" x14ac:dyDescent="0.3">
      <c r="B152" s="74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2:35" x14ac:dyDescent="0.3">
      <c r="B153" s="74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2:35" x14ac:dyDescent="0.3">
      <c r="B154" s="74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2:35" x14ac:dyDescent="0.3">
      <c r="B155" s="74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</sheetData>
  <pageMargins left="0.43307086614173229" right="0.23622047244094491" top="0.27559055118110237" bottom="0.39370078740157483" header="0.15748031496062992" footer="0.31496062992125984"/>
  <pageSetup paperSize="9" scale="8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AI155"/>
  <sheetViews>
    <sheetView showGridLines="0" zoomScaleNormal="100" workbookViewId="0">
      <pane xSplit="2" ySplit="4" topLeftCell="C5" activePane="bottomRight" state="frozen"/>
      <selection activeCell="AL26" sqref="AL26"/>
      <selection pane="topRight" activeCell="AL26" sqref="AL26"/>
      <selection pane="bottomLeft" activeCell="AL26" sqref="AL26"/>
      <selection pane="bottomRight" activeCell="C1" sqref="C1"/>
    </sheetView>
  </sheetViews>
  <sheetFormatPr defaultRowHeight="14.4" x14ac:dyDescent="0.3"/>
  <cols>
    <col min="1" max="1" width="4.33203125" customWidth="1"/>
    <col min="2" max="2" width="64" style="81" bestFit="1" customWidth="1"/>
    <col min="3" max="35" width="11.33203125" style="107" customWidth="1"/>
  </cols>
  <sheetData>
    <row r="1" spans="1:35" x14ac:dyDescent="0.3">
      <c r="A1" s="56" t="s">
        <v>33</v>
      </c>
      <c r="B1" s="106"/>
    </row>
    <row r="2" spans="1:35" x14ac:dyDescent="0.3">
      <c r="A2" s="58" t="s">
        <v>246</v>
      </c>
      <c r="B2" s="108"/>
    </row>
    <row r="3" spans="1:35" x14ac:dyDescent="0.3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s="62" customFormat="1" ht="30" customHeight="1" x14ac:dyDescent="0.3">
      <c r="A4" s="59"/>
      <c r="B4" s="3"/>
      <c r="C4" s="47" t="s">
        <v>143</v>
      </c>
      <c r="D4" s="47" t="s">
        <v>144</v>
      </c>
      <c r="E4" s="47" t="s">
        <v>213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60" t="s">
        <v>157</v>
      </c>
      <c r="AD4" s="47" t="s">
        <v>214</v>
      </c>
      <c r="AE4" s="47" t="s">
        <v>159</v>
      </c>
      <c r="AF4" s="47" t="s">
        <v>11</v>
      </c>
      <c r="AG4" s="47" t="s">
        <v>160</v>
      </c>
      <c r="AH4" s="47" t="s">
        <v>161</v>
      </c>
      <c r="AI4" s="61" t="s">
        <v>162</v>
      </c>
    </row>
    <row r="5" spans="1:35" s="85" customFormat="1" x14ac:dyDescent="0.3">
      <c r="A5" s="4" t="s">
        <v>12</v>
      </c>
      <c r="B5" s="5" t="s">
        <v>163</v>
      </c>
      <c r="C5" s="13">
        <v>7449</v>
      </c>
      <c r="D5" s="13"/>
      <c r="E5" s="13"/>
      <c r="F5" s="13">
        <v>1122610</v>
      </c>
      <c r="G5" s="13">
        <v>1572</v>
      </c>
      <c r="H5" s="13">
        <v>45202</v>
      </c>
      <c r="I5" s="13">
        <v>16068</v>
      </c>
      <c r="J5" s="13">
        <v>1349066</v>
      </c>
      <c r="K5" s="13">
        <v>47852</v>
      </c>
      <c r="L5" s="13">
        <v>8160</v>
      </c>
      <c r="M5" s="13">
        <v>4173</v>
      </c>
      <c r="N5" s="13">
        <v>28788</v>
      </c>
      <c r="O5" s="13">
        <v>13811</v>
      </c>
      <c r="P5" s="13">
        <v>240493</v>
      </c>
      <c r="Q5" s="13">
        <v>19410</v>
      </c>
      <c r="R5" s="13">
        <v>32116</v>
      </c>
      <c r="S5" s="13">
        <v>214356</v>
      </c>
      <c r="T5" s="13">
        <v>346994</v>
      </c>
      <c r="U5" s="13">
        <v>2126492</v>
      </c>
      <c r="V5" s="13">
        <v>127577</v>
      </c>
      <c r="W5" s="13">
        <v>69536</v>
      </c>
      <c r="X5" s="13">
        <v>90788</v>
      </c>
      <c r="Y5" s="13">
        <v>25655</v>
      </c>
      <c r="Z5" s="13">
        <v>117258</v>
      </c>
      <c r="AA5" s="13">
        <v>64172</v>
      </c>
      <c r="AB5" s="13">
        <v>980052</v>
      </c>
      <c r="AC5" s="13">
        <v>26793</v>
      </c>
      <c r="AD5" s="13">
        <v>961</v>
      </c>
      <c r="AE5" s="13">
        <v>268151</v>
      </c>
      <c r="AF5" s="13">
        <v>10322</v>
      </c>
      <c r="AG5" s="13">
        <v>0</v>
      </c>
      <c r="AH5" s="13">
        <v>477</v>
      </c>
      <c r="AI5" s="26">
        <v>7771</v>
      </c>
    </row>
    <row r="6" spans="1:35" s="85" customFormat="1" x14ac:dyDescent="0.3">
      <c r="A6" s="4"/>
      <c r="B6" s="35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6"/>
    </row>
    <row r="7" spans="1:35" s="85" customFormat="1" x14ac:dyDescent="0.3">
      <c r="A7" s="4">
        <v>2</v>
      </c>
      <c r="B7" s="5" t="s">
        <v>165</v>
      </c>
      <c r="C7" s="14">
        <v>2483</v>
      </c>
      <c r="D7" s="14"/>
      <c r="E7" s="14"/>
      <c r="F7" s="14">
        <v>714231</v>
      </c>
      <c r="G7" s="14">
        <v>1418</v>
      </c>
      <c r="H7" s="14">
        <v>24657</v>
      </c>
      <c r="I7" s="14">
        <v>3243</v>
      </c>
      <c r="J7" s="14">
        <v>995889</v>
      </c>
      <c r="K7" s="14">
        <v>40406</v>
      </c>
      <c r="L7" s="14">
        <v>4258</v>
      </c>
      <c r="M7" s="14">
        <v>2263</v>
      </c>
      <c r="N7" s="14">
        <v>23763</v>
      </c>
      <c r="O7" s="14">
        <v>7007</v>
      </c>
      <c r="P7" s="14">
        <v>143515</v>
      </c>
      <c r="Q7" s="14">
        <v>13256</v>
      </c>
      <c r="R7" s="14">
        <v>12485</v>
      </c>
      <c r="S7" s="14">
        <v>73317</v>
      </c>
      <c r="T7" s="14">
        <v>218149</v>
      </c>
      <c r="U7" s="14">
        <v>1650491</v>
      </c>
      <c r="V7" s="14">
        <v>111171</v>
      </c>
      <c r="W7" s="14">
        <v>33573</v>
      </c>
      <c r="X7" s="14">
        <v>52332</v>
      </c>
      <c r="Y7" s="14">
        <v>15483</v>
      </c>
      <c r="Z7" s="14">
        <v>64810</v>
      </c>
      <c r="AA7" s="14">
        <v>42720</v>
      </c>
      <c r="AB7" s="14">
        <v>704037</v>
      </c>
      <c r="AC7" s="14">
        <v>11239</v>
      </c>
      <c r="AD7" s="14">
        <v>325</v>
      </c>
      <c r="AE7" s="14">
        <v>129257</v>
      </c>
      <c r="AF7" s="14">
        <v>4565</v>
      </c>
      <c r="AG7" s="14">
        <v>6</v>
      </c>
      <c r="AH7" s="14">
        <v>190</v>
      </c>
      <c r="AI7" s="27">
        <v>3275</v>
      </c>
    </row>
    <row r="8" spans="1:35" s="85" customFormat="1" x14ac:dyDescent="0.3">
      <c r="A8" s="7"/>
      <c r="B8" s="6" t="s">
        <v>166</v>
      </c>
      <c r="C8" s="13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7"/>
    </row>
    <row r="9" spans="1:35" s="86" customFormat="1" x14ac:dyDescent="0.3">
      <c r="A9" s="7" t="s">
        <v>13</v>
      </c>
      <c r="B9" s="8" t="s">
        <v>167</v>
      </c>
      <c r="C9" s="17">
        <v>4966</v>
      </c>
      <c r="D9" s="15">
        <v>299388</v>
      </c>
      <c r="E9" s="15">
        <v>2752</v>
      </c>
      <c r="F9" s="15">
        <v>408379</v>
      </c>
      <c r="G9" s="15">
        <v>154</v>
      </c>
      <c r="H9" s="15">
        <v>20545</v>
      </c>
      <c r="I9" s="15">
        <v>12825</v>
      </c>
      <c r="J9" s="15">
        <v>353177</v>
      </c>
      <c r="K9" s="15">
        <v>7446</v>
      </c>
      <c r="L9" s="15">
        <v>3902</v>
      </c>
      <c r="M9" s="15">
        <v>1910</v>
      </c>
      <c r="N9" s="15">
        <v>5025</v>
      </c>
      <c r="O9" s="15">
        <v>6804</v>
      </c>
      <c r="P9" s="15">
        <v>96978</v>
      </c>
      <c r="Q9" s="15">
        <v>6154</v>
      </c>
      <c r="R9" s="15">
        <v>19631</v>
      </c>
      <c r="S9" s="15">
        <v>141039</v>
      </c>
      <c r="T9" s="15">
        <v>128845</v>
      </c>
      <c r="U9" s="15">
        <v>476001</v>
      </c>
      <c r="V9" s="15">
        <v>16406</v>
      </c>
      <c r="W9" s="15">
        <v>35963</v>
      </c>
      <c r="X9" s="15">
        <v>38456</v>
      </c>
      <c r="Y9" s="15">
        <v>10172</v>
      </c>
      <c r="Z9" s="15">
        <v>52448</v>
      </c>
      <c r="AA9" s="15">
        <v>21452</v>
      </c>
      <c r="AB9" s="15">
        <v>276015</v>
      </c>
      <c r="AC9" s="15">
        <v>15554</v>
      </c>
      <c r="AD9" s="15">
        <v>636</v>
      </c>
      <c r="AE9" s="15">
        <v>138894</v>
      </c>
      <c r="AF9" s="15">
        <v>5757</v>
      </c>
      <c r="AG9" s="15">
        <v>-6</v>
      </c>
      <c r="AH9" s="15">
        <v>287</v>
      </c>
      <c r="AI9" s="28">
        <v>4496</v>
      </c>
    </row>
    <row r="10" spans="1:35" s="86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8"/>
    </row>
    <row r="11" spans="1:35" x14ac:dyDescent="0.3">
      <c r="A11" s="4" t="s">
        <v>14</v>
      </c>
      <c r="B11" s="5" t="s">
        <v>169</v>
      </c>
      <c r="C11" s="13">
        <v>0</v>
      </c>
      <c r="D11" s="16"/>
      <c r="E11" s="16"/>
      <c r="F11" s="16">
        <v>406388</v>
      </c>
      <c r="G11" s="16">
        <v>63</v>
      </c>
      <c r="H11" s="16">
        <v>921</v>
      </c>
      <c r="I11" s="16">
        <v>1344</v>
      </c>
      <c r="J11" s="16">
        <v>115088</v>
      </c>
      <c r="K11" s="16">
        <v>585</v>
      </c>
      <c r="L11" s="16">
        <v>32</v>
      </c>
      <c r="M11" s="16">
        <v>29</v>
      </c>
      <c r="N11" s="16">
        <v>13738</v>
      </c>
      <c r="O11" s="16">
        <v>40</v>
      </c>
      <c r="P11" s="16">
        <v>284</v>
      </c>
      <c r="Q11" s="16">
        <v>149</v>
      </c>
      <c r="R11" s="16">
        <v>7584</v>
      </c>
      <c r="S11" s="16">
        <v>949</v>
      </c>
      <c r="T11" s="16">
        <v>2104</v>
      </c>
      <c r="U11" s="16">
        <v>215787</v>
      </c>
      <c r="V11" s="16">
        <v>7197</v>
      </c>
      <c r="W11" s="16">
        <v>63</v>
      </c>
      <c r="X11" s="16">
        <v>514</v>
      </c>
      <c r="Y11" s="16">
        <v>133</v>
      </c>
      <c r="Z11" s="16">
        <v>72</v>
      </c>
      <c r="AA11" s="16">
        <v>0</v>
      </c>
      <c r="AB11" s="16">
        <v>82727</v>
      </c>
      <c r="AC11" s="16">
        <v>544</v>
      </c>
      <c r="AD11" s="16">
        <v>79</v>
      </c>
      <c r="AE11" s="16">
        <v>27</v>
      </c>
      <c r="AF11" s="16">
        <v>1238</v>
      </c>
      <c r="AG11" s="16">
        <v>0</v>
      </c>
      <c r="AH11" s="16">
        <v>0</v>
      </c>
      <c r="AI11" s="29">
        <v>0</v>
      </c>
    </row>
    <row r="12" spans="1:35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9"/>
    </row>
    <row r="13" spans="1:35" x14ac:dyDescent="0.3">
      <c r="A13" s="4" t="s">
        <v>15</v>
      </c>
      <c r="B13" s="5" t="s">
        <v>171</v>
      </c>
      <c r="C13" s="13">
        <v>1022</v>
      </c>
      <c r="D13" s="16"/>
      <c r="E13" s="16"/>
      <c r="F13" s="16">
        <v>322380</v>
      </c>
      <c r="G13" s="16">
        <v>3523</v>
      </c>
      <c r="H13" s="16">
        <v>5496</v>
      </c>
      <c r="I13" s="16">
        <v>4291</v>
      </c>
      <c r="J13" s="16">
        <v>304217</v>
      </c>
      <c r="K13" s="16">
        <v>59889</v>
      </c>
      <c r="L13" s="16">
        <v>2206</v>
      </c>
      <c r="M13" s="16">
        <v>6141</v>
      </c>
      <c r="N13" s="16">
        <v>513</v>
      </c>
      <c r="O13" s="16">
        <v>1497</v>
      </c>
      <c r="P13" s="16">
        <v>39802</v>
      </c>
      <c r="Q13" s="16">
        <v>6035</v>
      </c>
      <c r="R13" s="16">
        <v>3808</v>
      </c>
      <c r="S13" s="16">
        <v>54865</v>
      </c>
      <c r="T13" s="16">
        <v>42126</v>
      </c>
      <c r="U13" s="16">
        <v>245322</v>
      </c>
      <c r="V13" s="16">
        <v>46821</v>
      </c>
      <c r="W13" s="16">
        <v>11938</v>
      </c>
      <c r="X13" s="16">
        <v>21382</v>
      </c>
      <c r="Y13" s="16">
        <v>10285</v>
      </c>
      <c r="Z13" s="16">
        <v>26050</v>
      </c>
      <c r="AA13" s="16">
        <v>9920</v>
      </c>
      <c r="AB13" s="16">
        <v>201663</v>
      </c>
      <c r="AC13" s="16">
        <v>8180</v>
      </c>
      <c r="AD13" s="16">
        <v>724</v>
      </c>
      <c r="AE13" s="16">
        <v>68852</v>
      </c>
      <c r="AF13" s="16">
        <v>2269</v>
      </c>
      <c r="AG13" s="16">
        <v>0</v>
      </c>
      <c r="AH13" s="16">
        <v>1005</v>
      </c>
      <c r="AI13" s="29">
        <v>616</v>
      </c>
    </row>
    <row r="14" spans="1:35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9"/>
    </row>
    <row r="15" spans="1:35" x14ac:dyDescent="0.3">
      <c r="A15" s="4" t="s">
        <v>16</v>
      </c>
      <c r="B15" s="5" t="s">
        <v>172</v>
      </c>
      <c r="C15" s="13">
        <v>-142</v>
      </c>
      <c r="D15" s="16"/>
      <c r="E15" s="16"/>
      <c r="F15" s="16">
        <v>-43944</v>
      </c>
      <c r="G15" s="16">
        <v>-76</v>
      </c>
      <c r="H15" s="16">
        <v>-2149</v>
      </c>
      <c r="I15" s="16">
        <v>-825</v>
      </c>
      <c r="J15" s="16">
        <v>-71511</v>
      </c>
      <c r="K15" s="16">
        <v>-6073</v>
      </c>
      <c r="L15" s="16">
        <v>-288</v>
      </c>
      <c r="M15" s="16">
        <v>-1803</v>
      </c>
      <c r="N15" s="16">
        <v>-66</v>
      </c>
      <c r="O15" s="16">
        <v>-248</v>
      </c>
      <c r="P15" s="16">
        <v>-5901</v>
      </c>
      <c r="Q15" s="16">
        <v>-321</v>
      </c>
      <c r="R15" s="16">
        <v>-1585</v>
      </c>
      <c r="S15" s="16">
        <v>-5326</v>
      </c>
      <c r="T15" s="16">
        <v>-7268</v>
      </c>
      <c r="U15" s="16">
        <v>-45644</v>
      </c>
      <c r="V15" s="16">
        <v>-3797</v>
      </c>
      <c r="W15" s="16">
        <v>-2707</v>
      </c>
      <c r="X15" s="16">
        <v>-4005</v>
      </c>
      <c r="Y15" s="16">
        <v>-2598</v>
      </c>
      <c r="Z15" s="16">
        <v>-3404</v>
      </c>
      <c r="AA15" s="16">
        <v>-1860</v>
      </c>
      <c r="AB15" s="16">
        <v>-24882</v>
      </c>
      <c r="AC15" s="16">
        <v>-1232</v>
      </c>
      <c r="AD15" s="16">
        <v>-102</v>
      </c>
      <c r="AE15" s="16">
        <v>-3778</v>
      </c>
      <c r="AF15" s="16">
        <v>-1620</v>
      </c>
      <c r="AG15" s="16">
        <v>-1</v>
      </c>
      <c r="AH15" s="16">
        <v>-374</v>
      </c>
      <c r="AI15" s="29">
        <v>-81</v>
      </c>
    </row>
    <row r="16" spans="1:35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9"/>
    </row>
    <row r="17" spans="1:35" x14ac:dyDescent="0.3">
      <c r="A17" s="4" t="s">
        <v>17</v>
      </c>
      <c r="B17" s="5" t="s">
        <v>174</v>
      </c>
      <c r="C17" s="13">
        <v>78</v>
      </c>
      <c r="D17" s="16"/>
      <c r="E17" s="16"/>
      <c r="F17" s="16">
        <v>-45663</v>
      </c>
      <c r="G17" s="16">
        <v>0</v>
      </c>
      <c r="H17" s="16">
        <v>-90</v>
      </c>
      <c r="I17" s="16">
        <v>1930</v>
      </c>
      <c r="J17" s="16">
        <v>-96839</v>
      </c>
      <c r="K17" s="16">
        <v>-3420</v>
      </c>
      <c r="L17" s="16">
        <v>158</v>
      </c>
      <c r="M17" s="16">
        <v>535</v>
      </c>
      <c r="N17" s="16">
        <v>-4799</v>
      </c>
      <c r="O17" s="16">
        <v>-2812</v>
      </c>
      <c r="P17" s="16">
        <v>-4007</v>
      </c>
      <c r="Q17" s="16">
        <v>1313</v>
      </c>
      <c r="R17" s="16">
        <v>703</v>
      </c>
      <c r="S17" s="16">
        <v>4727</v>
      </c>
      <c r="T17" s="16">
        <v>31638</v>
      </c>
      <c r="U17" s="16">
        <v>26990</v>
      </c>
      <c r="V17" s="16">
        <v>-12873</v>
      </c>
      <c r="W17" s="16">
        <v>-951</v>
      </c>
      <c r="X17" s="16">
        <v>-879</v>
      </c>
      <c r="Y17" s="16">
        <v>17068</v>
      </c>
      <c r="Z17" s="16">
        <v>-1971</v>
      </c>
      <c r="AA17" s="16">
        <v>0</v>
      </c>
      <c r="AB17" s="16">
        <v>-30040</v>
      </c>
      <c r="AC17" s="16">
        <v>9207</v>
      </c>
      <c r="AD17" s="16">
        <v>-105</v>
      </c>
      <c r="AE17" s="16">
        <v>-2458</v>
      </c>
      <c r="AF17" s="16">
        <v>0</v>
      </c>
      <c r="AG17" s="16">
        <v>0</v>
      </c>
      <c r="AH17" s="16">
        <v>0</v>
      </c>
      <c r="AI17" s="29">
        <v>0</v>
      </c>
    </row>
    <row r="18" spans="1:35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9"/>
    </row>
    <row r="19" spans="1:35" x14ac:dyDescent="0.3">
      <c r="A19" s="4" t="s">
        <v>18</v>
      </c>
      <c r="B19" s="5" t="s">
        <v>176</v>
      </c>
      <c r="C19" s="13">
        <v>0</v>
      </c>
      <c r="D19" s="13"/>
      <c r="E19" s="13"/>
      <c r="F19" s="13">
        <v>21226</v>
      </c>
      <c r="G19" s="13">
        <v>3</v>
      </c>
      <c r="H19" s="13">
        <v>0</v>
      </c>
      <c r="I19" s="13">
        <v>9976</v>
      </c>
      <c r="J19" s="13">
        <v>139104</v>
      </c>
      <c r="K19" s="13">
        <v>3079</v>
      </c>
      <c r="L19" s="13">
        <v>-4</v>
      </c>
      <c r="M19" s="13">
        <v>119</v>
      </c>
      <c r="N19" s="13">
        <v>359</v>
      </c>
      <c r="O19" s="13">
        <v>501</v>
      </c>
      <c r="P19" s="13">
        <v>7554</v>
      </c>
      <c r="Q19" s="13">
        <v>-334</v>
      </c>
      <c r="R19" s="13">
        <v>-111</v>
      </c>
      <c r="S19" s="13">
        <v>627</v>
      </c>
      <c r="T19" s="13">
        <v>8334</v>
      </c>
      <c r="U19" s="13">
        <v>11745</v>
      </c>
      <c r="V19" s="13">
        <v>1305</v>
      </c>
      <c r="W19" s="13">
        <v>45</v>
      </c>
      <c r="X19" s="13">
        <v>119</v>
      </c>
      <c r="Y19" s="13">
        <v>1265</v>
      </c>
      <c r="Z19" s="13">
        <v>812</v>
      </c>
      <c r="AA19" s="13">
        <v>0</v>
      </c>
      <c r="AB19" s="13">
        <v>-26965</v>
      </c>
      <c r="AC19" s="13">
        <v>0</v>
      </c>
      <c r="AD19" s="13">
        <v>-1</v>
      </c>
      <c r="AE19" s="13">
        <v>-5094</v>
      </c>
      <c r="AF19" s="13">
        <v>0</v>
      </c>
      <c r="AG19" s="13">
        <v>0</v>
      </c>
      <c r="AH19" s="13">
        <v>0</v>
      </c>
      <c r="AI19" s="26">
        <v>0</v>
      </c>
    </row>
    <row r="20" spans="1:35" x14ac:dyDescent="0.3">
      <c r="A20" s="7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6"/>
    </row>
    <row r="21" spans="1:35" x14ac:dyDescent="0.3">
      <c r="A21" s="4" t="s">
        <v>19</v>
      </c>
      <c r="B21" s="5" t="s">
        <v>178</v>
      </c>
      <c r="C21" s="13">
        <v>1288</v>
      </c>
      <c r="D21" s="16"/>
      <c r="E21" s="16"/>
      <c r="F21" s="16">
        <v>-2918</v>
      </c>
      <c r="G21" s="16">
        <v>76</v>
      </c>
      <c r="H21" s="16">
        <v>-2</v>
      </c>
      <c r="I21" s="16">
        <v>1277</v>
      </c>
      <c r="J21" s="16">
        <v>-1538</v>
      </c>
      <c r="K21" s="16">
        <v>2036</v>
      </c>
      <c r="L21" s="16">
        <v>838</v>
      </c>
      <c r="M21" s="16">
        <v>5764</v>
      </c>
      <c r="N21" s="16">
        <v>10542</v>
      </c>
      <c r="O21" s="16">
        <v>570</v>
      </c>
      <c r="P21" s="16">
        <v>92</v>
      </c>
      <c r="Q21" s="16">
        <v>-1568</v>
      </c>
      <c r="R21" s="16">
        <v>-486</v>
      </c>
      <c r="S21" s="16">
        <v>590</v>
      </c>
      <c r="T21" s="16">
        <v>1137</v>
      </c>
      <c r="U21" s="16">
        <v>-26161</v>
      </c>
      <c r="V21" s="16">
        <v>142</v>
      </c>
      <c r="W21" s="16">
        <v>267</v>
      </c>
      <c r="X21" s="16">
        <v>464</v>
      </c>
      <c r="Y21" s="16">
        <v>-13433</v>
      </c>
      <c r="Z21" s="16">
        <v>295</v>
      </c>
      <c r="AA21" s="16">
        <v>0</v>
      </c>
      <c r="AB21" s="16">
        <v>3101</v>
      </c>
      <c r="AC21" s="16">
        <v>485</v>
      </c>
      <c r="AD21" s="16">
        <v>1329</v>
      </c>
      <c r="AE21" s="16">
        <v>1280</v>
      </c>
      <c r="AF21" s="16">
        <v>2</v>
      </c>
      <c r="AG21" s="16">
        <v>0</v>
      </c>
      <c r="AH21" s="16">
        <v>98</v>
      </c>
      <c r="AI21" s="29">
        <v>76</v>
      </c>
    </row>
    <row r="22" spans="1:35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9"/>
    </row>
    <row r="23" spans="1:35" x14ac:dyDescent="0.3">
      <c r="A23" s="4" t="s">
        <v>20</v>
      </c>
      <c r="B23" s="5" t="s">
        <v>180</v>
      </c>
      <c r="C23" s="13">
        <v>0</v>
      </c>
      <c r="D23" s="16"/>
      <c r="E23" s="16"/>
      <c r="F23" s="16">
        <v>-149106</v>
      </c>
      <c r="G23" s="16">
        <v>0</v>
      </c>
      <c r="H23" s="16">
        <v>16</v>
      </c>
      <c r="I23" s="16">
        <v>-53</v>
      </c>
      <c r="J23" s="16">
        <v>-3146</v>
      </c>
      <c r="K23" s="16">
        <v>0</v>
      </c>
      <c r="L23" s="16">
        <v>53</v>
      </c>
      <c r="M23" s="16">
        <v>0</v>
      </c>
      <c r="N23" s="16">
        <v>-99</v>
      </c>
      <c r="O23" s="16">
        <v>9</v>
      </c>
      <c r="P23" s="16">
        <v>119</v>
      </c>
      <c r="Q23" s="16">
        <v>-4</v>
      </c>
      <c r="R23" s="16">
        <v>0</v>
      </c>
      <c r="S23" s="16">
        <v>763</v>
      </c>
      <c r="T23" s="16">
        <v>-1986</v>
      </c>
      <c r="U23" s="16">
        <v>-91</v>
      </c>
      <c r="V23" s="16">
        <v>0</v>
      </c>
      <c r="W23" s="16">
        <v>0</v>
      </c>
      <c r="X23" s="16">
        <v>-103</v>
      </c>
      <c r="Y23" s="16">
        <v>0</v>
      </c>
      <c r="Z23" s="16">
        <v>4970</v>
      </c>
      <c r="AA23" s="16">
        <v>-193</v>
      </c>
      <c r="AB23" s="16">
        <v>219</v>
      </c>
      <c r="AC23" s="16">
        <v>0</v>
      </c>
      <c r="AD23" s="16">
        <v>0</v>
      </c>
      <c r="AE23" s="16">
        <v>0</v>
      </c>
      <c r="AF23" s="16">
        <v>10</v>
      </c>
      <c r="AG23" s="16">
        <v>0</v>
      </c>
      <c r="AH23" s="16">
        <v>3</v>
      </c>
      <c r="AI23" s="29">
        <v>0</v>
      </c>
    </row>
    <row r="24" spans="1:35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9"/>
    </row>
    <row r="25" spans="1:35" x14ac:dyDescent="0.3">
      <c r="A25" s="4" t="s">
        <v>21</v>
      </c>
      <c r="B25" s="5" t="s">
        <v>182</v>
      </c>
      <c r="C25" s="13">
        <v>210</v>
      </c>
      <c r="D25" s="13"/>
      <c r="E25" s="13"/>
      <c r="F25" s="13">
        <v>214178</v>
      </c>
      <c r="G25" s="13">
        <v>-5</v>
      </c>
      <c r="H25" s="13">
        <v>175</v>
      </c>
      <c r="I25" s="13">
        <v>42</v>
      </c>
      <c r="J25" s="13">
        <v>6875</v>
      </c>
      <c r="K25" s="13">
        <v>2440</v>
      </c>
      <c r="L25" s="13">
        <v>5</v>
      </c>
      <c r="M25" s="13">
        <v>167</v>
      </c>
      <c r="N25" s="13">
        <v>1745</v>
      </c>
      <c r="O25" s="13">
        <v>24</v>
      </c>
      <c r="P25" s="13">
        <v>10204</v>
      </c>
      <c r="Q25" s="13">
        <v>59</v>
      </c>
      <c r="R25" s="13">
        <v>314</v>
      </c>
      <c r="S25" s="13">
        <v>7928</v>
      </c>
      <c r="T25" s="13">
        <v>10194</v>
      </c>
      <c r="U25" s="13">
        <v>52944</v>
      </c>
      <c r="V25" s="13">
        <v>400</v>
      </c>
      <c r="W25" s="13">
        <v>3843</v>
      </c>
      <c r="X25" s="13">
        <v>4460</v>
      </c>
      <c r="Y25" s="13">
        <v>-1011</v>
      </c>
      <c r="Z25" s="13">
        <v>-565</v>
      </c>
      <c r="AA25" s="13">
        <v>61</v>
      </c>
      <c r="AB25" s="13">
        <v>1668</v>
      </c>
      <c r="AC25" s="13">
        <v>1365</v>
      </c>
      <c r="AD25" s="13">
        <v>401</v>
      </c>
      <c r="AE25" s="13">
        <v>8715</v>
      </c>
      <c r="AF25" s="13">
        <v>2249</v>
      </c>
      <c r="AG25" s="13">
        <v>7528</v>
      </c>
      <c r="AH25" s="13">
        <v>-370</v>
      </c>
      <c r="AI25" s="26">
        <v>131</v>
      </c>
    </row>
    <row r="26" spans="1:35" x14ac:dyDescent="0.3">
      <c r="A26" s="4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6"/>
    </row>
    <row r="27" spans="1:35" s="86" customFormat="1" x14ac:dyDescent="0.3">
      <c r="A27" s="7" t="s">
        <v>22</v>
      </c>
      <c r="B27" s="8" t="s">
        <v>184</v>
      </c>
      <c r="C27" s="17">
        <v>7422</v>
      </c>
      <c r="D27" s="15">
        <v>403804</v>
      </c>
      <c r="E27" s="15">
        <v>17455</v>
      </c>
      <c r="F27" s="15">
        <v>1130920</v>
      </c>
      <c r="G27" s="15">
        <v>3738</v>
      </c>
      <c r="H27" s="15">
        <v>24912</v>
      </c>
      <c r="I27" s="15">
        <v>30807</v>
      </c>
      <c r="J27" s="15">
        <v>745427</v>
      </c>
      <c r="K27" s="15">
        <v>65982</v>
      </c>
      <c r="L27" s="15">
        <v>6902</v>
      </c>
      <c r="M27" s="15">
        <v>12862</v>
      </c>
      <c r="N27" s="15">
        <v>26958</v>
      </c>
      <c r="O27" s="15">
        <v>6385</v>
      </c>
      <c r="P27" s="15">
        <v>145125</v>
      </c>
      <c r="Q27" s="15">
        <v>11483</v>
      </c>
      <c r="R27" s="15">
        <v>29858</v>
      </c>
      <c r="S27" s="15">
        <v>206162</v>
      </c>
      <c r="T27" s="15">
        <v>215124</v>
      </c>
      <c r="U27" s="15">
        <v>956893</v>
      </c>
      <c r="V27" s="15">
        <v>55601</v>
      </c>
      <c r="W27" s="15">
        <v>48461</v>
      </c>
      <c r="X27" s="15">
        <v>60408</v>
      </c>
      <c r="Y27" s="15">
        <v>21881</v>
      </c>
      <c r="Z27" s="15">
        <v>78707</v>
      </c>
      <c r="AA27" s="15">
        <v>29380</v>
      </c>
      <c r="AB27" s="15">
        <v>483506</v>
      </c>
      <c r="AC27" s="15">
        <v>34103</v>
      </c>
      <c r="AD27" s="15">
        <v>2961</v>
      </c>
      <c r="AE27" s="15">
        <v>206438</v>
      </c>
      <c r="AF27" s="15">
        <v>9905</v>
      </c>
      <c r="AG27" s="15">
        <v>7521</v>
      </c>
      <c r="AH27" s="15">
        <v>649</v>
      </c>
      <c r="AI27" s="28">
        <v>5238</v>
      </c>
    </row>
    <row r="28" spans="1:35" s="86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8"/>
    </row>
    <row r="29" spans="1:35" x14ac:dyDescent="0.3">
      <c r="A29" s="4" t="s">
        <v>135</v>
      </c>
      <c r="B29" s="5" t="s">
        <v>186</v>
      </c>
      <c r="C29" s="13">
        <v>2011</v>
      </c>
      <c r="D29" s="16"/>
      <c r="E29" s="16"/>
      <c r="F29" s="16">
        <v>276192</v>
      </c>
      <c r="G29" s="16">
        <v>1984</v>
      </c>
      <c r="H29" s="16">
        <v>997</v>
      </c>
      <c r="I29" s="16">
        <v>5438</v>
      </c>
      <c r="J29" s="16">
        <v>208478</v>
      </c>
      <c r="K29" s="16">
        <v>26483</v>
      </c>
      <c r="L29" s="16">
        <v>2304</v>
      </c>
      <c r="M29" s="16">
        <v>3377</v>
      </c>
      <c r="N29" s="16">
        <v>1582</v>
      </c>
      <c r="O29" s="16">
        <v>1915</v>
      </c>
      <c r="P29" s="16">
        <v>55357</v>
      </c>
      <c r="Q29" s="16">
        <v>3450</v>
      </c>
      <c r="R29" s="16">
        <v>4244</v>
      </c>
      <c r="S29" s="16">
        <v>72996</v>
      </c>
      <c r="T29" s="16">
        <v>73731</v>
      </c>
      <c r="U29" s="16">
        <v>308333</v>
      </c>
      <c r="V29" s="16">
        <v>8150</v>
      </c>
      <c r="W29" s="16">
        <v>28541</v>
      </c>
      <c r="X29" s="16">
        <v>24774</v>
      </c>
      <c r="Y29" s="16">
        <v>6454</v>
      </c>
      <c r="Z29" s="16">
        <v>27384</v>
      </c>
      <c r="AA29" s="16">
        <v>4275</v>
      </c>
      <c r="AB29" s="16">
        <v>142195</v>
      </c>
      <c r="AC29" s="16">
        <v>13386</v>
      </c>
      <c r="AD29" s="16">
        <v>1522</v>
      </c>
      <c r="AE29" s="16">
        <v>56012</v>
      </c>
      <c r="AF29" s="16">
        <v>3217</v>
      </c>
      <c r="AG29" s="16">
        <v>4207</v>
      </c>
      <c r="AH29" s="16">
        <v>702</v>
      </c>
      <c r="AI29" s="29">
        <v>2303</v>
      </c>
    </row>
    <row r="30" spans="1:35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9"/>
    </row>
    <row r="31" spans="1:35" x14ac:dyDescent="0.3">
      <c r="A31" s="4" t="s">
        <v>23</v>
      </c>
      <c r="B31" s="5" t="s">
        <v>188</v>
      </c>
      <c r="C31" s="16">
        <v>2231</v>
      </c>
      <c r="D31" s="16"/>
      <c r="E31" s="16"/>
      <c r="F31" s="16">
        <v>188208</v>
      </c>
      <c r="G31" s="16">
        <v>3958</v>
      </c>
      <c r="H31" s="16">
        <v>4935</v>
      </c>
      <c r="I31" s="16">
        <v>1889</v>
      </c>
      <c r="J31" s="16">
        <v>172638</v>
      </c>
      <c r="K31" s="16">
        <v>16387</v>
      </c>
      <c r="L31" s="16">
        <v>1144</v>
      </c>
      <c r="M31" s="16">
        <v>5440</v>
      </c>
      <c r="N31" s="16">
        <v>547</v>
      </c>
      <c r="O31" s="16">
        <v>1221</v>
      </c>
      <c r="P31" s="16">
        <v>35857</v>
      </c>
      <c r="Q31" s="16">
        <v>3165</v>
      </c>
      <c r="R31" s="16">
        <v>6513</v>
      </c>
      <c r="S31" s="16">
        <v>57081</v>
      </c>
      <c r="T31" s="16">
        <v>39251</v>
      </c>
      <c r="U31" s="16">
        <v>179290</v>
      </c>
      <c r="V31" s="16">
        <v>4069</v>
      </c>
      <c r="W31" s="16">
        <v>15058</v>
      </c>
      <c r="X31" s="16">
        <v>14542</v>
      </c>
      <c r="Y31" s="16">
        <v>3250</v>
      </c>
      <c r="Z31" s="16">
        <v>24488</v>
      </c>
      <c r="AA31" s="16">
        <v>7555</v>
      </c>
      <c r="AB31" s="16">
        <v>72961</v>
      </c>
      <c r="AC31" s="16">
        <v>9331</v>
      </c>
      <c r="AD31" s="16">
        <v>1298</v>
      </c>
      <c r="AE31" s="16">
        <v>53595</v>
      </c>
      <c r="AF31" s="16">
        <v>2857</v>
      </c>
      <c r="AG31" s="16">
        <v>2626</v>
      </c>
      <c r="AH31" s="16">
        <v>912</v>
      </c>
      <c r="AI31" s="29">
        <v>1136</v>
      </c>
    </row>
    <row r="32" spans="1:35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9"/>
    </row>
    <row r="33" spans="1:35" x14ac:dyDescent="0.3">
      <c r="A33" s="4" t="s">
        <v>24</v>
      </c>
      <c r="B33" s="5" t="s">
        <v>190</v>
      </c>
      <c r="C33" s="13">
        <v>535</v>
      </c>
      <c r="D33" s="13"/>
      <c r="E33" s="13"/>
      <c r="F33" s="13">
        <v>22685</v>
      </c>
      <c r="G33" s="13">
        <v>55</v>
      </c>
      <c r="H33" s="13">
        <v>7</v>
      </c>
      <c r="I33" s="13">
        <v>827</v>
      </c>
      <c r="J33" s="13">
        <v>42043</v>
      </c>
      <c r="K33" s="13">
        <v>1111</v>
      </c>
      <c r="L33" s="13">
        <v>257</v>
      </c>
      <c r="M33" s="13">
        <v>627</v>
      </c>
      <c r="N33" s="13">
        <v>79</v>
      </c>
      <c r="O33" s="13">
        <v>235</v>
      </c>
      <c r="P33" s="13">
        <v>7059</v>
      </c>
      <c r="Q33" s="13">
        <v>556</v>
      </c>
      <c r="R33" s="13">
        <v>519</v>
      </c>
      <c r="S33" s="13">
        <v>7850</v>
      </c>
      <c r="T33" s="13">
        <v>9835</v>
      </c>
      <c r="U33" s="13">
        <v>59593</v>
      </c>
      <c r="V33" s="13">
        <v>493</v>
      </c>
      <c r="W33" s="13">
        <v>4213</v>
      </c>
      <c r="X33" s="13">
        <v>1967</v>
      </c>
      <c r="Y33" s="13">
        <v>286</v>
      </c>
      <c r="Z33" s="13">
        <v>3738</v>
      </c>
      <c r="AA33" s="13">
        <v>983</v>
      </c>
      <c r="AB33" s="13">
        <v>31688</v>
      </c>
      <c r="AC33" s="13">
        <v>651</v>
      </c>
      <c r="AD33" s="13">
        <v>123</v>
      </c>
      <c r="AE33" s="13">
        <v>9615</v>
      </c>
      <c r="AF33" s="13">
        <v>209</v>
      </c>
      <c r="AG33" s="13">
        <v>328</v>
      </c>
      <c r="AH33" s="13">
        <v>65</v>
      </c>
      <c r="AI33" s="26">
        <v>48</v>
      </c>
    </row>
    <row r="34" spans="1:35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6"/>
    </row>
    <row r="35" spans="1:35" x14ac:dyDescent="0.3">
      <c r="A35" s="4" t="s">
        <v>25</v>
      </c>
      <c r="B35" s="5" t="s">
        <v>192</v>
      </c>
      <c r="C35" s="13">
        <v>1829</v>
      </c>
      <c r="D35" s="13"/>
      <c r="E35" s="13"/>
      <c r="F35" s="13">
        <v>4169</v>
      </c>
      <c r="G35" s="13">
        <v>-64</v>
      </c>
      <c r="H35" s="13">
        <v>-2892</v>
      </c>
      <c r="I35" s="13">
        <v>4497</v>
      </c>
      <c r="J35" s="13">
        <v>46442</v>
      </c>
      <c r="K35" s="13">
        <v>8020</v>
      </c>
      <c r="L35" s="13">
        <v>38</v>
      </c>
      <c r="M35" s="13">
        <v>178</v>
      </c>
      <c r="N35" s="13">
        <v>-52</v>
      </c>
      <c r="O35" s="13">
        <v>-117</v>
      </c>
      <c r="P35" s="13">
        <v>366</v>
      </c>
      <c r="Q35" s="13">
        <v>245</v>
      </c>
      <c r="R35" s="13">
        <v>7340</v>
      </c>
      <c r="S35" s="13">
        <v>-2340</v>
      </c>
      <c r="T35" s="13">
        <v>-1388</v>
      </c>
      <c r="U35" s="13">
        <v>10116</v>
      </c>
      <c r="V35" s="13">
        <v>-817</v>
      </c>
      <c r="W35" s="13">
        <v>821</v>
      </c>
      <c r="X35" s="13">
        <v>3458</v>
      </c>
      <c r="Y35" s="13">
        <v>5410</v>
      </c>
      <c r="Z35" s="13">
        <v>-64</v>
      </c>
      <c r="AA35" s="13">
        <v>2618</v>
      </c>
      <c r="AB35" s="13">
        <v>7215</v>
      </c>
      <c r="AC35" s="13">
        <v>1769</v>
      </c>
      <c r="AD35" s="13">
        <v>358</v>
      </c>
      <c r="AE35" s="13">
        <v>-21</v>
      </c>
      <c r="AF35" s="13">
        <v>633</v>
      </c>
      <c r="AG35" s="13">
        <v>0</v>
      </c>
      <c r="AH35" s="13">
        <v>-399</v>
      </c>
      <c r="AI35" s="26">
        <v>724</v>
      </c>
    </row>
    <row r="36" spans="1:35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6"/>
    </row>
    <row r="37" spans="1:35" x14ac:dyDescent="0.3">
      <c r="A37" s="4" t="s">
        <v>26</v>
      </c>
      <c r="B37" s="5" t="s">
        <v>194</v>
      </c>
      <c r="C37" s="13">
        <v>-11</v>
      </c>
      <c r="D37" s="13"/>
      <c r="E37" s="13"/>
      <c r="F37" s="13">
        <v>500094</v>
      </c>
      <c r="G37" s="13">
        <v>77</v>
      </c>
      <c r="H37" s="13">
        <v>51542</v>
      </c>
      <c r="I37" s="13">
        <v>16</v>
      </c>
      <c r="J37" s="13">
        <v>100552</v>
      </c>
      <c r="K37" s="13">
        <v>16228</v>
      </c>
      <c r="L37" s="13">
        <v>2196</v>
      </c>
      <c r="M37" s="13">
        <v>99</v>
      </c>
      <c r="N37" s="13">
        <v>22274</v>
      </c>
      <c r="O37" s="13">
        <v>-773</v>
      </c>
      <c r="P37" s="13">
        <v>58891</v>
      </c>
      <c r="Q37" s="13">
        <v>2208</v>
      </c>
      <c r="R37" s="13">
        <v>-313</v>
      </c>
      <c r="S37" s="13">
        <v>44630</v>
      </c>
      <c r="T37" s="13">
        <v>60620</v>
      </c>
      <c r="U37" s="13">
        <v>252134</v>
      </c>
      <c r="V37" s="13">
        <v>2332</v>
      </c>
      <c r="W37" s="13">
        <v>14764</v>
      </c>
      <c r="X37" s="13">
        <v>7247</v>
      </c>
      <c r="Y37" s="13">
        <v>0</v>
      </c>
      <c r="Z37" s="13">
        <v>7314</v>
      </c>
      <c r="AA37" s="13">
        <v>7299</v>
      </c>
      <c r="AB37" s="13">
        <v>52399</v>
      </c>
      <c r="AC37" s="13">
        <v>2554</v>
      </c>
      <c r="AD37" s="13">
        <v>49</v>
      </c>
      <c r="AE37" s="13">
        <v>0</v>
      </c>
      <c r="AF37" s="13">
        <v>19</v>
      </c>
      <c r="AG37" s="13">
        <v>0</v>
      </c>
      <c r="AH37" s="13">
        <v>0</v>
      </c>
      <c r="AI37" s="26">
        <v>-316</v>
      </c>
    </row>
    <row r="38" spans="1:35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</row>
    <row r="39" spans="1:35" x14ac:dyDescent="0.3">
      <c r="A39" s="4">
        <v>18</v>
      </c>
      <c r="B39" s="5" t="s">
        <v>196</v>
      </c>
      <c r="C39" s="13">
        <v>0</v>
      </c>
      <c r="D39" s="13"/>
      <c r="E39" s="13"/>
      <c r="F39" s="13">
        <v>20032</v>
      </c>
      <c r="G39" s="13">
        <v>0</v>
      </c>
      <c r="H39" s="13">
        <v>0</v>
      </c>
      <c r="I39" s="13">
        <v>3842</v>
      </c>
      <c r="J39" s="13">
        <v>34389</v>
      </c>
      <c r="K39" s="13">
        <v>-13</v>
      </c>
      <c r="L39" s="13">
        <v>15</v>
      </c>
      <c r="M39" s="13">
        <v>-221</v>
      </c>
      <c r="N39" s="13">
        <v>8</v>
      </c>
      <c r="O39" s="13">
        <v>-459</v>
      </c>
      <c r="P39" s="13">
        <v>2921</v>
      </c>
      <c r="Q39" s="13">
        <v>43</v>
      </c>
      <c r="R39" s="13">
        <v>3183</v>
      </c>
      <c r="S39" s="13">
        <v>39</v>
      </c>
      <c r="T39" s="13">
        <v>1169</v>
      </c>
      <c r="U39" s="13">
        <v>37840</v>
      </c>
      <c r="V39" s="13">
        <v>3865</v>
      </c>
      <c r="W39" s="13">
        <v>0</v>
      </c>
      <c r="X39" s="13">
        <v>-2</v>
      </c>
      <c r="Y39" s="13">
        <v>0</v>
      </c>
      <c r="Z39" s="13">
        <v>0</v>
      </c>
      <c r="AA39" s="13">
        <v>202</v>
      </c>
      <c r="AB39" s="13">
        <v>5288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26">
        <v>0</v>
      </c>
    </row>
    <row r="40" spans="1:35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</row>
    <row r="41" spans="1:35" x14ac:dyDescent="0.3">
      <c r="A41" s="4" t="s">
        <v>27</v>
      </c>
      <c r="B41" s="5" t="s">
        <v>198</v>
      </c>
      <c r="C41" s="13">
        <v>0</v>
      </c>
      <c r="D41" s="13"/>
      <c r="E41" s="13"/>
      <c r="F41" s="13">
        <v>16723</v>
      </c>
      <c r="G41" s="13">
        <v>0</v>
      </c>
      <c r="H41" s="13">
        <v>3350</v>
      </c>
      <c r="I41" s="13">
        <v>1</v>
      </c>
      <c r="J41" s="13">
        <v>18509</v>
      </c>
      <c r="K41" s="13">
        <v>852</v>
      </c>
      <c r="L41" s="13">
        <v>15</v>
      </c>
      <c r="M41" s="13">
        <v>0</v>
      </c>
      <c r="N41" s="13">
        <v>0</v>
      </c>
      <c r="O41" s="13">
        <v>557</v>
      </c>
      <c r="P41" s="13">
        <v>141</v>
      </c>
      <c r="Q41" s="13">
        <v>-201</v>
      </c>
      <c r="R41" s="13">
        <v>-112</v>
      </c>
      <c r="S41" s="13">
        <v>3219</v>
      </c>
      <c r="T41" s="13">
        <v>5885</v>
      </c>
      <c r="U41" s="13">
        <v>7949</v>
      </c>
      <c r="V41" s="13">
        <v>47</v>
      </c>
      <c r="W41" s="13">
        <v>-78</v>
      </c>
      <c r="X41" s="13">
        <v>153</v>
      </c>
      <c r="Y41" s="13">
        <v>0</v>
      </c>
      <c r="Z41" s="13">
        <v>9159</v>
      </c>
      <c r="AA41" s="13">
        <v>0</v>
      </c>
      <c r="AB41" s="13">
        <v>7927</v>
      </c>
      <c r="AC41" s="13">
        <v>57</v>
      </c>
      <c r="AD41" s="13">
        <v>0</v>
      </c>
      <c r="AE41" s="13">
        <v>46949</v>
      </c>
      <c r="AF41" s="13">
        <v>0</v>
      </c>
      <c r="AG41" s="13">
        <v>0</v>
      </c>
      <c r="AH41" s="13">
        <v>0</v>
      </c>
      <c r="AI41" s="26">
        <v>0</v>
      </c>
    </row>
    <row r="42" spans="1:35" x14ac:dyDescent="0.3">
      <c r="A42" s="4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</row>
    <row r="43" spans="1:35" s="86" customFormat="1" x14ac:dyDescent="0.3">
      <c r="A43" s="7" t="s">
        <v>28</v>
      </c>
      <c r="B43" s="8" t="s">
        <v>200</v>
      </c>
      <c r="C43" s="17">
        <v>827</v>
      </c>
      <c r="D43" s="17">
        <v>55135</v>
      </c>
      <c r="E43" s="17">
        <v>6784</v>
      </c>
      <c r="F43" s="17">
        <v>102817</v>
      </c>
      <c r="G43" s="17">
        <v>-2272</v>
      </c>
      <c r="H43" s="17">
        <v>-33027</v>
      </c>
      <c r="I43" s="17">
        <v>14297</v>
      </c>
      <c r="J43" s="17">
        <v>122376</v>
      </c>
      <c r="K43" s="17">
        <v>-3086</v>
      </c>
      <c r="L43" s="17">
        <v>933</v>
      </c>
      <c r="M43" s="17">
        <v>3362</v>
      </c>
      <c r="N43" s="17">
        <v>2520</v>
      </c>
      <c r="O43" s="17">
        <v>3806</v>
      </c>
      <c r="P43" s="17">
        <v>-15467</v>
      </c>
      <c r="Q43" s="17">
        <v>2017</v>
      </c>
      <c r="R43" s="17">
        <v>8484</v>
      </c>
      <c r="S43" s="17">
        <v>22687</v>
      </c>
      <c r="T43" s="17">
        <v>26021</v>
      </c>
      <c r="U43" s="17">
        <v>101638</v>
      </c>
      <c r="V43" s="17">
        <v>37462</v>
      </c>
      <c r="W43" s="17">
        <v>-14858</v>
      </c>
      <c r="X43" s="17">
        <v>8269</v>
      </c>
      <c r="Y43" s="17">
        <v>6481</v>
      </c>
      <c r="Z43" s="17">
        <v>6688</v>
      </c>
      <c r="AA43" s="17">
        <v>6448</v>
      </c>
      <c r="AB43" s="17">
        <v>163833</v>
      </c>
      <c r="AC43" s="17">
        <v>6355</v>
      </c>
      <c r="AD43" s="17">
        <v>-389</v>
      </c>
      <c r="AE43" s="17">
        <v>40288</v>
      </c>
      <c r="AF43" s="17">
        <v>2970</v>
      </c>
      <c r="AG43" s="17">
        <v>360</v>
      </c>
      <c r="AH43" s="17">
        <v>-631</v>
      </c>
      <c r="AI43" s="30">
        <v>1343</v>
      </c>
    </row>
    <row r="44" spans="1:35" s="86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</row>
    <row r="45" spans="1:35" x14ac:dyDescent="0.3">
      <c r="A45" s="4" t="s">
        <v>29</v>
      </c>
      <c r="B45" s="5" t="s">
        <v>202</v>
      </c>
      <c r="C45" s="16">
        <v>232</v>
      </c>
      <c r="D45" s="16"/>
      <c r="E45" s="16"/>
      <c r="F45" s="16">
        <v>156</v>
      </c>
      <c r="G45" s="16">
        <v>5</v>
      </c>
      <c r="H45" s="16">
        <v>5389</v>
      </c>
      <c r="I45" s="16">
        <v>2507</v>
      </c>
      <c r="J45" s="16">
        <v>13690</v>
      </c>
      <c r="K45" s="16">
        <v>3829</v>
      </c>
      <c r="L45" s="16">
        <v>644</v>
      </c>
      <c r="M45" s="16">
        <v>100</v>
      </c>
      <c r="N45" s="16">
        <v>8</v>
      </c>
      <c r="O45" s="16">
        <v>0</v>
      </c>
      <c r="P45" s="16">
        <v>212</v>
      </c>
      <c r="Q45" s="16">
        <v>871</v>
      </c>
      <c r="R45" s="16">
        <v>121</v>
      </c>
      <c r="S45" s="16">
        <v>5273</v>
      </c>
      <c r="T45" s="16">
        <v>0</v>
      </c>
      <c r="U45" s="16">
        <v>39505</v>
      </c>
      <c r="V45" s="16">
        <v>6738</v>
      </c>
      <c r="W45" s="16">
        <v>132</v>
      </c>
      <c r="X45" s="16">
        <v>3303</v>
      </c>
      <c r="Y45" s="16">
        <v>3892</v>
      </c>
      <c r="Z45" s="16">
        <v>2</v>
      </c>
      <c r="AA45" s="16">
        <v>2904</v>
      </c>
      <c r="AB45" s="16">
        <v>27289</v>
      </c>
      <c r="AC45" s="16">
        <v>2027</v>
      </c>
      <c r="AD45" s="16">
        <v>0</v>
      </c>
      <c r="AE45" s="16">
        <v>4489</v>
      </c>
      <c r="AF45" s="16">
        <v>912</v>
      </c>
      <c r="AG45" s="16">
        <v>78</v>
      </c>
      <c r="AH45" s="16">
        <v>0</v>
      </c>
      <c r="AI45" s="29">
        <v>471</v>
      </c>
    </row>
    <row r="46" spans="1:35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9"/>
    </row>
    <row r="47" spans="1:35" x14ac:dyDescent="0.3">
      <c r="A47" s="4" t="s">
        <v>30</v>
      </c>
      <c r="B47" s="5" t="s">
        <v>204</v>
      </c>
      <c r="C47" s="16">
        <v>0</v>
      </c>
      <c r="D47" s="16"/>
      <c r="E47" s="16"/>
      <c r="F47" s="16">
        <v>-70133</v>
      </c>
      <c r="G47" s="16">
        <v>-558</v>
      </c>
      <c r="H47" s="16">
        <v>-13827</v>
      </c>
      <c r="I47" s="16">
        <v>360</v>
      </c>
      <c r="J47" s="16">
        <v>-29749</v>
      </c>
      <c r="K47" s="16">
        <v>-4451</v>
      </c>
      <c r="L47" s="16">
        <v>-501</v>
      </c>
      <c r="M47" s="16">
        <v>0</v>
      </c>
      <c r="N47" s="16">
        <v>-98</v>
      </c>
      <c r="O47" s="16">
        <v>1003</v>
      </c>
      <c r="P47" s="16">
        <v>-2592</v>
      </c>
      <c r="Q47" s="16">
        <v>-186</v>
      </c>
      <c r="R47" s="16">
        <v>236</v>
      </c>
      <c r="S47" s="16">
        <v>-1411</v>
      </c>
      <c r="T47" s="16">
        <v>0</v>
      </c>
      <c r="U47" s="16">
        <v>-50704</v>
      </c>
      <c r="V47" s="16">
        <v>1478</v>
      </c>
      <c r="W47" s="16">
        <v>-4055</v>
      </c>
      <c r="X47" s="16">
        <v>-852</v>
      </c>
      <c r="Y47" s="16">
        <v>-84</v>
      </c>
      <c r="Z47" s="16">
        <v>307</v>
      </c>
      <c r="AA47" s="16">
        <v>-531</v>
      </c>
      <c r="AB47" s="16">
        <v>-17983</v>
      </c>
      <c r="AC47" s="16">
        <v>-421</v>
      </c>
      <c r="AD47" s="16">
        <v>-87</v>
      </c>
      <c r="AE47" s="16">
        <v>12</v>
      </c>
      <c r="AF47" s="16">
        <v>0</v>
      </c>
      <c r="AG47" s="16">
        <v>0</v>
      </c>
      <c r="AH47" s="16">
        <v>0</v>
      </c>
      <c r="AI47" s="29">
        <v>0</v>
      </c>
    </row>
    <row r="48" spans="1:35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9"/>
    </row>
    <row r="49" spans="1:35" s="86" customFormat="1" x14ac:dyDescent="0.3">
      <c r="A49" s="65" t="s">
        <v>31</v>
      </c>
      <c r="B49" s="66" t="s">
        <v>206</v>
      </c>
      <c r="C49" s="67">
        <v>595</v>
      </c>
      <c r="D49" s="67">
        <v>65674</v>
      </c>
      <c r="E49" s="67">
        <v>5121</v>
      </c>
      <c r="F49" s="67">
        <v>172794</v>
      </c>
      <c r="G49" s="67">
        <v>-1719</v>
      </c>
      <c r="H49" s="67">
        <v>-24589</v>
      </c>
      <c r="I49" s="67">
        <v>11430</v>
      </c>
      <c r="J49" s="67">
        <v>138435</v>
      </c>
      <c r="K49" s="67">
        <v>-2464</v>
      </c>
      <c r="L49" s="67">
        <v>790</v>
      </c>
      <c r="M49" s="67">
        <v>3262</v>
      </c>
      <c r="N49" s="67">
        <v>2610</v>
      </c>
      <c r="O49" s="67">
        <v>2803</v>
      </c>
      <c r="P49" s="67">
        <v>-13087</v>
      </c>
      <c r="Q49" s="67">
        <v>1332</v>
      </c>
      <c r="R49" s="67">
        <v>8127</v>
      </c>
      <c r="S49" s="67">
        <v>18825</v>
      </c>
      <c r="T49" s="67">
        <v>26021</v>
      </c>
      <c r="U49" s="67">
        <v>112837</v>
      </c>
      <c r="V49" s="67">
        <v>29246</v>
      </c>
      <c r="W49" s="67">
        <v>-10935</v>
      </c>
      <c r="X49" s="67">
        <v>5818</v>
      </c>
      <c r="Y49" s="67">
        <v>2673</v>
      </c>
      <c r="Z49" s="67">
        <v>6379</v>
      </c>
      <c r="AA49" s="67">
        <v>4075</v>
      </c>
      <c r="AB49" s="67">
        <v>154527</v>
      </c>
      <c r="AC49" s="67">
        <v>4749</v>
      </c>
      <c r="AD49" s="67">
        <v>-302</v>
      </c>
      <c r="AE49" s="67">
        <v>35787</v>
      </c>
      <c r="AF49" s="67">
        <v>2058</v>
      </c>
      <c r="AG49" s="67">
        <v>282</v>
      </c>
      <c r="AH49" s="67">
        <v>-631</v>
      </c>
      <c r="AI49" s="68">
        <v>872</v>
      </c>
    </row>
    <row r="50" spans="1:35" s="111" customFormat="1" x14ac:dyDescent="0.3">
      <c r="A50" s="109"/>
      <c r="B50" s="110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</row>
    <row r="51" spans="1:35" s="88" customFormat="1" x14ac:dyDescent="0.3">
      <c r="A51" s="10" t="s">
        <v>32</v>
      </c>
      <c r="B51" s="71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</row>
    <row r="52" spans="1:35" s="88" customFormat="1" x14ac:dyDescent="0.3">
      <c r="A52" s="11" t="s">
        <v>35</v>
      </c>
      <c r="B52" s="71"/>
      <c r="C52" s="112"/>
      <c r="D52" s="112"/>
      <c r="E52" s="112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2"/>
      <c r="W52" s="112"/>
      <c r="X52" s="112"/>
      <c r="Y52" s="112"/>
      <c r="Z52" s="112"/>
      <c r="AA52" s="112"/>
      <c r="AB52" s="112"/>
      <c r="AC52" s="112"/>
      <c r="AD52" s="112"/>
      <c r="AE52" s="112"/>
      <c r="AF52" s="112"/>
      <c r="AG52" s="112"/>
      <c r="AH52" s="112"/>
      <c r="AI52" s="112"/>
    </row>
    <row r="53" spans="1:35" s="88" customFormat="1" x14ac:dyDescent="0.3">
      <c r="A53" s="11"/>
      <c r="B53" s="71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/>
      <c r="W53" s="112"/>
      <c r="X53" s="112"/>
      <c r="Y53" s="112"/>
      <c r="Z53" s="112"/>
      <c r="AA53" s="112"/>
      <c r="AB53" s="112"/>
      <c r="AC53" s="112"/>
      <c r="AD53" s="112"/>
      <c r="AE53" s="112"/>
      <c r="AF53" s="112"/>
      <c r="AG53" s="112"/>
      <c r="AH53" s="112"/>
      <c r="AI53" s="112"/>
    </row>
    <row r="54" spans="1:35" s="88" customFormat="1" x14ac:dyDescent="0.3">
      <c r="A54" s="10" t="s">
        <v>207</v>
      </c>
      <c r="B54" s="71"/>
      <c r="C54" s="112"/>
      <c r="D54" s="112"/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2"/>
      <c r="AB54" s="112"/>
      <c r="AC54" s="112"/>
      <c r="AD54" s="112"/>
      <c r="AE54" s="112"/>
      <c r="AF54" s="112"/>
      <c r="AG54" s="112"/>
      <c r="AH54" s="112"/>
      <c r="AI54" s="112"/>
    </row>
    <row r="55" spans="1:35" s="88" customFormat="1" x14ac:dyDescent="0.3">
      <c r="A55" s="11" t="s">
        <v>208</v>
      </c>
      <c r="B55" s="71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  <c r="O55" s="112"/>
      <c r="P55" s="112"/>
      <c r="Q55" s="112"/>
      <c r="R55" s="112"/>
      <c r="S55" s="112"/>
      <c r="T55" s="112"/>
      <c r="U55" s="112"/>
      <c r="V55" s="112"/>
      <c r="W55" s="112"/>
      <c r="X55" s="112"/>
      <c r="Y55" s="112"/>
      <c r="Z55" s="112"/>
      <c r="AA55" s="112"/>
      <c r="AB55" s="112"/>
      <c r="AC55" s="112"/>
      <c r="AD55" s="112"/>
      <c r="AE55" s="112"/>
      <c r="AF55" s="112"/>
      <c r="AG55" s="112"/>
      <c r="AH55" s="112"/>
      <c r="AI55" s="112"/>
    </row>
    <row r="56" spans="1:35" s="88" customFormat="1" x14ac:dyDescent="0.3">
      <c r="A56" s="11"/>
      <c r="B56" s="71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/>
      <c r="W56" s="112"/>
      <c r="X56" s="112"/>
      <c r="Y56" s="112"/>
      <c r="Z56" s="112"/>
      <c r="AA56" s="112"/>
      <c r="AB56" s="112"/>
      <c r="AC56" s="112"/>
      <c r="AD56" s="112"/>
      <c r="AE56" s="112"/>
      <c r="AF56" s="112"/>
      <c r="AG56" s="112"/>
      <c r="AH56" s="112"/>
      <c r="AI56" s="112"/>
    </row>
    <row r="57" spans="1:35" x14ac:dyDescent="0.3">
      <c r="A57" s="10" t="s">
        <v>209</v>
      </c>
      <c r="B57" s="79"/>
      <c r="C57" s="101"/>
      <c r="D57" s="101"/>
      <c r="E57" s="101"/>
      <c r="F57" s="101"/>
      <c r="G57" s="101"/>
      <c r="H57" s="101"/>
      <c r="I57" s="101"/>
      <c r="J57" s="101"/>
      <c r="K57" s="101"/>
      <c r="L57" s="101"/>
      <c r="M57" s="101"/>
      <c r="N57" s="101"/>
      <c r="O57" s="101"/>
      <c r="P57" s="101"/>
      <c r="Q57" s="101"/>
      <c r="R57" s="101"/>
      <c r="S57" s="101"/>
      <c r="T57" s="101"/>
      <c r="U57" s="101"/>
      <c r="V57" s="101"/>
      <c r="W57" s="101"/>
      <c r="X57" s="101"/>
      <c r="Y57" s="101"/>
      <c r="Z57" s="101"/>
      <c r="AA57" s="101"/>
      <c r="AB57" s="101"/>
      <c r="AC57" s="101"/>
      <c r="AD57" s="101"/>
      <c r="AE57" s="101"/>
      <c r="AF57" s="101"/>
      <c r="AG57" s="101"/>
      <c r="AH57" s="101"/>
      <c r="AI57" s="101"/>
    </row>
    <row r="58" spans="1:35" x14ac:dyDescent="0.3">
      <c r="A58" s="31" t="s">
        <v>36</v>
      </c>
      <c r="B58" s="79"/>
      <c r="C58" s="101"/>
      <c r="D58" s="101"/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1"/>
      <c r="AB58" s="101"/>
      <c r="AC58" s="101"/>
      <c r="AD58" s="101"/>
      <c r="AE58" s="101"/>
      <c r="AF58" s="101"/>
      <c r="AG58" s="101"/>
      <c r="AH58" s="101"/>
      <c r="AI58" s="101"/>
    </row>
    <row r="59" spans="1:35" x14ac:dyDescent="0.3">
      <c r="A59" s="10" t="s">
        <v>210</v>
      </c>
      <c r="B59" s="79"/>
      <c r="C59" s="101"/>
      <c r="D59" s="101"/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1"/>
      <c r="AE59" s="101"/>
      <c r="AF59" s="101"/>
      <c r="AG59" s="101"/>
      <c r="AH59" s="101"/>
      <c r="AI59" s="101"/>
    </row>
    <row r="60" spans="1:35" x14ac:dyDescent="0.3">
      <c r="A60" s="31" t="s">
        <v>37</v>
      </c>
      <c r="B60" s="79"/>
      <c r="C60" s="101"/>
      <c r="D60" s="101"/>
      <c r="E60" s="101"/>
      <c r="F60" s="101"/>
      <c r="G60" s="101"/>
      <c r="H60" s="101"/>
      <c r="I60" s="101"/>
      <c r="J60" s="101"/>
      <c r="K60" s="101"/>
      <c r="L60" s="101"/>
      <c r="M60" s="101"/>
      <c r="N60" s="101"/>
      <c r="O60" s="101"/>
      <c r="P60" s="101"/>
      <c r="Q60" s="101"/>
      <c r="R60" s="101"/>
      <c r="S60" s="101"/>
      <c r="T60" s="101"/>
      <c r="U60" s="101"/>
      <c r="V60" s="101"/>
      <c r="W60" s="101"/>
      <c r="X60" s="101"/>
      <c r="Y60" s="101"/>
      <c r="Z60" s="101"/>
      <c r="AA60" s="101"/>
      <c r="AB60" s="101"/>
      <c r="AC60" s="101"/>
      <c r="AD60" s="101"/>
      <c r="AE60" s="101"/>
      <c r="AF60" s="101"/>
      <c r="AG60" s="101"/>
      <c r="AH60" s="101"/>
      <c r="AI60" s="101"/>
    </row>
    <row r="61" spans="1:35" x14ac:dyDescent="0.3">
      <c r="A61" s="57"/>
      <c r="B61" s="79"/>
      <c r="C61" s="113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</row>
    <row r="62" spans="1:35" x14ac:dyDescent="0.3">
      <c r="A62" s="57"/>
      <c r="B62" s="79"/>
      <c r="C62" s="101"/>
      <c r="D62" s="101"/>
      <c r="E62" s="101"/>
      <c r="F62" s="101"/>
      <c r="G62" s="101"/>
      <c r="H62" s="101"/>
      <c r="I62" s="101"/>
      <c r="J62" s="101"/>
      <c r="K62" s="101"/>
      <c r="L62" s="101"/>
      <c r="M62" s="101"/>
      <c r="N62" s="101"/>
      <c r="O62" s="101"/>
      <c r="P62" s="101"/>
      <c r="Q62" s="101"/>
      <c r="R62" s="101"/>
      <c r="S62" s="101"/>
      <c r="T62" s="101"/>
      <c r="U62" s="101"/>
      <c r="V62" s="101"/>
      <c r="W62" s="101"/>
      <c r="X62" s="101"/>
      <c r="Y62" s="101"/>
      <c r="Z62" s="101"/>
      <c r="AA62" s="101"/>
      <c r="AB62" s="101"/>
      <c r="AC62" s="101"/>
      <c r="AD62" s="101"/>
      <c r="AE62" s="101"/>
      <c r="AF62" s="101"/>
      <c r="AG62" s="101"/>
      <c r="AH62" s="101"/>
      <c r="AI62" s="101"/>
    </row>
    <row r="63" spans="1:35" x14ac:dyDescent="0.3">
      <c r="A63" s="57"/>
      <c r="B63" s="79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M63" s="101"/>
      <c r="N63" s="101"/>
      <c r="O63" s="101"/>
      <c r="P63" s="101"/>
      <c r="Q63" s="101"/>
      <c r="R63" s="101"/>
      <c r="S63" s="101"/>
      <c r="T63" s="101"/>
      <c r="U63" s="101"/>
      <c r="V63" s="101"/>
      <c r="W63" s="101"/>
      <c r="X63" s="101"/>
      <c r="Y63" s="101"/>
      <c r="Z63" s="101"/>
      <c r="AA63" s="101"/>
      <c r="AB63" s="101"/>
      <c r="AC63" s="101"/>
      <c r="AD63" s="101"/>
      <c r="AE63" s="101"/>
      <c r="AF63" s="101"/>
      <c r="AG63" s="101"/>
      <c r="AH63" s="101"/>
      <c r="AI63" s="101"/>
    </row>
    <row r="64" spans="1:35" x14ac:dyDescent="0.3">
      <c r="A64" s="57"/>
      <c r="B64" s="79"/>
      <c r="C64" s="101"/>
      <c r="D64" s="101"/>
      <c r="E64" s="101"/>
      <c r="F64" s="101"/>
      <c r="G64" s="101"/>
      <c r="H64" s="101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1"/>
      <c r="W64" s="101"/>
      <c r="X64" s="101"/>
      <c r="Y64" s="101"/>
      <c r="Z64" s="101"/>
      <c r="AA64" s="101"/>
      <c r="AB64" s="101"/>
      <c r="AC64" s="101"/>
      <c r="AD64" s="101"/>
      <c r="AE64" s="101"/>
      <c r="AF64" s="101"/>
      <c r="AG64" s="101"/>
      <c r="AH64" s="101"/>
      <c r="AI64" s="101"/>
    </row>
    <row r="65" spans="1:35" x14ac:dyDescent="0.3">
      <c r="A65" s="57"/>
      <c r="B65" s="79"/>
      <c r="C65" s="101"/>
      <c r="D65" s="101"/>
      <c r="E65" s="101"/>
      <c r="F65" s="101"/>
      <c r="G65" s="101"/>
      <c r="H65" s="101"/>
      <c r="I65" s="101"/>
      <c r="J65" s="101"/>
      <c r="K65" s="101"/>
      <c r="L65" s="101"/>
      <c r="M65" s="101"/>
      <c r="N65" s="101"/>
      <c r="O65" s="101"/>
      <c r="P65" s="101"/>
      <c r="Q65" s="101"/>
      <c r="R65" s="101"/>
      <c r="S65" s="101"/>
      <c r="T65" s="101"/>
      <c r="U65" s="101"/>
      <c r="V65" s="101"/>
      <c r="W65" s="101"/>
      <c r="X65" s="101"/>
      <c r="Y65" s="101"/>
      <c r="Z65" s="101"/>
      <c r="AA65" s="101"/>
      <c r="AB65" s="101"/>
      <c r="AC65" s="101"/>
      <c r="AD65" s="101"/>
      <c r="AE65" s="101"/>
      <c r="AF65" s="101"/>
      <c r="AG65" s="101"/>
      <c r="AH65" s="101"/>
      <c r="AI65" s="101"/>
    </row>
    <row r="66" spans="1:35" x14ac:dyDescent="0.3">
      <c r="A66" s="57"/>
      <c r="B66" s="79"/>
      <c r="C66" s="101"/>
      <c r="D66" s="101"/>
      <c r="E66" s="101"/>
      <c r="F66" s="101"/>
      <c r="G66" s="101"/>
      <c r="H66" s="101"/>
      <c r="I66" s="101"/>
      <c r="J66" s="101"/>
      <c r="K66" s="101"/>
      <c r="L66" s="101"/>
      <c r="M66" s="101"/>
      <c r="N66" s="101"/>
      <c r="O66" s="101"/>
      <c r="P66" s="101"/>
      <c r="Q66" s="101"/>
      <c r="R66" s="101"/>
      <c r="S66" s="101"/>
      <c r="T66" s="101"/>
      <c r="U66" s="101"/>
      <c r="V66" s="101"/>
      <c r="W66" s="101"/>
      <c r="X66" s="101"/>
      <c r="Y66" s="101"/>
      <c r="Z66" s="101"/>
      <c r="AA66" s="101"/>
      <c r="AB66" s="101"/>
      <c r="AC66" s="101"/>
      <c r="AD66" s="101"/>
      <c r="AE66" s="101"/>
      <c r="AF66" s="101"/>
      <c r="AG66" s="101"/>
      <c r="AH66" s="101"/>
      <c r="AI66" s="101"/>
    </row>
    <row r="67" spans="1:35" x14ac:dyDescent="0.3">
      <c r="A67" s="57"/>
      <c r="B67" s="79"/>
      <c r="C67" s="101"/>
      <c r="D67" s="101"/>
      <c r="E67" s="101"/>
      <c r="F67" s="101"/>
      <c r="G67" s="101"/>
      <c r="H67" s="101"/>
      <c r="I67" s="101"/>
      <c r="J67" s="101"/>
      <c r="K67" s="101"/>
      <c r="L67" s="101"/>
      <c r="M67" s="101"/>
      <c r="N67" s="101"/>
      <c r="O67" s="101"/>
      <c r="P67" s="101"/>
      <c r="Q67" s="101"/>
      <c r="R67" s="101"/>
      <c r="S67" s="101"/>
      <c r="T67" s="101"/>
      <c r="U67" s="101"/>
      <c r="V67" s="101"/>
      <c r="W67" s="101"/>
      <c r="X67" s="101"/>
      <c r="Y67" s="101"/>
      <c r="Z67" s="101"/>
      <c r="AA67" s="101"/>
      <c r="AB67" s="101"/>
      <c r="AC67" s="101"/>
      <c r="AD67" s="101"/>
      <c r="AE67" s="101"/>
      <c r="AF67" s="101"/>
      <c r="AG67" s="101"/>
      <c r="AH67" s="101"/>
      <c r="AI67" s="101"/>
    </row>
    <row r="68" spans="1:35" x14ac:dyDescent="0.3">
      <c r="A68" s="57"/>
      <c r="B68" s="79"/>
      <c r="C68" s="101"/>
      <c r="D68" s="101"/>
      <c r="E68" s="101"/>
      <c r="F68" s="101"/>
      <c r="G68" s="101"/>
      <c r="H68" s="101"/>
      <c r="I68" s="101"/>
      <c r="J68" s="101"/>
      <c r="K68" s="101"/>
      <c r="L68" s="101"/>
      <c r="M68" s="101"/>
      <c r="N68" s="101"/>
      <c r="O68" s="101"/>
      <c r="P68" s="101"/>
      <c r="Q68" s="101"/>
      <c r="R68" s="101"/>
      <c r="S68" s="101"/>
      <c r="T68" s="101"/>
      <c r="U68" s="101"/>
      <c r="V68" s="101"/>
      <c r="W68" s="101"/>
      <c r="X68" s="101"/>
      <c r="Y68" s="101"/>
      <c r="Z68" s="101"/>
      <c r="AA68" s="101"/>
      <c r="AB68" s="101"/>
      <c r="AC68" s="101"/>
      <c r="AD68" s="101"/>
      <c r="AE68" s="101"/>
      <c r="AF68" s="101"/>
      <c r="AG68" s="101"/>
      <c r="AH68" s="101"/>
      <c r="AI68" s="101"/>
    </row>
    <row r="69" spans="1:35" x14ac:dyDescent="0.3">
      <c r="A69" s="57"/>
      <c r="B69" s="79"/>
      <c r="C69" s="101"/>
      <c r="D69" s="101"/>
      <c r="E69" s="101"/>
      <c r="F69" s="101"/>
      <c r="G69" s="101"/>
      <c r="H69" s="101"/>
      <c r="I69" s="101"/>
      <c r="J69" s="101"/>
      <c r="K69" s="101"/>
      <c r="L69" s="101"/>
      <c r="M69" s="101"/>
      <c r="N69" s="101"/>
      <c r="O69" s="101"/>
      <c r="P69" s="101"/>
      <c r="Q69" s="101"/>
      <c r="R69" s="101"/>
      <c r="S69" s="101"/>
      <c r="T69" s="101"/>
      <c r="U69" s="101"/>
      <c r="V69" s="101"/>
      <c r="W69" s="101"/>
      <c r="X69" s="101"/>
      <c r="Y69" s="101"/>
      <c r="Z69" s="101"/>
      <c r="AA69" s="101"/>
      <c r="AB69" s="101"/>
      <c r="AC69" s="101"/>
      <c r="AD69" s="101"/>
      <c r="AE69" s="101"/>
      <c r="AF69" s="101"/>
      <c r="AG69" s="101"/>
      <c r="AH69" s="101"/>
      <c r="AI69" s="101"/>
    </row>
    <row r="70" spans="1:35" x14ac:dyDescent="0.3">
      <c r="A70" s="57"/>
      <c r="B70" s="79"/>
      <c r="C70" s="101"/>
      <c r="D70" s="101"/>
      <c r="E70" s="101"/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1"/>
      <c r="X70" s="101"/>
      <c r="Y70" s="101"/>
      <c r="Z70" s="101"/>
      <c r="AA70" s="101"/>
      <c r="AB70" s="101"/>
      <c r="AC70" s="101"/>
      <c r="AD70" s="101"/>
      <c r="AE70" s="101"/>
      <c r="AF70" s="101"/>
      <c r="AG70" s="101"/>
      <c r="AH70" s="101"/>
      <c r="AI70" s="101"/>
    </row>
    <row r="71" spans="1:35" x14ac:dyDescent="0.3">
      <c r="A71" s="57"/>
      <c r="B71" s="79"/>
      <c r="C71" s="101"/>
      <c r="D71" s="101"/>
      <c r="E71" s="101"/>
      <c r="F71" s="101"/>
      <c r="G71" s="101"/>
      <c r="H71" s="101"/>
      <c r="I71" s="101"/>
      <c r="J71" s="101"/>
      <c r="K71" s="101"/>
      <c r="L71" s="101"/>
      <c r="M71" s="101"/>
      <c r="N71" s="101"/>
      <c r="O71" s="101"/>
      <c r="P71" s="101"/>
      <c r="Q71" s="101"/>
      <c r="R71" s="101"/>
      <c r="S71" s="101"/>
      <c r="T71" s="101"/>
      <c r="U71" s="101"/>
      <c r="V71" s="101"/>
      <c r="W71" s="101"/>
      <c r="X71" s="101"/>
      <c r="Y71" s="101"/>
      <c r="Z71" s="101"/>
      <c r="AA71" s="101"/>
      <c r="AB71" s="101"/>
      <c r="AC71" s="101"/>
      <c r="AD71" s="101"/>
      <c r="AE71" s="101"/>
      <c r="AF71" s="101"/>
      <c r="AG71" s="101"/>
      <c r="AH71" s="101"/>
      <c r="AI71" s="101"/>
    </row>
    <row r="72" spans="1:35" x14ac:dyDescent="0.3">
      <c r="A72" s="57"/>
      <c r="B72" s="79"/>
      <c r="C72" s="101"/>
      <c r="D72" s="101"/>
      <c r="E72" s="101"/>
      <c r="F72" s="101"/>
      <c r="G72" s="101"/>
      <c r="H72" s="101"/>
      <c r="I72" s="101"/>
      <c r="J72" s="101"/>
      <c r="K72" s="101"/>
      <c r="L72" s="101"/>
      <c r="M72" s="101"/>
      <c r="N72" s="101"/>
      <c r="O72" s="101"/>
      <c r="P72" s="101"/>
      <c r="Q72" s="101"/>
      <c r="R72" s="101"/>
      <c r="S72" s="101"/>
      <c r="T72" s="101"/>
      <c r="U72" s="101"/>
      <c r="V72" s="101"/>
      <c r="W72" s="101"/>
      <c r="X72" s="101"/>
      <c r="Y72" s="101"/>
      <c r="Z72" s="101"/>
      <c r="AA72" s="101"/>
      <c r="AB72" s="101"/>
      <c r="AC72" s="101"/>
      <c r="AD72" s="101"/>
      <c r="AE72" s="101"/>
      <c r="AF72" s="101"/>
      <c r="AG72" s="101"/>
      <c r="AH72" s="101"/>
      <c r="AI72" s="101"/>
    </row>
    <row r="73" spans="1:35" x14ac:dyDescent="0.3">
      <c r="A73" s="57"/>
      <c r="B73" s="79"/>
      <c r="C73" s="101"/>
      <c r="D73" s="101"/>
      <c r="E73" s="101"/>
      <c r="F73" s="101"/>
      <c r="G73" s="101"/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1"/>
      <c r="Z73" s="101"/>
      <c r="AA73" s="101"/>
      <c r="AB73" s="101"/>
      <c r="AC73" s="101"/>
      <c r="AD73" s="101"/>
      <c r="AE73" s="101"/>
      <c r="AF73" s="101"/>
      <c r="AG73" s="101"/>
      <c r="AH73" s="101"/>
      <c r="AI73" s="101"/>
    </row>
    <row r="74" spans="1:35" x14ac:dyDescent="0.3">
      <c r="A74" s="57"/>
      <c r="B74" s="79"/>
      <c r="C74" s="114"/>
      <c r="D74" s="114"/>
      <c r="E74" s="114"/>
      <c r="F74" s="114"/>
      <c r="G74" s="114"/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4"/>
      <c r="Z74" s="114"/>
      <c r="AA74" s="114"/>
      <c r="AB74" s="114"/>
      <c r="AC74" s="114"/>
      <c r="AD74" s="114"/>
      <c r="AE74" s="114"/>
      <c r="AF74" s="114"/>
      <c r="AG74" s="114"/>
      <c r="AH74" s="114"/>
      <c r="AI74" s="114"/>
    </row>
    <row r="75" spans="1:35" x14ac:dyDescent="0.3">
      <c r="A75" s="57"/>
      <c r="B75" s="79"/>
      <c r="C75" s="114"/>
      <c r="D75" s="114"/>
      <c r="E75" s="114"/>
      <c r="F75" s="114"/>
      <c r="G75" s="114"/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4"/>
      <c r="Z75" s="114"/>
      <c r="AA75" s="114"/>
      <c r="AB75" s="114"/>
      <c r="AC75" s="114"/>
      <c r="AD75" s="114"/>
      <c r="AE75" s="114"/>
      <c r="AF75" s="114"/>
      <c r="AG75" s="114"/>
      <c r="AH75" s="114"/>
      <c r="AI75" s="114"/>
    </row>
    <row r="76" spans="1:35" x14ac:dyDescent="0.3">
      <c r="A76" s="57"/>
      <c r="B76" s="79"/>
      <c r="C76" s="115"/>
      <c r="D76" s="115"/>
      <c r="E76" s="115"/>
      <c r="F76" s="115"/>
      <c r="G76" s="115"/>
      <c r="H76" s="115"/>
      <c r="I76" s="115"/>
      <c r="J76" s="115"/>
      <c r="K76" s="115"/>
      <c r="L76" s="115"/>
      <c r="M76" s="115"/>
      <c r="N76" s="115"/>
      <c r="O76" s="115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  <c r="AB76" s="115"/>
      <c r="AC76" s="115"/>
      <c r="AD76" s="115"/>
      <c r="AE76" s="115"/>
      <c r="AF76" s="115"/>
      <c r="AG76" s="115"/>
      <c r="AH76" s="115"/>
      <c r="AI76" s="115"/>
    </row>
    <row r="77" spans="1:35" x14ac:dyDescent="0.3">
      <c r="A77" s="57"/>
      <c r="B77" s="79"/>
      <c r="C77" s="115"/>
      <c r="D77" s="115"/>
      <c r="E77" s="115"/>
      <c r="F77" s="115"/>
      <c r="G77" s="115"/>
      <c r="H77" s="115"/>
      <c r="I77" s="115"/>
      <c r="J77" s="115"/>
      <c r="K77" s="115"/>
      <c r="L77" s="115"/>
      <c r="M77" s="115"/>
      <c r="N77" s="115"/>
      <c r="O77" s="115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5"/>
      <c r="AG77" s="115"/>
      <c r="AH77" s="115"/>
      <c r="AI77" s="115"/>
    </row>
    <row r="78" spans="1:35" x14ac:dyDescent="0.3">
      <c r="A78" s="57"/>
      <c r="B78" s="79"/>
      <c r="C78" s="116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</row>
    <row r="79" spans="1:35" x14ac:dyDescent="0.3">
      <c r="A79" s="57"/>
      <c r="B79" s="79"/>
      <c r="C79" s="114"/>
      <c r="D79" s="114"/>
      <c r="E79" s="114"/>
      <c r="F79" s="114"/>
      <c r="G79" s="114"/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</row>
    <row r="80" spans="1:35" x14ac:dyDescent="0.3">
      <c r="A80" s="57"/>
      <c r="B80" s="79"/>
      <c r="C80" s="114"/>
      <c r="D80" s="114"/>
      <c r="E80" s="114"/>
      <c r="F80" s="114"/>
      <c r="G80" s="114"/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</row>
    <row r="81" spans="1:35" x14ac:dyDescent="0.3">
      <c r="A81" s="57"/>
      <c r="B81" s="79"/>
      <c r="C81" s="114"/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</row>
    <row r="82" spans="1:35" x14ac:dyDescent="0.3">
      <c r="A82" s="57"/>
      <c r="B82" s="79"/>
      <c r="C82" s="116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</row>
    <row r="83" spans="1:35" x14ac:dyDescent="0.3">
      <c r="A83" s="57"/>
      <c r="B83" s="79"/>
      <c r="C83" s="116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</row>
    <row r="84" spans="1:35" x14ac:dyDescent="0.3">
      <c r="A84" s="57"/>
      <c r="B84" s="79"/>
      <c r="C84" s="114"/>
      <c r="D84" s="114"/>
      <c r="E84" s="114"/>
      <c r="F84" s="114"/>
      <c r="G84" s="114"/>
      <c r="H84" s="114"/>
      <c r="I84" s="114"/>
      <c r="J84" s="114"/>
      <c r="K84" s="114"/>
      <c r="L84" s="114"/>
      <c r="M84" s="114"/>
      <c r="N84" s="114"/>
      <c r="O84" s="114"/>
      <c r="P84" s="114"/>
      <c r="Q84" s="114"/>
      <c r="R84" s="114"/>
      <c r="S84" s="114"/>
      <c r="T84" s="114"/>
      <c r="U84" s="114"/>
      <c r="V84" s="114"/>
      <c r="W84" s="114"/>
      <c r="X84" s="114"/>
      <c r="Y84" s="114"/>
      <c r="Z84" s="114"/>
      <c r="AA84" s="114"/>
      <c r="AB84" s="114"/>
      <c r="AC84" s="114"/>
      <c r="AD84" s="114"/>
      <c r="AE84" s="114"/>
      <c r="AF84" s="114"/>
      <c r="AG84" s="114"/>
      <c r="AH84" s="114"/>
      <c r="AI84" s="114"/>
    </row>
    <row r="85" spans="1:35" x14ac:dyDescent="0.3">
      <c r="C85" s="114"/>
      <c r="D85" s="114"/>
      <c r="E85" s="114"/>
      <c r="F85" s="114"/>
      <c r="G85" s="114"/>
      <c r="H85" s="114"/>
      <c r="I85" s="114"/>
      <c r="J85" s="114"/>
      <c r="K85" s="114"/>
      <c r="L85" s="114"/>
      <c r="M85" s="114"/>
      <c r="N85" s="114"/>
      <c r="O85" s="114"/>
      <c r="P85" s="114"/>
      <c r="Q85" s="114"/>
      <c r="R85" s="114"/>
      <c r="S85" s="114"/>
      <c r="T85" s="114"/>
      <c r="U85" s="114"/>
      <c r="V85" s="114"/>
      <c r="W85" s="114"/>
      <c r="X85" s="114"/>
      <c r="Y85" s="114"/>
      <c r="Z85" s="114"/>
      <c r="AA85" s="114"/>
      <c r="AB85" s="114"/>
      <c r="AC85" s="114"/>
      <c r="AD85" s="114"/>
      <c r="AE85" s="114"/>
      <c r="AF85" s="114"/>
      <c r="AG85" s="114"/>
      <c r="AH85" s="114"/>
      <c r="AI85" s="114"/>
    </row>
    <row r="86" spans="1:35" x14ac:dyDescent="0.3">
      <c r="C86" s="114"/>
      <c r="D86" s="114"/>
      <c r="E86" s="114"/>
      <c r="F86" s="114"/>
      <c r="G86" s="114"/>
      <c r="H86" s="114"/>
      <c r="I86" s="114"/>
      <c r="J86" s="114"/>
      <c r="K86" s="114"/>
      <c r="L86" s="114"/>
      <c r="M86" s="114"/>
      <c r="N86" s="114"/>
      <c r="O86" s="114"/>
      <c r="P86" s="114"/>
      <c r="Q86" s="114"/>
      <c r="R86" s="114"/>
      <c r="S86" s="114"/>
      <c r="T86" s="114"/>
      <c r="U86" s="114"/>
      <c r="V86" s="114"/>
      <c r="W86" s="114"/>
      <c r="X86" s="114"/>
      <c r="Y86" s="114"/>
      <c r="Z86" s="114"/>
      <c r="AA86" s="114"/>
      <c r="AB86" s="114"/>
      <c r="AC86" s="114"/>
      <c r="AD86" s="114"/>
      <c r="AE86" s="114"/>
      <c r="AF86" s="114"/>
      <c r="AG86" s="114"/>
      <c r="AH86" s="114"/>
      <c r="AI86" s="114"/>
    </row>
    <row r="87" spans="1:35" x14ac:dyDescent="0.3"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</row>
    <row r="88" spans="1:35" x14ac:dyDescent="0.3">
      <c r="C88" s="114"/>
      <c r="D88" s="114"/>
      <c r="E88" s="114"/>
      <c r="F88" s="114"/>
      <c r="G88" s="114"/>
      <c r="H88" s="114"/>
      <c r="I88" s="114"/>
      <c r="J88" s="114"/>
      <c r="K88" s="114"/>
      <c r="L88" s="114"/>
      <c r="M88" s="114"/>
      <c r="N88" s="114"/>
      <c r="O88" s="114"/>
      <c r="P88" s="114"/>
      <c r="Q88" s="114"/>
      <c r="R88" s="114"/>
      <c r="S88" s="114"/>
      <c r="T88" s="114"/>
      <c r="U88" s="114"/>
      <c r="V88" s="114"/>
      <c r="W88" s="114"/>
      <c r="X88" s="114"/>
      <c r="Y88" s="114"/>
      <c r="Z88" s="114"/>
      <c r="AA88" s="114"/>
      <c r="AB88" s="114"/>
      <c r="AC88" s="114"/>
      <c r="AD88" s="114"/>
      <c r="AE88" s="114"/>
      <c r="AF88" s="114"/>
      <c r="AG88" s="114"/>
      <c r="AH88" s="114"/>
      <c r="AI88" s="114"/>
    </row>
    <row r="89" spans="1:35" x14ac:dyDescent="0.3">
      <c r="C89" s="114"/>
      <c r="D89" s="114"/>
      <c r="E89" s="114"/>
      <c r="F89" s="114"/>
      <c r="G89" s="114"/>
      <c r="H89" s="114"/>
      <c r="I89" s="114"/>
      <c r="J89" s="114"/>
      <c r="K89" s="114"/>
      <c r="L89" s="114"/>
      <c r="M89" s="114"/>
      <c r="N89" s="114"/>
      <c r="O89" s="114"/>
      <c r="P89" s="114"/>
      <c r="Q89" s="114"/>
      <c r="R89" s="114"/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114"/>
      <c r="AE89" s="114"/>
      <c r="AF89" s="114"/>
      <c r="AG89" s="114"/>
      <c r="AH89" s="114"/>
      <c r="AI89" s="114"/>
    </row>
    <row r="90" spans="1:35" x14ac:dyDescent="0.3">
      <c r="C90" s="114"/>
      <c r="D90" s="114"/>
      <c r="E90" s="114"/>
      <c r="F90" s="114"/>
      <c r="G90" s="114"/>
      <c r="H90" s="114"/>
      <c r="I90" s="114"/>
      <c r="J90" s="114"/>
      <c r="K90" s="114"/>
      <c r="L90" s="114"/>
      <c r="M90" s="114"/>
      <c r="N90" s="114"/>
      <c r="O90" s="114"/>
      <c r="P90" s="114"/>
      <c r="Q90" s="114"/>
      <c r="R90" s="114"/>
      <c r="S90" s="114"/>
      <c r="T90" s="114"/>
      <c r="U90" s="114"/>
      <c r="V90" s="114"/>
      <c r="W90" s="114"/>
      <c r="X90" s="114"/>
      <c r="Y90" s="114"/>
      <c r="Z90" s="114"/>
      <c r="AA90" s="114"/>
      <c r="AB90" s="114"/>
      <c r="AC90" s="114"/>
      <c r="AD90" s="114"/>
      <c r="AE90" s="114"/>
      <c r="AF90" s="114"/>
      <c r="AG90" s="114"/>
      <c r="AH90" s="114"/>
      <c r="AI90" s="114"/>
    </row>
    <row r="91" spans="1:35" x14ac:dyDescent="0.3">
      <c r="C91" s="114"/>
      <c r="D91" s="114"/>
      <c r="E91" s="114"/>
      <c r="F91" s="114"/>
      <c r="G91" s="114"/>
      <c r="H91" s="114"/>
      <c r="I91" s="114"/>
      <c r="J91" s="114"/>
      <c r="K91" s="114"/>
      <c r="L91" s="114"/>
      <c r="M91" s="114"/>
      <c r="N91" s="114"/>
      <c r="O91" s="114"/>
      <c r="P91" s="114"/>
      <c r="Q91" s="114"/>
      <c r="R91" s="114"/>
      <c r="S91" s="114"/>
      <c r="T91" s="114"/>
      <c r="U91" s="114"/>
      <c r="V91" s="114"/>
      <c r="W91" s="114"/>
      <c r="X91" s="114"/>
      <c r="Y91" s="114"/>
      <c r="Z91" s="114"/>
      <c r="AA91" s="114"/>
      <c r="AB91" s="114"/>
      <c r="AC91" s="114"/>
      <c r="AD91" s="114"/>
      <c r="AE91" s="114"/>
      <c r="AF91" s="114"/>
      <c r="AG91" s="114"/>
      <c r="AH91" s="114"/>
      <c r="AI91" s="114"/>
    </row>
    <row r="92" spans="1:35" x14ac:dyDescent="0.3">
      <c r="C92" s="114"/>
      <c r="D92" s="114"/>
      <c r="E92" s="114"/>
      <c r="F92" s="114"/>
      <c r="G92" s="114"/>
      <c r="H92" s="114"/>
      <c r="I92" s="114"/>
      <c r="J92" s="114"/>
      <c r="K92" s="114"/>
      <c r="L92" s="114"/>
      <c r="M92" s="114"/>
      <c r="N92" s="114"/>
      <c r="O92" s="114"/>
      <c r="P92" s="114"/>
      <c r="Q92" s="114"/>
      <c r="R92" s="114"/>
      <c r="S92" s="114"/>
      <c r="T92" s="114"/>
      <c r="U92" s="114"/>
      <c r="V92" s="114"/>
      <c r="W92" s="114"/>
      <c r="X92" s="114"/>
      <c r="Y92" s="114"/>
      <c r="Z92" s="114"/>
      <c r="AA92" s="114"/>
      <c r="AB92" s="114"/>
      <c r="AC92" s="114"/>
      <c r="AD92" s="114"/>
      <c r="AE92" s="114"/>
      <c r="AF92" s="114"/>
      <c r="AG92" s="114"/>
      <c r="AH92" s="114"/>
      <c r="AI92" s="114"/>
    </row>
    <row r="93" spans="1:35" x14ac:dyDescent="0.3"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</row>
    <row r="94" spans="1:35" x14ac:dyDescent="0.3"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</row>
    <row r="95" spans="1:35" x14ac:dyDescent="0.3"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</row>
    <row r="96" spans="1:35" x14ac:dyDescent="0.3"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</row>
    <row r="97" spans="3:35" x14ac:dyDescent="0.3"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</row>
    <row r="98" spans="3:35" x14ac:dyDescent="0.3"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</row>
    <row r="99" spans="3:35" x14ac:dyDescent="0.3">
      <c r="C99" s="116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</row>
    <row r="100" spans="3:35" x14ac:dyDescent="0.3">
      <c r="C100" s="116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</row>
    <row r="101" spans="3:35" x14ac:dyDescent="0.3">
      <c r="C101" s="116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</row>
    <row r="102" spans="3:35" x14ac:dyDescent="0.3">
      <c r="C102" s="116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</row>
    <row r="103" spans="3:35" x14ac:dyDescent="0.3">
      <c r="C103" s="116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</row>
    <row r="104" spans="3:35" x14ac:dyDescent="0.3">
      <c r="C104" s="116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</row>
    <row r="105" spans="3:35" x14ac:dyDescent="0.3">
      <c r="C105" s="116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</row>
    <row r="106" spans="3:35" x14ac:dyDescent="0.3">
      <c r="C106" s="116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</row>
    <row r="107" spans="3:35" x14ac:dyDescent="0.3">
      <c r="C107" s="117"/>
      <c r="D107" s="117"/>
      <c r="E107" s="117"/>
      <c r="F107" s="117"/>
      <c r="G107" s="117"/>
      <c r="H107" s="117"/>
      <c r="I107" s="117"/>
      <c r="J107" s="117"/>
      <c r="K107" s="117"/>
      <c r="L107" s="117"/>
      <c r="M107" s="117"/>
      <c r="N107" s="117"/>
      <c r="O107" s="117"/>
      <c r="P107" s="117"/>
      <c r="Q107" s="117"/>
      <c r="R107" s="117"/>
      <c r="S107" s="117"/>
      <c r="T107" s="117"/>
      <c r="U107" s="117"/>
      <c r="V107" s="117"/>
      <c r="W107" s="117"/>
      <c r="X107" s="117"/>
      <c r="Y107" s="117"/>
      <c r="Z107" s="117"/>
      <c r="AA107" s="117"/>
      <c r="AB107" s="117"/>
      <c r="AC107" s="117"/>
      <c r="AD107" s="117"/>
      <c r="AE107" s="117"/>
      <c r="AF107" s="117"/>
      <c r="AG107" s="117"/>
      <c r="AH107" s="117"/>
      <c r="AI107" s="117"/>
    </row>
    <row r="108" spans="3:35" x14ac:dyDescent="0.3">
      <c r="C108" s="118"/>
      <c r="D108" s="118"/>
      <c r="E108" s="118"/>
      <c r="F108" s="118"/>
      <c r="G108" s="118"/>
      <c r="H108" s="118"/>
      <c r="I108" s="118"/>
      <c r="J108" s="118"/>
      <c r="K108" s="118"/>
      <c r="L108" s="118"/>
      <c r="M108" s="118"/>
      <c r="N108" s="118"/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  <c r="AA108" s="118"/>
      <c r="AB108" s="118"/>
      <c r="AC108" s="118"/>
      <c r="AD108" s="118"/>
      <c r="AE108" s="118"/>
      <c r="AF108" s="118"/>
      <c r="AG108" s="118"/>
      <c r="AH108" s="118"/>
      <c r="AI108" s="118"/>
    </row>
    <row r="109" spans="3:35" x14ac:dyDescent="0.3">
      <c r="C109" s="116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</row>
    <row r="110" spans="3:35" x14ac:dyDescent="0.3">
      <c r="C110" s="116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</row>
    <row r="111" spans="3:35" x14ac:dyDescent="0.3">
      <c r="C111" s="116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</row>
    <row r="112" spans="3:35" x14ac:dyDescent="0.3">
      <c r="C112" s="116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</row>
    <row r="113" spans="3:35" x14ac:dyDescent="0.3">
      <c r="C113" s="116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</row>
    <row r="114" spans="3:35" x14ac:dyDescent="0.3"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</row>
    <row r="115" spans="3:35" x14ac:dyDescent="0.3">
      <c r="C115" s="116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</row>
    <row r="116" spans="3:35" x14ac:dyDescent="0.3">
      <c r="C116" s="116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</row>
    <row r="117" spans="3:35" x14ac:dyDescent="0.3">
      <c r="C117" s="116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</row>
    <row r="118" spans="3:35" x14ac:dyDescent="0.3"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</row>
    <row r="119" spans="3:35" x14ac:dyDescent="0.3">
      <c r="C119" s="116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</row>
    <row r="120" spans="3:35" x14ac:dyDescent="0.3">
      <c r="C120" s="116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</row>
    <row r="121" spans="3:35" x14ac:dyDescent="0.3">
      <c r="C121" s="116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</row>
    <row r="122" spans="3:35" x14ac:dyDescent="0.3">
      <c r="C122" s="116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</row>
    <row r="123" spans="3:35" x14ac:dyDescent="0.3">
      <c r="C123" s="116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</row>
    <row r="124" spans="3:35" x14ac:dyDescent="0.3">
      <c r="C124" s="116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</row>
    <row r="125" spans="3:35" x14ac:dyDescent="0.3">
      <c r="C125" s="116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</row>
    <row r="126" spans="3:35" x14ac:dyDescent="0.3">
      <c r="C126" s="116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</row>
    <row r="127" spans="3:35" x14ac:dyDescent="0.3">
      <c r="C127" s="116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</row>
    <row r="128" spans="3:35" x14ac:dyDescent="0.3">
      <c r="C128" s="116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</row>
    <row r="129" spans="3:35" x14ac:dyDescent="0.3">
      <c r="C129" s="114"/>
      <c r="D129" s="114"/>
      <c r="E129" s="114"/>
      <c r="F129" s="114"/>
      <c r="G129" s="114"/>
      <c r="H129" s="114"/>
      <c r="I129" s="114"/>
      <c r="J129" s="114"/>
      <c r="K129" s="114"/>
      <c r="L129" s="114"/>
      <c r="M129" s="114"/>
      <c r="N129" s="114"/>
      <c r="O129" s="114"/>
      <c r="P129" s="114"/>
      <c r="Q129" s="114"/>
      <c r="R129" s="114"/>
      <c r="S129" s="114"/>
      <c r="T129" s="114"/>
      <c r="U129" s="114"/>
      <c r="V129" s="114"/>
      <c r="W129" s="114"/>
      <c r="X129" s="114"/>
      <c r="Y129" s="114"/>
      <c r="Z129" s="114"/>
      <c r="AA129" s="114"/>
      <c r="AB129" s="114"/>
      <c r="AC129" s="114"/>
      <c r="AD129" s="114"/>
      <c r="AE129" s="114"/>
      <c r="AF129" s="114"/>
      <c r="AG129" s="114"/>
      <c r="AH129" s="114"/>
      <c r="AI129" s="114"/>
    </row>
    <row r="130" spans="3:35" x14ac:dyDescent="0.3">
      <c r="C130" s="114"/>
      <c r="D130" s="114"/>
      <c r="E130" s="114"/>
      <c r="F130" s="114"/>
      <c r="G130" s="114"/>
      <c r="H130" s="114"/>
      <c r="I130" s="114"/>
      <c r="J130" s="114"/>
      <c r="K130" s="114"/>
      <c r="L130" s="114"/>
      <c r="M130" s="114"/>
      <c r="N130" s="114"/>
      <c r="O130" s="114"/>
      <c r="P130" s="114"/>
      <c r="Q130" s="114"/>
      <c r="R130" s="114"/>
      <c r="S130" s="114"/>
      <c r="T130" s="114"/>
      <c r="U130" s="114"/>
      <c r="V130" s="114"/>
      <c r="W130" s="114"/>
      <c r="X130" s="114"/>
      <c r="Y130" s="114"/>
      <c r="Z130" s="114"/>
      <c r="AA130" s="114"/>
      <c r="AB130" s="114"/>
      <c r="AC130" s="114"/>
      <c r="AD130" s="114"/>
      <c r="AE130" s="114"/>
      <c r="AF130" s="114"/>
      <c r="AG130" s="114"/>
      <c r="AH130" s="114"/>
      <c r="AI130" s="114"/>
    </row>
    <row r="131" spans="3:35" x14ac:dyDescent="0.3">
      <c r="C131" s="114"/>
      <c r="D131" s="114"/>
      <c r="E131" s="114"/>
      <c r="F131" s="114"/>
      <c r="G131" s="114"/>
      <c r="H131" s="114"/>
      <c r="I131" s="114"/>
      <c r="J131" s="114"/>
      <c r="K131" s="114"/>
      <c r="L131" s="114"/>
      <c r="M131" s="114"/>
      <c r="N131" s="114"/>
      <c r="O131" s="114"/>
      <c r="P131" s="114"/>
      <c r="Q131" s="114"/>
      <c r="R131" s="114"/>
      <c r="S131" s="114"/>
      <c r="T131" s="114"/>
      <c r="U131" s="114"/>
      <c r="V131" s="114"/>
      <c r="W131" s="114"/>
      <c r="X131" s="114"/>
      <c r="Y131" s="114"/>
      <c r="Z131" s="114"/>
      <c r="AA131" s="114"/>
      <c r="AB131" s="114"/>
      <c r="AC131" s="114"/>
      <c r="AD131" s="114"/>
      <c r="AE131" s="114"/>
      <c r="AF131" s="114"/>
      <c r="AG131" s="114"/>
      <c r="AH131" s="114"/>
      <c r="AI131" s="114"/>
    </row>
    <row r="132" spans="3:35" x14ac:dyDescent="0.3">
      <c r="C132" s="116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</row>
    <row r="133" spans="3:35" x14ac:dyDescent="0.3">
      <c r="C133" s="114"/>
      <c r="D133" s="114"/>
      <c r="E133" s="114"/>
      <c r="F133" s="114"/>
      <c r="G133" s="114"/>
      <c r="H133" s="114"/>
      <c r="I133" s="114"/>
      <c r="J133" s="114"/>
      <c r="K133" s="114"/>
      <c r="L133" s="114"/>
      <c r="M133" s="114"/>
      <c r="N133" s="114"/>
      <c r="O133" s="114"/>
      <c r="P133" s="114"/>
      <c r="Q133" s="114"/>
      <c r="R133" s="114"/>
      <c r="S133" s="114"/>
      <c r="T133" s="114"/>
      <c r="U133" s="114"/>
      <c r="V133" s="114"/>
      <c r="W133" s="114"/>
      <c r="X133" s="114"/>
      <c r="Y133" s="114"/>
      <c r="Z133" s="114"/>
      <c r="AA133" s="114"/>
      <c r="AB133" s="114"/>
      <c r="AC133" s="114"/>
      <c r="AD133" s="114"/>
      <c r="AE133" s="114"/>
      <c r="AF133" s="114"/>
      <c r="AG133" s="114"/>
      <c r="AH133" s="114"/>
      <c r="AI133" s="114"/>
    </row>
    <row r="134" spans="3:35" x14ac:dyDescent="0.3">
      <c r="C134" s="114"/>
      <c r="D134" s="114"/>
      <c r="E134" s="114"/>
      <c r="F134" s="114"/>
      <c r="G134" s="114"/>
      <c r="H134" s="114"/>
      <c r="I134" s="114"/>
      <c r="J134" s="114"/>
      <c r="K134" s="114"/>
      <c r="L134" s="114"/>
      <c r="M134" s="114"/>
      <c r="N134" s="114"/>
      <c r="O134" s="114"/>
      <c r="P134" s="114"/>
      <c r="Q134" s="114"/>
      <c r="R134" s="114"/>
      <c r="S134" s="114"/>
      <c r="T134" s="114"/>
      <c r="U134" s="114"/>
      <c r="V134" s="114"/>
      <c r="W134" s="114"/>
      <c r="X134" s="114"/>
      <c r="Y134" s="114"/>
      <c r="Z134" s="114"/>
      <c r="AA134" s="114"/>
      <c r="AB134" s="114"/>
      <c r="AC134" s="114"/>
      <c r="AD134" s="114"/>
      <c r="AE134" s="114"/>
      <c r="AF134" s="114"/>
      <c r="AG134" s="114"/>
      <c r="AH134" s="114"/>
      <c r="AI134" s="114"/>
    </row>
    <row r="135" spans="3:35" x14ac:dyDescent="0.3"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  <c r="R135" s="114"/>
      <c r="S135" s="114"/>
      <c r="T135" s="114"/>
      <c r="U135" s="114"/>
      <c r="V135" s="114"/>
      <c r="W135" s="114"/>
      <c r="X135" s="114"/>
      <c r="Y135" s="114"/>
      <c r="Z135" s="114"/>
      <c r="AA135" s="114"/>
      <c r="AB135" s="114"/>
      <c r="AC135" s="114"/>
      <c r="AD135" s="114"/>
      <c r="AE135" s="114"/>
      <c r="AF135" s="114"/>
      <c r="AG135" s="114"/>
      <c r="AH135" s="114"/>
      <c r="AI135" s="114"/>
    </row>
    <row r="136" spans="3:35" x14ac:dyDescent="0.3">
      <c r="C136" s="114"/>
      <c r="D136" s="114"/>
      <c r="E136" s="114"/>
      <c r="F136" s="114"/>
      <c r="G136" s="114"/>
      <c r="H136" s="114"/>
      <c r="I136" s="114"/>
      <c r="J136" s="114"/>
      <c r="K136" s="114"/>
      <c r="L136" s="114"/>
      <c r="M136" s="114"/>
      <c r="N136" s="114"/>
      <c r="O136" s="114"/>
      <c r="P136" s="114"/>
      <c r="Q136" s="114"/>
      <c r="R136" s="114"/>
      <c r="S136" s="114"/>
      <c r="T136" s="114"/>
      <c r="U136" s="114"/>
      <c r="V136" s="114"/>
      <c r="W136" s="114"/>
      <c r="X136" s="114"/>
      <c r="Y136" s="114"/>
      <c r="Z136" s="114"/>
      <c r="AA136" s="114"/>
      <c r="AB136" s="114"/>
      <c r="AC136" s="114"/>
      <c r="AD136" s="114"/>
      <c r="AE136" s="114"/>
      <c r="AF136" s="114"/>
      <c r="AG136" s="114"/>
      <c r="AH136" s="114"/>
      <c r="AI136" s="114"/>
    </row>
    <row r="137" spans="3:35" x14ac:dyDescent="0.3">
      <c r="C137" s="114"/>
      <c r="D137" s="114"/>
      <c r="E137" s="114"/>
      <c r="F137" s="114"/>
      <c r="G137" s="114"/>
      <c r="H137" s="114"/>
      <c r="I137" s="114"/>
      <c r="J137" s="114"/>
      <c r="K137" s="114"/>
      <c r="L137" s="114"/>
      <c r="M137" s="114"/>
      <c r="N137" s="114"/>
      <c r="O137" s="114"/>
      <c r="P137" s="114"/>
      <c r="Q137" s="114"/>
      <c r="R137" s="114"/>
      <c r="S137" s="114"/>
      <c r="T137" s="114"/>
      <c r="U137" s="114"/>
      <c r="V137" s="114"/>
      <c r="W137" s="114"/>
      <c r="X137" s="114"/>
      <c r="Y137" s="114"/>
      <c r="Z137" s="114"/>
      <c r="AA137" s="114"/>
      <c r="AB137" s="114"/>
      <c r="AC137" s="114"/>
      <c r="AD137" s="114"/>
      <c r="AE137" s="114"/>
      <c r="AF137" s="114"/>
      <c r="AG137" s="114"/>
      <c r="AH137" s="114"/>
      <c r="AI137" s="114"/>
    </row>
    <row r="138" spans="3:35" x14ac:dyDescent="0.3">
      <c r="C138" s="114"/>
      <c r="D138" s="114"/>
      <c r="E138" s="114"/>
      <c r="F138" s="114"/>
      <c r="G138" s="114"/>
      <c r="H138" s="114"/>
      <c r="I138" s="114"/>
      <c r="J138" s="114"/>
      <c r="K138" s="114"/>
      <c r="L138" s="114"/>
      <c r="M138" s="114"/>
      <c r="N138" s="114"/>
      <c r="O138" s="114"/>
      <c r="P138" s="114"/>
      <c r="Q138" s="114"/>
      <c r="R138" s="114"/>
      <c r="S138" s="114"/>
      <c r="T138" s="114"/>
      <c r="U138" s="114"/>
      <c r="V138" s="114"/>
      <c r="W138" s="114"/>
      <c r="X138" s="114"/>
      <c r="Y138" s="114"/>
      <c r="Z138" s="114"/>
      <c r="AA138" s="114"/>
      <c r="AB138" s="114"/>
      <c r="AC138" s="114"/>
      <c r="AD138" s="114"/>
      <c r="AE138" s="114"/>
      <c r="AF138" s="114"/>
      <c r="AG138" s="114"/>
      <c r="AH138" s="114"/>
      <c r="AI138" s="114"/>
    </row>
    <row r="139" spans="3:35" x14ac:dyDescent="0.3">
      <c r="C139" s="114"/>
      <c r="D139" s="114"/>
      <c r="E139" s="114"/>
      <c r="F139" s="114"/>
      <c r="G139" s="114"/>
      <c r="H139" s="114"/>
      <c r="I139" s="114"/>
      <c r="J139" s="114"/>
      <c r="K139" s="114"/>
      <c r="L139" s="114"/>
      <c r="M139" s="114"/>
      <c r="N139" s="114"/>
      <c r="O139" s="114"/>
      <c r="P139" s="114"/>
      <c r="Q139" s="114"/>
      <c r="R139" s="114"/>
      <c r="S139" s="114"/>
      <c r="T139" s="114"/>
      <c r="U139" s="114"/>
      <c r="V139" s="114"/>
      <c r="W139" s="114"/>
      <c r="X139" s="114"/>
      <c r="Y139" s="114"/>
      <c r="Z139" s="114"/>
      <c r="AA139" s="114"/>
      <c r="AB139" s="114"/>
      <c r="AC139" s="114"/>
      <c r="AD139" s="114"/>
      <c r="AE139" s="114"/>
      <c r="AF139" s="114"/>
      <c r="AG139" s="114"/>
      <c r="AH139" s="114"/>
      <c r="AI139" s="114"/>
    </row>
    <row r="140" spans="3:35" x14ac:dyDescent="0.3">
      <c r="C140" s="114"/>
      <c r="D140" s="114"/>
      <c r="E140" s="114"/>
      <c r="F140" s="114"/>
      <c r="G140" s="114"/>
      <c r="H140" s="114"/>
      <c r="I140" s="114"/>
      <c r="J140" s="114"/>
      <c r="K140" s="114"/>
      <c r="L140" s="114"/>
      <c r="M140" s="114"/>
      <c r="N140" s="114"/>
      <c r="O140" s="114"/>
      <c r="P140" s="114"/>
      <c r="Q140" s="114"/>
      <c r="R140" s="114"/>
      <c r="S140" s="114"/>
      <c r="T140" s="114"/>
      <c r="U140" s="114"/>
      <c r="V140" s="114"/>
      <c r="W140" s="114"/>
      <c r="X140" s="114"/>
      <c r="Y140" s="114"/>
      <c r="Z140" s="114"/>
      <c r="AA140" s="114"/>
      <c r="AB140" s="114"/>
      <c r="AC140" s="114"/>
      <c r="AD140" s="114"/>
      <c r="AE140" s="114"/>
      <c r="AF140" s="114"/>
      <c r="AG140" s="114"/>
      <c r="AH140" s="114"/>
      <c r="AI140" s="114"/>
    </row>
    <row r="141" spans="3:35" x14ac:dyDescent="0.3">
      <c r="C141" s="114"/>
      <c r="D141" s="114"/>
      <c r="E141" s="114"/>
      <c r="F141" s="114"/>
      <c r="G141" s="114"/>
      <c r="H141" s="114"/>
      <c r="I141" s="114"/>
      <c r="J141" s="114"/>
      <c r="K141" s="114"/>
      <c r="L141" s="114"/>
      <c r="M141" s="114"/>
      <c r="N141" s="114"/>
      <c r="O141" s="114"/>
      <c r="P141" s="114"/>
      <c r="Q141" s="114"/>
      <c r="R141" s="114"/>
      <c r="S141" s="114"/>
      <c r="T141" s="114"/>
      <c r="U141" s="114"/>
      <c r="V141" s="114"/>
      <c r="W141" s="114"/>
      <c r="X141" s="114"/>
      <c r="Y141" s="114"/>
      <c r="Z141" s="114"/>
      <c r="AA141" s="114"/>
      <c r="AB141" s="114"/>
      <c r="AC141" s="114"/>
      <c r="AD141" s="114"/>
      <c r="AE141" s="114"/>
      <c r="AF141" s="114"/>
      <c r="AG141" s="114"/>
      <c r="AH141" s="114"/>
      <c r="AI141" s="114"/>
    </row>
    <row r="142" spans="3:35" x14ac:dyDescent="0.3">
      <c r="C142" s="114"/>
      <c r="D142" s="114"/>
      <c r="E142" s="114"/>
      <c r="F142" s="114"/>
      <c r="G142" s="114"/>
      <c r="H142" s="114"/>
      <c r="I142" s="114"/>
      <c r="J142" s="114"/>
      <c r="K142" s="114"/>
      <c r="L142" s="114"/>
      <c r="M142" s="114"/>
      <c r="N142" s="114"/>
      <c r="O142" s="114"/>
      <c r="P142" s="114"/>
      <c r="Q142" s="114"/>
      <c r="R142" s="114"/>
      <c r="S142" s="114"/>
      <c r="T142" s="114"/>
      <c r="U142" s="114"/>
      <c r="V142" s="114"/>
      <c r="W142" s="114"/>
      <c r="X142" s="114"/>
      <c r="Y142" s="114"/>
      <c r="Z142" s="114"/>
      <c r="AA142" s="114"/>
      <c r="AB142" s="114"/>
      <c r="AC142" s="114"/>
      <c r="AD142" s="114"/>
      <c r="AE142" s="114"/>
      <c r="AF142" s="114"/>
      <c r="AG142" s="114"/>
      <c r="AH142" s="114"/>
      <c r="AI142" s="114"/>
    </row>
    <row r="143" spans="3:35" x14ac:dyDescent="0.3">
      <c r="C143" s="114"/>
      <c r="D143" s="114"/>
      <c r="E143" s="114"/>
      <c r="F143" s="114"/>
      <c r="G143" s="114"/>
      <c r="H143" s="114"/>
      <c r="I143" s="114"/>
      <c r="J143" s="114"/>
      <c r="K143" s="114"/>
      <c r="L143" s="114"/>
      <c r="M143" s="114"/>
      <c r="N143" s="114"/>
      <c r="O143" s="114"/>
      <c r="P143" s="114"/>
      <c r="Q143" s="114"/>
      <c r="R143" s="114"/>
      <c r="S143" s="114"/>
      <c r="T143" s="114"/>
      <c r="U143" s="114"/>
      <c r="V143" s="114"/>
      <c r="W143" s="114"/>
      <c r="X143" s="114"/>
      <c r="Y143" s="114"/>
      <c r="Z143" s="114"/>
      <c r="AA143" s="114"/>
      <c r="AB143" s="114"/>
      <c r="AC143" s="114"/>
      <c r="AD143" s="114"/>
      <c r="AE143" s="114"/>
      <c r="AF143" s="114"/>
      <c r="AG143" s="114"/>
      <c r="AH143" s="114"/>
      <c r="AI143" s="114"/>
    </row>
    <row r="144" spans="3:35" x14ac:dyDescent="0.3">
      <c r="C144" s="114"/>
      <c r="D144" s="114"/>
      <c r="E144" s="114"/>
      <c r="F144" s="114"/>
      <c r="G144" s="114"/>
      <c r="H144" s="114"/>
      <c r="I144" s="114"/>
      <c r="J144" s="114"/>
      <c r="K144" s="114"/>
      <c r="L144" s="114"/>
      <c r="M144" s="114"/>
      <c r="N144" s="114"/>
      <c r="O144" s="114"/>
      <c r="P144" s="114"/>
      <c r="Q144" s="114"/>
      <c r="R144" s="114"/>
      <c r="S144" s="114"/>
      <c r="T144" s="114"/>
      <c r="U144" s="114"/>
      <c r="V144" s="114"/>
      <c r="W144" s="114"/>
      <c r="X144" s="114"/>
      <c r="Y144" s="114"/>
      <c r="Z144" s="114"/>
      <c r="AA144" s="114"/>
      <c r="AB144" s="114"/>
      <c r="AC144" s="114"/>
      <c r="AD144" s="114"/>
      <c r="AE144" s="114"/>
      <c r="AF144" s="114"/>
      <c r="AG144" s="114"/>
      <c r="AH144" s="114"/>
      <c r="AI144" s="114"/>
    </row>
    <row r="145" spans="3:35" x14ac:dyDescent="0.3"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  <c r="Z145" s="119"/>
      <c r="AA145" s="119"/>
      <c r="AB145" s="119"/>
      <c r="AC145" s="119"/>
      <c r="AD145" s="119"/>
      <c r="AE145" s="119"/>
      <c r="AF145" s="119"/>
      <c r="AG145" s="119"/>
      <c r="AH145" s="119"/>
      <c r="AI145" s="119"/>
    </row>
    <row r="146" spans="3:35" x14ac:dyDescent="0.3">
      <c r="C146" s="114"/>
      <c r="D146" s="114"/>
      <c r="E146" s="114"/>
      <c r="F146" s="114"/>
      <c r="G146" s="114"/>
      <c r="H146" s="114"/>
      <c r="I146" s="114"/>
      <c r="J146" s="114"/>
      <c r="K146" s="114"/>
      <c r="L146" s="114"/>
      <c r="M146" s="114"/>
      <c r="N146" s="114"/>
      <c r="O146" s="114"/>
      <c r="P146" s="114"/>
      <c r="Q146" s="114"/>
      <c r="R146" s="114"/>
      <c r="S146" s="114"/>
      <c r="T146" s="114"/>
      <c r="U146" s="114"/>
      <c r="V146" s="114"/>
      <c r="W146" s="114"/>
      <c r="X146" s="114"/>
      <c r="Y146" s="114"/>
      <c r="Z146" s="114"/>
      <c r="AA146" s="114"/>
      <c r="AB146" s="114"/>
      <c r="AC146" s="114"/>
      <c r="AD146" s="114"/>
      <c r="AE146" s="114"/>
      <c r="AF146" s="114"/>
      <c r="AG146" s="114"/>
      <c r="AH146" s="114"/>
      <c r="AI146" s="114"/>
    </row>
    <row r="147" spans="3:35" x14ac:dyDescent="0.3">
      <c r="C147" s="114"/>
      <c r="D147" s="114"/>
      <c r="E147" s="114"/>
      <c r="F147" s="114"/>
      <c r="G147" s="114"/>
      <c r="H147" s="114"/>
      <c r="I147" s="114"/>
      <c r="J147" s="114"/>
      <c r="K147" s="114"/>
      <c r="L147" s="114"/>
      <c r="M147" s="114"/>
      <c r="N147" s="114"/>
      <c r="O147" s="114"/>
      <c r="P147" s="114"/>
      <c r="Q147" s="114"/>
      <c r="R147" s="114"/>
      <c r="S147" s="114"/>
      <c r="T147" s="114"/>
      <c r="U147" s="114"/>
      <c r="V147" s="114"/>
      <c r="W147" s="114"/>
      <c r="X147" s="114"/>
      <c r="Y147" s="114"/>
      <c r="Z147" s="114"/>
      <c r="AA147" s="114"/>
      <c r="AB147" s="114"/>
      <c r="AC147" s="114"/>
      <c r="AD147" s="114"/>
      <c r="AE147" s="114"/>
      <c r="AF147" s="114"/>
      <c r="AG147" s="114"/>
      <c r="AH147" s="114"/>
      <c r="AI147" s="114"/>
    </row>
    <row r="148" spans="3:35" x14ac:dyDescent="0.3">
      <c r="C148" s="114"/>
      <c r="D148" s="114"/>
      <c r="E148" s="114"/>
      <c r="F148" s="114"/>
      <c r="G148" s="114"/>
      <c r="H148" s="114"/>
      <c r="I148" s="114"/>
      <c r="J148" s="114"/>
      <c r="K148" s="114"/>
      <c r="L148" s="114"/>
      <c r="M148" s="114"/>
      <c r="N148" s="114"/>
      <c r="O148" s="114"/>
      <c r="P148" s="114"/>
      <c r="Q148" s="114"/>
      <c r="R148" s="114"/>
      <c r="S148" s="114"/>
      <c r="T148" s="114"/>
      <c r="U148" s="114"/>
      <c r="V148" s="114"/>
      <c r="W148" s="114"/>
      <c r="X148" s="114"/>
      <c r="Y148" s="114"/>
      <c r="Z148" s="114"/>
      <c r="AA148" s="114"/>
      <c r="AB148" s="114"/>
      <c r="AC148" s="114"/>
      <c r="AD148" s="114"/>
      <c r="AE148" s="114"/>
      <c r="AF148" s="114"/>
      <c r="AG148" s="114"/>
      <c r="AH148" s="114"/>
      <c r="AI148" s="114"/>
    </row>
    <row r="149" spans="3:35" x14ac:dyDescent="0.3">
      <c r="C149" s="114"/>
      <c r="D149" s="114"/>
      <c r="E149" s="114"/>
      <c r="F149" s="114"/>
      <c r="G149" s="114"/>
      <c r="H149" s="114"/>
      <c r="I149" s="114"/>
      <c r="J149" s="114"/>
      <c r="K149" s="114"/>
      <c r="L149" s="114"/>
      <c r="M149" s="114"/>
      <c r="N149" s="114"/>
      <c r="O149" s="114"/>
      <c r="P149" s="114"/>
      <c r="Q149" s="114"/>
      <c r="R149" s="114"/>
      <c r="S149" s="114"/>
      <c r="T149" s="114"/>
      <c r="U149" s="114"/>
      <c r="V149" s="114"/>
      <c r="W149" s="114"/>
      <c r="X149" s="114"/>
      <c r="Y149" s="114"/>
      <c r="Z149" s="114"/>
      <c r="AA149" s="114"/>
      <c r="AB149" s="114"/>
      <c r="AC149" s="114"/>
      <c r="AD149" s="114"/>
      <c r="AE149" s="114"/>
      <c r="AF149" s="114"/>
      <c r="AG149" s="114"/>
      <c r="AH149" s="114"/>
      <c r="AI149" s="114"/>
    </row>
    <row r="150" spans="3:35" x14ac:dyDescent="0.3">
      <c r="C150" s="114"/>
      <c r="D150" s="114"/>
      <c r="E150" s="114"/>
      <c r="F150" s="114"/>
      <c r="G150" s="114"/>
      <c r="H150" s="114"/>
      <c r="I150" s="114"/>
      <c r="J150" s="114"/>
      <c r="K150" s="114"/>
      <c r="L150" s="114"/>
      <c r="M150" s="114"/>
      <c r="N150" s="114"/>
      <c r="O150" s="114"/>
      <c r="P150" s="114"/>
      <c r="Q150" s="114"/>
      <c r="R150" s="114"/>
      <c r="S150" s="114"/>
      <c r="T150" s="114"/>
      <c r="U150" s="114"/>
      <c r="V150" s="114"/>
      <c r="W150" s="114"/>
      <c r="X150" s="114"/>
      <c r="Y150" s="114"/>
      <c r="Z150" s="114"/>
      <c r="AA150" s="114"/>
      <c r="AB150" s="114"/>
      <c r="AC150" s="114"/>
      <c r="AD150" s="114"/>
      <c r="AE150" s="114"/>
      <c r="AF150" s="114"/>
      <c r="AG150" s="114"/>
      <c r="AH150" s="114"/>
      <c r="AI150" s="114"/>
    </row>
    <row r="151" spans="3:35" x14ac:dyDescent="0.3">
      <c r="C151" s="114"/>
      <c r="D151" s="114"/>
      <c r="E151" s="114"/>
      <c r="F151" s="114"/>
      <c r="G151" s="114"/>
      <c r="H151" s="114"/>
      <c r="I151" s="114"/>
      <c r="J151" s="114"/>
      <c r="K151" s="114"/>
      <c r="L151" s="114"/>
      <c r="M151" s="114"/>
      <c r="N151" s="114"/>
      <c r="O151" s="114"/>
      <c r="P151" s="114"/>
      <c r="Q151" s="114"/>
      <c r="R151" s="114"/>
      <c r="S151" s="114"/>
      <c r="T151" s="114"/>
      <c r="U151" s="114"/>
      <c r="V151" s="114"/>
      <c r="W151" s="114"/>
      <c r="X151" s="114"/>
      <c r="Y151" s="114"/>
      <c r="Z151" s="114"/>
      <c r="AA151" s="114"/>
      <c r="AB151" s="114"/>
      <c r="AC151" s="114"/>
      <c r="AD151" s="114"/>
      <c r="AE151" s="114"/>
      <c r="AF151" s="114"/>
      <c r="AG151" s="114"/>
      <c r="AH151" s="114"/>
      <c r="AI151" s="114"/>
    </row>
    <row r="152" spans="3:35" x14ac:dyDescent="0.3">
      <c r="C152" s="114"/>
      <c r="D152" s="114"/>
      <c r="E152" s="114"/>
      <c r="F152" s="114"/>
      <c r="G152" s="114"/>
      <c r="H152" s="114"/>
      <c r="I152" s="114"/>
      <c r="J152" s="114"/>
      <c r="K152" s="114"/>
      <c r="L152" s="114"/>
      <c r="M152" s="114"/>
      <c r="N152" s="114"/>
      <c r="O152" s="114"/>
      <c r="P152" s="114"/>
      <c r="Q152" s="114"/>
      <c r="R152" s="114"/>
      <c r="S152" s="114"/>
      <c r="T152" s="114"/>
      <c r="U152" s="114"/>
      <c r="V152" s="114"/>
      <c r="W152" s="114"/>
      <c r="X152" s="114"/>
      <c r="Y152" s="114"/>
      <c r="Z152" s="114"/>
      <c r="AA152" s="114"/>
      <c r="AB152" s="114"/>
      <c r="AC152" s="114"/>
      <c r="AD152" s="114"/>
      <c r="AE152" s="114"/>
      <c r="AF152" s="114"/>
      <c r="AG152" s="114"/>
      <c r="AH152" s="114"/>
      <c r="AI152" s="114"/>
    </row>
    <row r="153" spans="3:35" x14ac:dyDescent="0.3">
      <c r="C153" s="114"/>
      <c r="D153" s="114"/>
      <c r="E153" s="114"/>
      <c r="F153" s="114"/>
      <c r="G153" s="114"/>
      <c r="H153" s="114"/>
      <c r="I153" s="114"/>
      <c r="J153" s="114"/>
      <c r="K153" s="114"/>
      <c r="L153" s="114"/>
      <c r="M153" s="114"/>
      <c r="N153" s="114"/>
      <c r="O153" s="114"/>
      <c r="P153" s="114"/>
      <c r="Q153" s="114"/>
      <c r="R153" s="114"/>
      <c r="S153" s="114"/>
      <c r="T153" s="114"/>
      <c r="U153" s="114"/>
      <c r="V153" s="114"/>
      <c r="W153" s="114"/>
      <c r="X153" s="114"/>
      <c r="Y153" s="114"/>
      <c r="Z153" s="114"/>
      <c r="AA153" s="114"/>
      <c r="AB153" s="114"/>
      <c r="AC153" s="114"/>
      <c r="AD153" s="114"/>
      <c r="AE153" s="114"/>
      <c r="AF153" s="114"/>
      <c r="AG153" s="114"/>
      <c r="AH153" s="114"/>
      <c r="AI153" s="114"/>
    </row>
    <row r="154" spans="3:35" x14ac:dyDescent="0.3">
      <c r="C154" s="114"/>
      <c r="D154" s="114"/>
      <c r="E154" s="114"/>
      <c r="F154" s="114"/>
      <c r="G154" s="114"/>
      <c r="H154" s="114"/>
      <c r="I154" s="114"/>
      <c r="J154" s="114"/>
      <c r="K154" s="114"/>
      <c r="L154" s="114"/>
      <c r="M154" s="114"/>
      <c r="N154" s="114"/>
      <c r="O154" s="114"/>
      <c r="P154" s="114"/>
      <c r="Q154" s="114"/>
      <c r="R154" s="114"/>
      <c r="S154" s="114"/>
      <c r="T154" s="114"/>
      <c r="U154" s="114"/>
      <c r="V154" s="114"/>
      <c r="W154" s="114"/>
      <c r="X154" s="114"/>
      <c r="Y154" s="114"/>
      <c r="Z154" s="114"/>
      <c r="AA154" s="114"/>
      <c r="AB154" s="114"/>
      <c r="AC154" s="114"/>
      <c r="AD154" s="114"/>
      <c r="AE154" s="114"/>
      <c r="AF154" s="114"/>
      <c r="AG154" s="114"/>
      <c r="AH154" s="114"/>
      <c r="AI154" s="114"/>
    </row>
    <row r="155" spans="3:35" x14ac:dyDescent="0.3">
      <c r="C155" s="114"/>
      <c r="D155" s="114"/>
      <c r="E155" s="114"/>
      <c r="F155" s="114"/>
      <c r="G155" s="114"/>
      <c r="H155" s="114"/>
      <c r="I155" s="114"/>
      <c r="J155" s="114"/>
      <c r="K155" s="114"/>
      <c r="L155" s="114"/>
      <c r="M155" s="114"/>
      <c r="N155" s="114"/>
      <c r="O155" s="114"/>
      <c r="P155" s="114"/>
      <c r="Q155" s="114"/>
      <c r="R155" s="114"/>
      <c r="S155" s="114"/>
      <c r="T155" s="114"/>
      <c r="U155" s="114"/>
      <c r="V155" s="114"/>
      <c r="W155" s="114"/>
      <c r="X155" s="114"/>
      <c r="Y155" s="114"/>
      <c r="Z155" s="114"/>
      <c r="AA155" s="114"/>
      <c r="AB155" s="114"/>
      <c r="AC155" s="114"/>
      <c r="AD155" s="114"/>
      <c r="AE155" s="114"/>
      <c r="AF155" s="114"/>
      <c r="AG155" s="114"/>
      <c r="AH155" s="114"/>
      <c r="AI155" s="114"/>
    </row>
  </sheetData>
  <pageMargins left="0.38" right="0.19" top="0.74803149606299213" bottom="0.74803149606299213" header="0.31496062992125984" footer="0.31496062992125984"/>
  <pageSetup paperSize="9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AI155"/>
  <sheetViews>
    <sheetView showGridLines="0" zoomScaleNormal="100" workbookViewId="0">
      <selection activeCell="B32" sqref="B32"/>
    </sheetView>
  </sheetViews>
  <sheetFormatPr defaultColWidth="9.109375" defaultRowHeight="14.4" x14ac:dyDescent="0.3"/>
  <cols>
    <col min="1" max="1" width="4.33203125" style="57" customWidth="1"/>
    <col min="2" max="2" width="60.109375" style="79" customWidth="1"/>
    <col min="3" max="3" width="11.33203125" style="12" customWidth="1"/>
    <col min="4" max="4" width="13.44140625" style="12" customWidth="1"/>
    <col min="5" max="6" width="11.33203125" style="12" customWidth="1"/>
    <col min="7" max="7" width="12.109375" style="12" customWidth="1"/>
    <col min="8" max="35" width="11.33203125" style="12" customWidth="1"/>
    <col min="36" max="16384" width="9.109375" style="57"/>
  </cols>
  <sheetData>
    <row r="1" spans="1:35" x14ac:dyDescent="0.3">
      <c r="A1" s="56" t="s">
        <v>33</v>
      </c>
      <c r="B1" s="56"/>
    </row>
    <row r="2" spans="1:35" x14ac:dyDescent="0.3">
      <c r="A2" s="58" t="s">
        <v>141</v>
      </c>
      <c r="B2" s="58"/>
    </row>
    <row r="3" spans="1:35" ht="15" customHeight="1" x14ac:dyDescent="0.3">
      <c r="A3" s="58" t="s">
        <v>142</v>
      </c>
      <c r="B3" s="58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</row>
    <row r="4" spans="1:35" s="62" customFormat="1" ht="30" customHeight="1" x14ac:dyDescent="0.3">
      <c r="A4" s="59"/>
      <c r="B4" s="3"/>
      <c r="C4" s="47" t="s">
        <v>143</v>
      </c>
      <c r="D4" s="47" t="s">
        <v>144</v>
      </c>
      <c r="E4" s="47" t="s">
        <v>145</v>
      </c>
      <c r="F4" s="60" t="s">
        <v>3</v>
      </c>
      <c r="G4" s="47" t="s">
        <v>4</v>
      </c>
      <c r="H4" s="47" t="s">
        <v>146</v>
      </c>
      <c r="I4" s="47" t="s">
        <v>1</v>
      </c>
      <c r="J4" s="47" t="s">
        <v>147</v>
      </c>
      <c r="K4" s="47" t="s">
        <v>148</v>
      </c>
      <c r="L4" s="47" t="s">
        <v>149</v>
      </c>
      <c r="M4" s="47" t="s">
        <v>5</v>
      </c>
      <c r="N4" s="47" t="s">
        <v>6</v>
      </c>
      <c r="O4" s="47" t="s">
        <v>7</v>
      </c>
      <c r="P4" s="47" t="s">
        <v>150</v>
      </c>
      <c r="Q4" s="47" t="s">
        <v>151</v>
      </c>
      <c r="R4" s="47" t="s">
        <v>152</v>
      </c>
      <c r="S4" s="47" t="s">
        <v>119</v>
      </c>
      <c r="T4" s="47" t="s">
        <v>8</v>
      </c>
      <c r="U4" s="47" t="s">
        <v>2</v>
      </c>
      <c r="V4" s="47" t="s">
        <v>9</v>
      </c>
      <c r="W4" s="47" t="s">
        <v>153</v>
      </c>
      <c r="X4" s="47" t="s">
        <v>0</v>
      </c>
      <c r="Y4" s="47" t="s">
        <v>154</v>
      </c>
      <c r="Z4" s="47" t="s">
        <v>155</v>
      </c>
      <c r="AA4" s="60" t="s">
        <v>156</v>
      </c>
      <c r="AB4" s="60" t="s">
        <v>10</v>
      </c>
      <c r="AC4" s="60" t="s">
        <v>157</v>
      </c>
      <c r="AD4" s="47" t="s">
        <v>158</v>
      </c>
      <c r="AE4" s="47" t="s">
        <v>159</v>
      </c>
      <c r="AF4" s="47" t="s">
        <v>11</v>
      </c>
      <c r="AG4" s="47" t="s">
        <v>160</v>
      </c>
      <c r="AH4" s="47" t="s">
        <v>161</v>
      </c>
      <c r="AI4" s="61" t="s">
        <v>162</v>
      </c>
    </row>
    <row r="5" spans="1:35" s="63" customFormat="1" x14ac:dyDescent="0.3">
      <c r="A5" s="4" t="s">
        <v>12</v>
      </c>
      <c r="B5" s="5" t="s">
        <v>163</v>
      </c>
      <c r="C5" s="13">
        <v>8364</v>
      </c>
      <c r="D5" s="13"/>
      <c r="E5" s="13"/>
      <c r="F5" s="13">
        <v>2733932</v>
      </c>
      <c r="G5" s="13">
        <v>6103</v>
      </c>
      <c r="H5" s="13">
        <v>134636</v>
      </c>
      <c r="I5" s="13">
        <v>17211</v>
      </c>
      <c r="J5" s="13">
        <v>2982768</v>
      </c>
      <c r="K5" s="13">
        <v>106682</v>
      </c>
      <c r="L5" s="13">
        <v>20765</v>
      </c>
      <c r="M5" s="13">
        <v>18575</v>
      </c>
      <c r="N5" s="13">
        <v>100495</v>
      </c>
      <c r="O5" s="13">
        <v>35233</v>
      </c>
      <c r="P5" s="13">
        <v>621659</v>
      </c>
      <c r="Q5" s="13">
        <v>45591</v>
      </c>
      <c r="R5" s="13">
        <v>81717</v>
      </c>
      <c r="S5" s="13">
        <v>516582</v>
      </c>
      <c r="T5" s="13">
        <v>923858</v>
      </c>
      <c r="U5" s="13">
        <v>5367347</v>
      </c>
      <c r="V5" s="13">
        <v>254768</v>
      </c>
      <c r="W5" s="13">
        <v>165179</v>
      </c>
      <c r="X5" s="13">
        <v>242174</v>
      </c>
      <c r="Y5" s="13">
        <v>68394</v>
      </c>
      <c r="Z5" s="13">
        <v>321650</v>
      </c>
      <c r="AA5" s="13">
        <v>104666</v>
      </c>
      <c r="AB5" s="13">
        <v>2129627</v>
      </c>
      <c r="AC5" s="13">
        <v>70803</v>
      </c>
      <c r="AD5" s="13">
        <v>2153</v>
      </c>
      <c r="AE5" s="13">
        <v>453455</v>
      </c>
      <c r="AF5" s="13">
        <v>39706</v>
      </c>
      <c r="AG5" s="13">
        <v>0</v>
      </c>
      <c r="AH5" s="13">
        <v>1723</v>
      </c>
      <c r="AI5" s="26">
        <v>30199</v>
      </c>
    </row>
    <row r="6" spans="1:35" s="63" customFormat="1" x14ac:dyDescent="0.3">
      <c r="A6" s="4"/>
      <c r="B6" s="6" t="s">
        <v>164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26"/>
    </row>
    <row r="7" spans="1:35" s="63" customFormat="1" x14ac:dyDescent="0.3">
      <c r="A7" s="4">
        <v>2</v>
      </c>
      <c r="B7" s="5" t="s">
        <v>165</v>
      </c>
      <c r="C7" s="14">
        <v>3890</v>
      </c>
      <c r="D7" s="14"/>
      <c r="E7" s="14"/>
      <c r="F7" s="14">
        <v>1902520</v>
      </c>
      <c r="G7" s="14">
        <v>5400</v>
      </c>
      <c r="H7" s="14">
        <v>88107</v>
      </c>
      <c r="I7" s="14">
        <v>5293</v>
      </c>
      <c r="J7" s="14">
        <v>2073629</v>
      </c>
      <c r="K7" s="14">
        <v>98425</v>
      </c>
      <c r="L7" s="14">
        <v>11991</v>
      </c>
      <c r="M7" s="14">
        <v>12331</v>
      </c>
      <c r="N7" s="14">
        <v>83297</v>
      </c>
      <c r="O7" s="14">
        <v>20537</v>
      </c>
      <c r="P7" s="14">
        <v>432454</v>
      </c>
      <c r="Q7" s="14">
        <v>34933</v>
      </c>
      <c r="R7" s="14">
        <v>34339</v>
      </c>
      <c r="S7" s="14">
        <v>201367</v>
      </c>
      <c r="T7" s="14">
        <v>603902</v>
      </c>
      <c r="U7" s="14">
        <v>4272503</v>
      </c>
      <c r="V7" s="14">
        <v>220120</v>
      </c>
      <c r="W7" s="14">
        <v>96289</v>
      </c>
      <c r="X7" s="14">
        <v>160839</v>
      </c>
      <c r="Y7" s="14">
        <v>53046</v>
      </c>
      <c r="Z7" s="14">
        <v>217842</v>
      </c>
      <c r="AA7" s="14">
        <v>58096</v>
      </c>
      <c r="AB7" s="14">
        <v>1552738</v>
      </c>
      <c r="AC7" s="14">
        <v>42344</v>
      </c>
      <c r="AD7" s="14">
        <v>723</v>
      </c>
      <c r="AE7" s="14">
        <v>268319</v>
      </c>
      <c r="AF7" s="14">
        <v>25399</v>
      </c>
      <c r="AG7" s="14">
        <v>13</v>
      </c>
      <c r="AH7" s="14">
        <v>1107</v>
      </c>
      <c r="AI7" s="27">
        <v>19127</v>
      </c>
    </row>
    <row r="8" spans="1:35" s="63" customFormat="1" x14ac:dyDescent="0.3">
      <c r="A8" s="4"/>
      <c r="B8" s="6" t="s">
        <v>166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27"/>
    </row>
    <row r="9" spans="1:35" s="64" customFormat="1" x14ac:dyDescent="0.3">
      <c r="A9" s="7" t="s">
        <v>13</v>
      </c>
      <c r="B9" s="8" t="s">
        <v>167</v>
      </c>
      <c r="C9" s="15">
        <v>4474</v>
      </c>
      <c r="D9" s="15">
        <v>548056</v>
      </c>
      <c r="E9" s="15">
        <v>-161</v>
      </c>
      <c r="F9" s="15">
        <v>831412</v>
      </c>
      <c r="G9" s="15">
        <v>703</v>
      </c>
      <c r="H9" s="15">
        <v>46529</v>
      </c>
      <c r="I9" s="15">
        <v>11918</v>
      </c>
      <c r="J9" s="15">
        <v>909139</v>
      </c>
      <c r="K9" s="15">
        <v>8257</v>
      </c>
      <c r="L9" s="15">
        <v>8774</v>
      </c>
      <c r="M9" s="15">
        <v>6244</v>
      </c>
      <c r="N9" s="15">
        <v>17198</v>
      </c>
      <c r="O9" s="15">
        <v>14696</v>
      </c>
      <c r="P9" s="15">
        <v>189205</v>
      </c>
      <c r="Q9" s="15">
        <v>10658</v>
      </c>
      <c r="R9" s="15">
        <v>47378</v>
      </c>
      <c r="S9" s="15">
        <v>315215</v>
      </c>
      <c r="T9" s="15">
        <v>319956</v>
      </c>
      <c r="U9" s="15">
        <v>1094844</v>
      </c>
      <c r="V9" s="15">
        <v>34648</v>
      </c>
      <c r="W9" s="15">
        <v>68890</v>
      </c>
      <c r="X9" s="15">
        <v>81335</v>
      </c>
      <c r="Y9" s="15">
        <v>15348</v>
      </c>
      <c r="Z9" s="15">
        <v>103808</v>
      </c>
      <c r="AA9" s="15">
        <v>46570</v>
      </c>
      <c r="AB9" s="15">
        <v>576889</v>
      </c>
      <c r="AC9" s="15">
        <v>28459</v>
      </c>
      <c r="AD9" s="15">
        <v>1430</v>
      </c>
      <c r="AE9" s="15">
        <v>185136</v>
      </c>
      <c r="AF9" s="15">
        <v>14307</v>
      </c>
      <c r="AG9" s="15">
        <v>-13</v>
      </c>
      <c r="AH9" s="15">
        <v>616</v>
      </c>
      <c r="AI9" s="28">
        <v>11072</v>
      </c>
    </row>
    <row r="10" spans="1:35" s="64" customFormat="1" x14ac:dyDescent="0.3">
      <c r="A10" s="7"/>
      <c r="B10" s="9" t="s">
        <v>168</v>
      </c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28"/>
    </row>
    <row r="11" spans="1:35" x14ac:dyDescent="0.3">
      <c r="A11" s="4" t="s">
        <v>14</v>
      </c>
      <c r="B11" s="5" t="s">
        <v>169</v>
      </c>
      <c r="C11" s="16">
        <v>0</v>
      </c>
      <c r="D11" s="16"/>
      <c r="E11" s="16"/>
      <c r="F11" s="16">
        <v>556084</v>
      </c>
      <c r="G11" s="16">
        <v>72</v>
      </c>
      <c r="H11" s="16">
        <v>1673</v>
      </c>
      <c r="I11" s="16">
        <v>1322</v>
      </c>
      <c r="J11" s="16">
        <v>317863</v>
      </c>
      <c r="K11" s="16">
        <v>42435</v>
      </c>
      <c r="L11" s="16">
        <v>99</v>
      </c>
      <c r="M11" s="16">
        <v>25</v>
      </c>
      <c r="N11" s="16">
        <v>4000</v>
      </c>
      <c r="O11" s="16">
        <v>32</v>
      </c>
      <c r="P11" s="16">
        <v>40326</v>
      </c>
      <c r="Q11" s="16">
        <v>1658</v>
      </c>
      <c r="R11" s="16">
        <v>4162</v>
      </c>
      <c r="S11" s="16">
        <v>456</v>
      </c>
      <c r="T11" s="16">
        <v>2471</v>
      </c>
      <c r="U11" s="16">
        <v>225916</v>
      </c>
      <c r="V11" s="16">
        <v>61</v>
      </c>
      <c r="W11" s="16">
        <v>1844</v>
      </c>
      <c r="X11" s="16">
        <v>495</v>
      </c>
      <c r="Y11" s="16">
        <v>264</v>
      </c>
      <c r="Z11" s="16">
        <v>2317</v>
      </c>
      <c r="AA11" s="16">
        <v>0</v>
      </c>
      <c r="AB11" s="16">
        <v>114541</v>
      </c>
      <c r="AC11" s="16">
        <v>775</v>
      </c>
      <c r="AD11" s="16">
        <v>87</v>
      </c>
      <c r="AE11" s="16">
        <v>184</v>
      </c>
      <c r="AF11" s="16">
        <v>764</v>
      </c>
      <c r="AG11" s="16">
        <v>0</v>
      </c>
      <c r="AH11" s="16">
        <v>0</v>
      </c>
      <c r="AI11" s="29">
        <v>0</v>
      </c>
    </row>
    <row r="12" spans="1:35" x14ac:dyDescent="0.3">
      <c r="A12" s="4"/>
      <c r="B12" s="6" t="s">
        <v>170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29"/>
    </row>
    <row r="13" spans="1:35" x14ac:dyDescent="0.3">
      <c r="A13" s="4" t="s">
        <v>15</v>
      </c>
      <c r="B13" s="5" t="s">
        <v>171</v>
      </c>
      <c r="C13" s="16">
        <v>1578</v>
      </c>
      <c r="D13" s="16"/>
      <c r="E13" s="16"/>
      <c r="F13" s="16">
        <v>594387</v>
      </c>
      <c r="G13" s="16">
        <v>5597</v>
      </c>
      <c r="H13" s="16">
        <v>10767</v>
      </c>
      <c r="I13" s="16">
        <v>7596</v>
      </c>
      <c r="J13" s="16">
        <v>562252</v>
      </c>
      <c r="K13" s="16">
        <v>100222</v>
      </c>
      <c r="L13" s="16">
        <v>4199</v>
      </c>
      <c r="M13" s="16">
        <v>9414</v>
      </c>
      <c r="N13" s="16">
        <v>7874</v>
      </c>
      <c r="O13" s="16">
        <v>3014</v>
      </c>
      <c r="P13" s="16">
        <v>73372</v>
      </c>
      <c r="Q13" s="16">
        <v>11701</v>
      </c>
      <c r="R13" s="16">
        <v>8597</v>
      </c>
      <c r="S13" s="16">
        <v>101573</v>
      </c>
      <c r="T13" s="16">
        <v>88719</v>
      </c>
      <c r="U13" s="16">
        <v>453017</v>
      </c>
      <c r="V13" s="16">
        <v>89433</v>
      </c>
      <c r="W13" s="16">
        <v>16026</v>
      </c>
      <c r="X13" s="16">
        <v>32695</v>
      </c>
      <c r="Y13" s="16">
        <v>23427</v>
      </c>
      <c r="Z13" s="16">
        <v>58978</v>
      </c>
      <c r="AA13" s="16">
        <v>15056</v>
      </c>
      <c r="AB13" s="16">
        <v>362758</v>
      </c>
      <c r="AC13" s="16">
        <v>13578</v>
      </c>
      <c r="AD13" s="16">
        <v>941</v>
      </c>
      <c r="AE13" s="16">
        <v>75254</v>
      </c>
      <c r="AF13" s="16">
        <v>4322</v>
      </c>
      <c r="AG13" s="16">
        <v>0</v>
      </c>
      <c r="AH13" s="16">
        <v>1539</v>
      </c>
      <c r="AI13" s="29">
        <v>1877</v>
      </c>
    </row>
    <row r="14" spans="1:35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29"/>
    </row>
    <row r="15" spans="1:35" x14ac:dyDescent="0.3">
      <c r="A15" s="4" t="s">
        <v>16</v>
      </c>
      <c r="B15" s="5" t="s">
        <v>172</v>
      </c>
      <c r="C15" s="16">
        <v>-49</v>
      </c>
      <c r="D15" s="16"/>
      <c r="E15" s="16"/>
      <c r="F15" s="16">
        <v>-103276</v>
      </c>
      <c r="G15" s="16">
        <v>-226</v>
      </c>
      <c r="H15" s="16">
        <v>-2137</v>
      </c>
      <c r="I15" s="16">
        <v>-1575</v>
      </c>
      <c r="J15" s="16">
        <v>-114347</v>
      </c>
      <c r="K15" s="16">
        <v>-7608</v>
      </c>
      <c r="L15" s="16">
        <v>-526</v>
      </c>
      <c r="M15" s="16">
        <v>-2662</v>
      </c>
      <c r="N15" s="16">
        <v>-193</v>
      </c>
      <c r="O15" s="16">
        <v>-623</v>
      </c>
      <c r="P15" s="16">
        <v>-10461</v>
      </c>
      <c r="Q15" s="16">
        <v>-1247</v>
      </c>
      <c r="R15" s="16">
        <v>-2558</v>
      </c>
      <c r="S15" s="16">
        <v>-10468</v>
      </c>
      <c r="T15" s="16">
        <v>-13605</v>
      </c>
      <c r="U15" s="16">
        <v>-87385</v>
      </c>
      <c r="V15" s="16">
        <v>-31187</v>
      </c>
      <c r="W15" s="16">
        <v>-2593</v>
      </c>
      <c r="X15" s="16">
        <v>-8432</v>
      </c>
      <c r="Y15" s="16">
        <v>-6359</v>
      </c>
      <c r="Z15" s="16">
        <v>-6020</v>
      </c>
      <c r="AA15" s="16">
        <v>-3298</v>
      </c>
      <c r="AB15" s="16">
        <v>-47078</v>
      </c>
      <c r="AC15" s="16">
        <v>-2982</v>
      </c>
      <c r="AD15" s="16">
        <v>-200</v>
      </c>
      <c r="AE15" s="16">
        <v>-6071</v>
      </c>
      <c r="AF15" s="16">
        <v>-3413</v>
      </c>
      <c r="AG15" s="16">
        <v>-1</v>
      </c>
      <c r="AH15" s="16">
        <v>-791</v>
      </c>
      <c r="AI15" s="29">
        <v>-127</v>
      </c>
    </row>
    <row r="16" spans="1:35" x14ac:dyDescent="0.3">
      <c r="A16" s="4"/>
      <c r="B16" s="6" t="s">
        <v>173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29"/>
    </row>
    <row r="17" spans="1:35" x14ac:dyDescent="0.3">
      <c r="A17" s="4" t="s">
        <v>17</v>
      </c>
      <c r="B17" s="5" t="s">
        <v>174</v>
      </c>
      <c r="C17" s="16">
        <v>46</v>
      </c>
      <c r="D17" s="16"/>
      <c r="E17" s="16"/>
      <c r="F17" s="16">
        <v>59173</v>
      </c>
      <c r="G17" s="16">
        <v>0</v>
      </c>
      <c r="H17" s="16">
        <v>405</v>
      </c>
      <c r="I17" s="16">
        <v>2125</v>
      </c>
      <c r="J17" s="16">
        <v>-46604</v>
      </c>
      <c r="K17" s="16">
        <v>2875</v>
      </c>
      <c r="L17" s="16">
        <v>1378</v>
      </c>
      <c r="M17" s="16">
        <v>5390</v>
      </c>
      <c r="N17" s="16">
        <v>7123</v>
      </c>
      <c r="O17" s="16">
        <v>3765</v>
      </c>
      <c r="P17" s="16">
        <v>6736</v>
      </c>
      <c r="Q17" s="16">
        <v>-10771</v>
      </c>
      <c r="R17" s="16">
        <v>5553</v>
      </c>
      <c r="S17" s="16">
        <v>575</v>
      </c>
      <c r="T17" s="16">
        <v>29109</v>
      </c>
      <c r="U17" s="16">
        <v>148048</v>
      </c>
      <c r="V17" s="16">
        <v>10030</v>
      </c>
      <c r="W17" s="16">
        <v>14883</v>
      </c>
      <c r="X17" s="16">
        <v>3778</v>
      </c>
      <c r="Y17" s="16">
        <v>-80085</v>
      </c>
      <c r="Z17" s="16">
        <v>15434</v>
      </c>
      <c r="AA17" s="16">
        <v>0</v>
      </c>
      <c r="AB17" s="16">
        <v>32716</v>
      </c>
      <c r="AC17" s="16">
        <v>17016</v>
      </c>
      <c r="AD17" s="16">
        <v>428</v>
      </c>
      <c r="AE17" s="16">
        <v>6123</v>
      </c>
      <c r="AF17" s="16">
        <v>0</v>
      </c>
      <c r="AG17" s="16">
        <v>0</v>
      </c>
      <c r="AH17" s="16">
        <v>0</v>
      </c>
      <c r="AI17" s="29">
        <v>0</v>
      </c>
    </row>
    <row r="18" spans="1:35" x14ac:dyDescent="0.3">
      <c r="A18" s="4"/>
      <c r="B18" s="6" t="s">
        <v>175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29"/>
    </row>
    <row r="19" spans="1:35" x14ac:dyDescent="0.3">
      <c r="A19" s="4" t="s">
        <v>18</v>
      </c>
      <c r="B19" s="5" t="s">
        <v>176</v>
      </c>
      <c r="C19" s="13">
        <v>0</v>
      </c>
      <c r="D19" s="13"/>
      <c r="E19" s="13"/>
      <c r="F19" s="13">
        <v>21042</v>
      </c>
      <c r="G19" s="13">
        <v>0</v>
      </c>
      <c r="H19" s="13">
        <v>0</v>
      </c>
      <c r="I19" s="13">
        <v>12612</v>
      </c>
      <c r="J19" s="13">
        <v>180381</v>
      </c>
      <c r="K19" s="13">
        <v>860</v>
      </c>
      <c r="L19" s="13">
        <v>9</v>
      </c>
      <c r="M19" s="13">
        <v>533</v>
      </c>
      <c r="N19" s="13">
        <v>2498</v>
      </c>
      <c r="O19" s="13">
        <v>-1666</v>
      </c>
      <c r="P19" s="13">
        <v>4598</v>
      </c>
      <c r="Q19" s="13">
        <v>1150</v>
      </c>
      <c r="R19" s="13">
        <v>-530</v>
      </c>
      <c r="S19" s="13">
        <v>289</v>
      </c>
      <c r="T19" s="13">
        <v>1657</v>
      </c>
      <c r="U19" s="13">
        <v>45798</v>
      </c>
      <c r="V19" s="13">
        <v>3762</v>
      </c>
      <c r="W19" s="13">
        <v>631</v>
      </c>
      <c r="X19" s="13">
        <v>361</v>
      </c>
      <c r="Y19" s="13">
        <v>641</v>
      </c>
      <c r="Z19" s="13">
        <v>11005</v>
      </c>
      <c r="AA19" s="13">
        <v>0</v>
      </c>
      <c r="AB19" s="13">
        <v>403</v>
      </c>
      <c r="AC19" s="13">
        <v>0</v>
      </c>
      <c r="AD19" s="13">
        <v>-1</v>
      </c>
      <c r="AE19" s="13">
        <v>8421</v>
      </c>
      <c r="AF19" s="13">
        <v>0</v>
      </c>
      <c r="AG19" s="13">
        <v>0</v>
      </c>
      <c r="AH19" s="13">
        <v>0</v>
      </c>
      <c r="AI19" s="26">
        <v>0</v>
      </c>
    </row>
    <row r="20" spans="1:35" x14ac:dyDescent="0.3">
      <c r="A20" s="4"/>
      <c r="B20" s="6" t="s">
        <v>177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26"/>
    </row>
    <row r="21" spans="1:35" x14ac:dyDescent="0.3">
      <c r="A21" s="4" t="s">
        <v>19</v>
      </c>
      <c r="B21" s="5" t="s">
        <v>178</v>
      </c>
      <c r="C21" s="16">
        <v>1540</v>
      </c>
      <c r="D21" s="16"/>
      <c r="E21" s="16"/>
      <c r="F21" s="16">
        <v>8974</v>
      </c>
      <c r="G21" s="16">
        <v>28</v>
      </c>
      <c r="H21" s="16">
        <v>6</v>
      </c>
      <c r="I21" s="16">
        <v>1853</v>
      </c>
      <c r="J21" s="16">
        <v>-129243</v>
      </c>
      <c r="K21" s="16">
        <v>362</v>
      </c>
      <c r="L21" s="16">
        <v>488</v>
      </c>
      <c r="M21" s="16">
        <v>4905</v>
      </c>
      <c r="N21" s="16">
        <v>3057</v>
      </c>
      <c r="O21" s="16">
        <v>92</v>
      </c>
      <c r="P21" s="16">
        <v>1843</v>
      </c>
      <c r="Q21" s="16">
        <v>10441</v>
      </c>
      <c r="R21" s="16">
        <v>410</v>
      </c>
      <c r="S21" s="16">
        <v>1438</v>
      </c>
      <c r="T21" s="16">
        <v>2052</v>
      </c>
      <c r="U21" s="16">
        <v>-33867</v>
      </c>
      <c r="V21" s="16">
        <v>442</v>
      </c>
      <c r="W21" s="16">
        <v>1420</v>
      </c>
      <c r="X21" s="16">
        <v>1057</v>
      </c>
      <c r="Y21" s="16">
        <v>83723</v>
      </c>
      <c r="Z21" s="16">
        <v>60</v>
      </c>
      <c r="AA21" s="16">
        <v>0</v>
      </c>
      <c r="AB21" s="16">
        <v>3726</v>
      </c>
      <c r="AC21" s="16">
        <v>531</v>
      </c>
      <c r="AD21" s="16">
        <v>1138</v>
      </c>
      <c r="AE21" s="16">
        <v>2571</v>
      </c>
      <c r="AF21" s="16">
        <v>10</v>
      </c>
      <c r="AG21" s="16">
        <v>0</v>
      </c>
      <c r="AH21" s="16">
        <v>146</v>
      </c>
      <c r="AI21" s="29">
        <v>541</v>
      </c>
    </row>
    <row r="22" spans="1:35" x14ac:dyDescent="0.3">
      <c r="A22" s="4"/>
      <c r="B22" s="6" t="s">
        <v>179</v>
      </c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29"/>
    </row>
    <row r="23" spans="1:35" x14ac:dyDescent="0.3">
      <c r="A23" s="4" t="s">
        <v>20</v>
      </c>
      <c r="B23" s="5" t="s">
        <v>180</v>
      </c>
      <c r="C23" s="16">
        <v>0</v>
      </c>
      <c r="D23" s="16"/>
      <c r="E23" s="16"/>
      <c r="F23" s="16">
        <v>-6723</v>
      </c>
      <c r="G23" s="16">
        <v>0</v>
      </c>
      <c r="H23" s="16">
        <v>-6</v>
      </c>
      <c r="I23" s="16">
        <v>-28</v>
      </c>
      <c r="J23" s="16">
        <v>204562</v>
      </c>
      <c r="K23" s="16">
        <v>0</v>
      </c>
      <c r="L23" s="16">
        <v>11</v>
      </c>
      <c r="M23" s="16">
        <v>0</v>
      </c>
      <c r="N23" s="16">
        <v>65</v>
      </c>
      <c r="O23" s="16">
        <v>-403</v>
      </c>
      <c r="P23" s="16">
        <v>-8625</v>
      </c>
      <c r="Q23" s="16">
        <v>-30</v>
      </c>
      <c r="R23" s="16">
        <v>0</v>
      </c>
      <c r="S23" s="16">
        <v>306</v>
      </c>
      <c r="T23" s="16">
        <v>267</v>
      </c>
      <c r="U23" s="16">
        <v>419</v>
      </c>
      <c r="V23" s="16">
        <v>17</v>
      </c>
      <c r="W23" s="16">
        <v>0</v>
      </c>
      <c r="X23" s="16">
        <v>-322</v>
      </c>
      <c r="Y23" s="16">
        <v>943</v>
      </c>
      <c r="Z23" s="16">
        <v>64436</v>
      </c>
      <c r="AA23" s="16">
        <v>-18</v>
      </c>
      <c r="AB23" s="16">
        <v>61187</v>
      </c>
      <c r="AC23" s="16">
        <v>0</v>
      </c>
      <c r="AD23" s="16">
        <v>0</v>
      </c>
      <c r="AE23" s="16">
        <v>0</v>
      </c>
      <c r="AF23" s="16">
        <v>1</v>
      </c>
      <c r="AG23" s="16">
        <v>0</v>
      </c>
      <c r="AH23" s="16">
        <v>-1</v>
      </c>
      <c r="AI23" s="29">
        <v>0</v>
      </c>
    </row>
    <row r="24" spans="1:35" x14ac:dyDescent="0.3">
      <c r="A24" s="4"/>
      <c r="B24" s="6" t="s">
        <v>181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29"/>
    </row>
    <row r="25" spans="1:35" x14ac:dyDescent="0.3">
      <c r="A25" s="4" t="s">
        <v>21</v>
      </c>
      <c r="B25" s="5" t="s">
        <v>182</v>
      </c>
      <c r="C25" s="13">
        <v>2595</v>
      </c>
      <c r="D25" s="13"/>
      <c r="E25" s="13"/>
      <c r="F25" s="13">
        <v>54491</v>
      </c>
      <c r="G25" s="13">
        <v>-87</v>
      </c>
      <c r="H25" s="13">
        <v>-1225</v>
      </c>
      <c r="I25" s="13">
        <v>215</v>
      </c>
      <c r="J25" s="13">
        <v>-30449</v>
      </c>
      <c r="K25" s="13">
        <v>1603</v>
      </c>
      <c r="L25" s="13">
        <v>-111</v>
      </c>
      <c r="M25" s="13">
        <v>426</v>
      </c>
      <c r="N25" s="13">
        <v>-59</v>
      </c>
      <c r="O25" s="13">
        <v>212</v>
      </c>
      <c r="P25" s="13">
        <v>22877</v>
      </c>
      <c r="Q25" s="13">
        <v>61</v>
      </c>
      <c r="R25" s="13">
        <v>978</v>
      </c>
      <c r="S25" s="13">
        <v>14267</v>
      </c>
      <c r="T25" s="13">
        <v>19990</v>
      </c>
      <c r="U25" s="13">
        <v>109490</v>
      </c>
      <c r="V25" s="13">
        <v>1837</v>
      </c>
      <c r="W25" s="13">
        <v>10193</v>
      </c>
      <c r="X25" s="13">
        <v>6516</v>
      </c>
      <c r="Y25" s="13">
        <v>4714</v>
      </c>
      <c r="Z25" s="13">
        <v>-1925</v>
      </c>
      <c r="AA25" s="13">
        <v>510</v>
      </c>
      <c r="AB25" s="13">
        <v>979</v>
      </c>
      <c r="AC25" s="13">
        <v>160</v>
      </c>
      <c r="AD25" s="13">
        <v>550</v>
      </c>
      <c r="AE25" s="13">
        <v>38698</v>
      </c>
      <c r="AF25" s="13">
        <v>2992</v>
      </c>
      <c r="AG25" s="13">
        <v>10371</v>
      </c>
      <c r="AH25" s="13">
        <v>-71</v>
      </c>
      <c r="AI25" s="26">
        <v>530</v>
      </c>
    </row>
    <row r="26" spans="1:35" x14ac:dyDescent="0.3">
      <c r="A26" s="7"/>
      <c r="B26" s="6" t="s">
        <v>183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26"/>
    </row>
    <row r="27" spans="1:35" s="64" customFormat="1" x14ac:dyDescent="0.3">
      <c r="A27" s="7" t="s">
        <v>22</v>
      </c>
      <c r="B27" s="8" t="s">
        <v>184</v>
      </c>
      <c r="C27" s="15">
        <v>10184</v>
      </c>
      <c r="D27" s="15">
        <v>820630</v>
      </c>
      <c r="E27" s="15">
        <v>30699</v>
      </c>
      <c r="F27" s="15">
        <v>2015564</v>
      </c>
      <c r="G27" s="15">
        <v>6087</v>
      </c>
      <c r="H27" s="15">
        <v>56012</v>
      </c>
      <c r="I27" s="15">
        <v>36038</v>
      </c>
      <c r="J27" s="15">
        <v>1853554</v>
      </c>
      <c r="K27" s="15">
        <v>149006</v>
      </c>
      <c r="L27" s="15">
        <v>14321</v>
      </c>
      <c r="M27" s="15">
        <v>24275</v>
      </c>
      <c r="N27" s="15">
        <v>41563</v>
      </c>
      <c r="O27" s="15">
        <v>19119</v>
      </c>
      <c r="P27" s="15">
        <v>319871</v>
      </c>
      <c r="Q27" s="15">
        <v>23621</v>
      </c>
      <c r="R27" s="15">
        <v>63990</v>
      </c>
      <c r="S27" s="15">
        <v>423651</v>
      </c>
      <c r="T27" s="15">
        <v>450616</v>
      </c>
      <c r="U27" s="15">
        <v>1956280</v>
      </c>
      <c r="V27" s="15">
        <v>109043</v>
      </c>
      <c r="W27" s="15">
        <v>111294</v>
      </c>
      <c r="X27" s="15">
        <v>117483</v>
      </c>
      <c r="Y27" s="15">
        <v>42616</v>
      </c>
      <c r="Z27" s="15">
        <v>248093</v>
      </c>
      <c r="AA27" s="15">
        <v>58820</v>
      </c>
      <c r="AB27" s="15">
        <v>1106121</v>
      </c>
      <c r="AC27" s="15">
        <v>57537</v>
      </c>
      <c r="AD27" s="15">
        <v>4373</v>
      </c>
      <c r="AE27" s="15">
        <v>310316</v>
      </c>
      <c r="AF27" s="15">
        <v>18983</v>
      </c>
      <c r="AG27" s="15">
        <v>10357</v>
      </c>
      <c r="AH27" s="15">
        <v>1438</v>
      </c>
      <c r="AI27" s="28">
        <v>13893</v>
      </c>
    </row>
    <row r="28" spans="1:35" s="64" customFormat="1" x14ac:dyDescent="0.3">
      <c r="A28" s="7"/>
      <c r="B28" s="9" t="s">
        <v>185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28"/>
    </row>
    <row r="29" spans="1:35" x14ac:dyDescent="0.3">
      <c r="A29" s="4" t="s">
        <v>135</v>
      </c>
      <c r="B29" s="5" t="s">
        <v>186</v>
      </c>
      <c r="C29" s="16">
        <v>3579</v>
      </c>
      <c r="D29" s="16"/>
      <c r="E29" s="16"/>
      <c r="F29" s="16">
        <v>588079</v>
      </c>
      <c r="G29" s="16">
        <v>2934</v>
      </c>
      <c r="H29" s="16">
        <v>1960</v>
      </c>
      <c r="I29" s="16">
        <v>10807</v>
      </c>
      <c r="J29" s="16">
        <v>410580</v>
      </c>
      <c r="K29" s="16">
        <v>46953</v>
      </c>
      <c r="L29" s="16">
        <v>4599</v>
      </c>
      <c r="M29" s="16">
        <v>7055</v>
      </c>
      <c r="N29" s="16">
        <v>3314</v>
      </c>
      <c r="O29" s="16">
        <v>4084</v>
      </c>
      <c r="P29" s="16">
        <v>112109</v>
      </c>
      <c r="Q29" s="16">
        <v>6932</v>
      </c>
      <c r="R29" s="16">
        <v>8281</v>
      </c>
      <c r="S29" s="16">
        <v>155246</v>
      </c>
      <c r="T29" s="16">
        <v>146406</v>
      </c>
      <c r="U29" s="16">
        <v>632191</v>
      </c>
      <c r="V29" s="16">
        <v>15608</v>
      </c>
      <c r="W29" s="16">
        <v>54179</v>
      </c>
      <c r="X29" s="16">
        <v>56879</v>
      </c>
      <c r="Y29" s="16">
        <v>15023</v>
      </c>
      <c r="Z29" s="16">
        <v>53741</v>
      </c>
      <c r="AA29" s="16">
        <v>8606</v>
      </c>
      <c r="AB29" s="16">
        <v>293928</v>
      </c>
      <c r="AC29" s="16">
        <v>24425</v>
      </c>
      <c r="AD29" s="16">
        <v>2468</v>
      </c>
      <c r="AE29" s="16">
        <v>92716</v>
      </c>
      <c r="AF29" s="16">
        <v>7370</v>
      </c>
      <c r="AG29" s="16">
        <v>5361</v>
      </c>
      <c r="AH29" s="16">
        <v>4484</v>
      </c>
      <c r="AI29" s="29">
        <v>2792</v>
      </c>
    </row>
    <row r="30" spans="1:35" x14ac:dyDescent="0.3">
      <c r="A30" s="4"/>
      <c r="B30" s="6" t="s">
        <v>187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29"/>
    </row>
    <row r="31" spans="1:35" x14ac:dyDescent="0.3">
      <c r="A31" s="4" t="s">
        <v>23</v>
      </c>
      <c r="B31" s="5" t="s">
        <v>188</v>
      </c>
      <c r="C31" s="16">
        <v>4316</v>
      </c>
      <c r="D31" s="16"/>
      <c r="E31" s="16"/>
      <c r="F31" s="16">
        <v>347144</v>
      </c>
      <c r="G31" s="16">
        <v>3623</v>
      </c>
      <c r="H31" s="16">
        <v>6953</v>
      </c>
      <c r="I31" s="16">
        <v>5487</v>
      </c>
      <c r="J31" s="16">
        <v>327896</v>
      </c>
      <c r="K31" s="16">
        <v>26848</v>
      </c>
      <c r="L31" s="16">
        <v>2550</v>
      </c>
      <c r="M31" s="16">
        <v>9666</v>
      </c>
      <c r="N31" s="16">
        <v>1270</v>
      </c>
      <c r="O31" s="16">
        <v>2500</v>
      </c>
      <c r="P31" s="16">
        <v>78343</v>
      </c>
      <c r="Q31" s="16">
        <v>8023</v>
      </c>
      <c r="R31" s="16">
        <v>12987</v>
      </c>
      <c r="S31" s="16">
        <v>123627</v>
      </c>
      <c r="T31" s="16">
        <v>79148</v>
      </c>
      <c r="U31" s="16">
        <v>415068</v>
      </c>
      <c r="V31" s="16">
        <v>9662</v>
      </c>
      <c r="W31" s="16">
        <v>32072</v>
      </c>
      <c r="X31" s="16">
        <v>27343</v>
      </c>
      <c r="Y31" s="16">
        <v>7789</v>
      </c>
      <c r="Z31" s="16">
        <v>44485</v>
      </c>
      <c r="AA31" s="16">
        <v>14707</v>
      </c>
      <c r="AB31" s="16">
        <v>151180</v>
      </c>
      <c r="AC31" s="16">
        <v>20050</v>
      </c>
      <c r="AD31" s="16">
        <v>2248</v>
      </c>
      <c r="AE31" s="16">
        <v>99654</v>
      </c>
      <c r="AF31" s="16">
        <v>4169</v>
      </c>
      <c r="AG31" s="16">
        <v>3829</v>
      </c>
      <c r="AH31" s="16">
        <v>2110</v>
      </c>
      <c r="AI31" s="29">
        <v>1923</v>
      </c>
    </row>
    <row r="32" spans="1:35" x14ac:dyDescent="0.3">
      <c r="A32" s="4"/>
      <c r="B32" s="6" t="s">
        <v>189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29"/>
    </row>
    <row r="33" spans="1:35" x14ac:dyDescent="0.3">
      <c r="A33" s="4" t="s">
        <v>24</v>
      </c>
      <c r="B33" s="5" t="s">
        <v>190</v>
      </c>
      <c r="C33" s="13">
        <v>871</v>
      </c>
      <c r="D33" s="13"/>
      <c r="E33" s="13"/>
      <c r="F33" s="13">
        <v>47968</v>
      </c>
      <c r="G33" s="13">
        <v>77</v>
      </c>
      <c r="H33" s="13">
        <v>21</v>
      </c>
      <c r="I33" s="13">
        <v>1249</v>
      </c>
      <c r="J33" s="13">
        <v>73703</v>
      </c>
      <c r="K33" s="13">
        <v>2042</v>
      </c>
      <c r="L33" s="13">
        <v>484</v>
      </c>
      <c r="M33" s="13">
        <v>1293</v>
      </c>
      <c r="N33" s="13">
        <v>182</v>
      </c>
      <c r="O33" s="13">
        <v>469</v>
      </c>
      <c r="P33" s="13">
        <v>15532</v>
      </c>
      <c r="Q33" s="13">
        <v>926</v>
      </c>
      <c r="R33" s="13">
        <v>1308</v>
      </c>
      <c r="S33" s="13">
        <v>15352</v>
      </c>
      <c r="T33" s="13">
        <v>20502</v>
      </c>
      <c r="U33" s="13">
        <v>119548</v>
      </c>
      <c r="V33" s="13">
        <v>1102</v>
      </c>
      <c r="W33" s="13">
        <v>8611</v>
      </c>
      <c r="X33" s="13">
        <v>3659</v>
      </c>
      <c r="Y33" s="13">
        <v>644</v>
      </c>
      <c r="Z33" s="13">
        <v>7613</v>
      </c>
      <c r="AA33" s="13">
        <v>1753</v>
      </c>
      <c r="AB33" s="13">
        <v>63385</v>
      </c>
      <c r="AC33" s="13">
        <v>1197</v>
      </c>
      <c r="AD33" s="13">
        <v>314</v>
      </c>
      <c r="AE33" s="13">
        <v>11424</v>
      </c>
      <c r="AF33" s="13">
        <v>433</v>
      </c>
      <c r="AG33" s="13">
        <v>676</v>
      </c>
      <c r="AH33" s="13">
        <v>202</v>
      </c>
      <c r="AI33" s="26">
        <v>154</v>
      </c>
    </row>
    <row r="34" spans="1:35" x14ac:dyDescent="0.3">
      <c r="A34" s="4"/>
      <c r="B34" s="6" t="s">
        <v>191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26"/>
    </row>
    <row r="35" spans="1:35" x14ac:dyDescent="0.3">
      <c r="A35" s="4" t="s">
        <v>25</v>
      </c>
      <c r="B35" s="5" t="s">
        <v>192</v>
      </c>
      <c r="C35" s="13">
        <v>1249</v>
      </c>
      <c r="D35" s="13"/>
      <c r="E35" s="13"/>
      <c r="F35" s="13">
        <v>-62573</v>
      </c>
      <c r="G35" s="13">
        <v>94</v>
      </c>
      <c r="H35" s="13">
        <v>-7546</v>
      </c>
      <c r="I35" s="13">
        <v>297</v>
      </c>
      <c r="J35" s="13">
        <v>97170</v>
      </c>
      <c r="K35" s="13">
        <v>7812</v>
      </c>
      <c r="L35" s="13">
        <v>17</v>
      </c>
      <c r="M35" s="13">
        <v>440</v>
      </c>
      <c r="N35" s="13">
        <v>-9788</v>
      </c>
      <c r="O35" s="13">
        <v>-178</v>
      </c>
      <c r="P35" s="13">
        <v>201</v>
      </c>
      <c r="Q35" s="13">
        <v>1839</v>
      </c>
      <c r="R35" s="13">
        <v>30859</v>
      </c>
      <c r="S35" s="13">
        <v>2604</v>
      </c>
      <c r="T35" s="13">
        <v>224</v>
      </c>
      <c r="U35" s="13">
        <v>-122602</v>
      </c>
      <c r="V35" s="13">
        <v>12221</v>
      </c>
      <c r="W35" s="13">
        <v>778</v>
      </c>
      <c r="X35" s="13">
        <v>3138</v>
      </c>
      <c r="Y35" s="13">
        <v>1760</v>
      </c>
      <c r="Z35" s="13">
        <v>-8703</v>
      </c>
      <c r="AA35" s="13">
        <v>949</v>
      </c>
      <c r="AB35" s="13">
        <v>-11566</v>
      </c>
      <c r="AC35" s="13">
        <v>3379</v>
      </c>
      <c r="AD35" s="13">
        <v>-519</v>
      </c>
      <c r="AE35" s="13">
        <v>862</v>
      </c>
      <c r="AF35" s="13">
        <v>2</v>
      </c>
      <c r="AG35" s="13">
        <v>0</v>
      </c>
      <c r="AH35" s="13">
        <v>125</v>
      </c>
      <c r="AI35" s="26">
        <v>90</v>
      </c>
    </row>
    <row r="36" spans="1:35" x14ac:dyDescent="0.3">
      <c r="A36" s="4"/>
      <c r="B36" s="6" t="s">
        <v>193</v>
      </c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26"/>
    </row>
    <row r="37" spans="1:35" x14ac:dyDescent="0.3">
      <c r="A37" s="4" t="s">
        <v>26</v>
      </c>
      <c r="B37" s="5" t="s">
        <v>194</v>
      </c>
      <c r="C37" s="13">
        <v>122</v>
      </c>
      <c r="D37" s="13"/>
      <c r="E37" s="13"/>
      <c r="F37" s="13">
        <v>890943</v>
      </c>
      <c r="G37" s="13">
        <v>218</v>
      </c>
      <c r="H37" s="13">
        <v>80750</v>
      </c>
      <c r="I37" s="13">
        <v>29</v>
      </c>
      <c r="J37" s="13">
        <v>406384</v>
      </c>
      <c r="K37" s="13">
        <v>20097</v>
      </c>
      <c r="L37" s="13">
        <v>964</v>
      </c>
      <c r="M37" s="13">
        <v>303</v>
      </c>
      <c r="N37" s="13">
        <v>17354</v>
      </c>
      <c r="O37" s="13">
        <v>2326</v>
      </c>
      <c r="P37" s="13">
        <v>89369</v>
      </c>
      <c r="Q37" s="13">
        <v>3334</v>
      </c>
      <c r="R37" s="13">
        <v>-3496</v>
      </c>
      <c r="S37" s="13">
        <v>70556</v>
      </c>
      <c r="T37" s="13">
        <v>154521</v>
      </c>
      <c r="U37" s="13">
        <v>459342</v>
      </c>
      <c r="V37" s="13">
        <v>16980</v>
      </c>
      <c r="W37" s="13">
        <v>27586</v>
      </c>
      <c r="X37" s="13">
        <v>23127</v>
      </c>
      <c r="Y37" s="13">
        <v>0</v>
      </c>
      <c r="Z37" s="13">
        <v>102604</v>
      </c>
      <c r="AA37" s="13">
        <v>18936</v>
      </c>
      <c r="AB37" s="13">
        <v>89780</v>
      </c>
      <c r="AC37" s="13">
        <v>5108</v>
      </c>
      <c r="AD37" s="13">
        <v>18</v>
      </c>
      <c r="AE37" s="13">
        <v>0</v>
      </c>
      <c r="AF37" s="13">
        <v>-130</v>
      </c>
      <c r="AG37" s="13">
        <v>0</v>
      </c>
      <c r="AH37" s="13">
        <v>0</v>
      </c>
      <c r="AI37" s="26">
        <v>3731</v>
      </c>
    </row>
    <row r="38" spans="1:35" x14ac:dyDescent="0.3">
      <c r="A38" s="4"/>
      <c r="B38" s="6" t="s">
        <v>195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26"/>
    </row>
    <row r="39" spans="1:35" x14ac:dyDescent="0.3">
      <c r="A39" s="4">
        <v>18</v>
      </c>
      <c r="B39" s="5" t="s">
        <v>196</v>
      </c>
      <c r="C39" s="13">
        <v>0</v>
      </c>
      <c r="D39" s="13"/>
      <c r="E39" s="13"/>
      <c r="F39" s="13">
        <v>66310</v>
      </c>
      <c r="G39" s="13">
        <v>0</v>
      </c>
      <c r="H39" s="13">
        <v>0</v>
      </c>
      <c r="I39" s="13">
        <v>2580</v>
      </c>
      <c r="J39" s="13">
        <v>64278</v>
      </c>
      <c r="K39" s="13">
        <v>6310</v>
      </c>
      <c r="L39" s="13">
        <v>0</v>
      </c>
      <c r="M39" s="13">
        <v>763</v>
      </c>
      <c r="N39" s="13">
        <v>1834</v>
      </c>
      <c r="O39" s="13">
        <v>-164</v>
      </c>
      <c r="P39" s="13">
        <v>12704</v>
      </c>
      <c r="Q39" s="13">
        <v>-39</v>
      </c>
      <c r="R39" s="13">
        <v>9538</v>
      </c>
      <c r="S39" s="13">
        <v>4</v>
      </c>
      <c r="T39" s="13">
        <v>2132</v>
      </c>
      <c r="U39" s="13">
        <v>194463</v>
      </c>
      <c r="V39" s="13">
        <v>81</v>
      </c>
      <c r="W39" s="13">
        <v>311</v>
      </c>
      <c r="X39" s="13">
        <v>0</v>
      </c>
      <c r="Y39" s="13">
        <v>0</v>
      </c>
      <c r="Z39" s="13">
        <v>0</v>
      </c>
      <c r="AA39" s="13">
        <v>-279</v>
      </c>
      <c r="AB39" s="13">
        <v>1431</v>
      </c>
      <c r="AC39" s="13">
        <v>0</v>
      </c>
      <c r="AD39" s="13">
        <v>0</v>
      </c>
      <c r="AE39" s="13">
        <v>0</v>
      </c>
      <c r="AF39" s="13">
        <v>0</v>
      </c>
      <c r="AG39" s="13">
        <v>0</v>
      </c>
      <c r="AH39" s="13">
        <v>0</v>
      </c>
      <c r="AI39" s="26">
        <v>0</v>
      </c>
    </row>
    <row r="40" spans="1:35" x14ac:dyDescent="0.3">
      <c r="A40" s="4"/>
      <c r="B40" s="6" t="s">
        <v>197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26"/>
    </row>
    <row r="41" spans="1:35" x14ac:dyDescent="0.3">
      <c r="A41" s="4" t="s">
        <v>27</v>
      </c>
      <c r="B41" s="5" t="s">
        <v>198</v>
      </c>
      <c r="C41" s="13">
        <v>0</v>
      </c>
      <c r="D41" s="13"/>
      <c r="E41" s="13"/>
      <c r="F41" s="13">
        <v>54771</v>
      </c>
      <c r="G41" s="13">
        <v>0</v>
      </c>
      <c r="H41" s="13">
        <v>10344</v>
      </c>
      <c r="I41" s="13">
        <v>929</v>
      </c>
      <c r="J41" s="13">
        <v>38669</v>
      </c>
      <c r="K41" s="13">
        <v>3366</v>
      </c>
      <c r="L41" s="13">
        <v>6</v>
      </c>
      <c r="M41" s="13">
        <v>0</v>
      </c>
      <c r="N41" s="13">
        <v>0</v>
      </c>
      <c r="O41" s="13">
        <v>637</v>
      </c>
      <c r="P41" s="13">
        <v>-1660</v>
      </c>
      <c r="Q41" s="13">
        <v>198</v>
      </c>
      <c r="R41" s="13">
        <v>71</v>
      </c>
      <c r="S41" s="13">
        <v>7372</v>
      </c>
      <c r="T41" s="13">
        <v>9905</v>
      </c>
      <c r="U41" s="13">
        <v>2579</v>
      </c>
      <c r="V41" s="13">
        <v>299</v>
      </c>
      <c r="W41" s="13">
        <v>217</v>
      </c>
      <c r="X41" s="13">
        <v>-911</v>
      </c>
      <c r="Y41" s="13">
        <v>0</v>
      </c>
      <c r="Z41" s="13">
        <v>27477</v>
      </c>
      <c r="AA41" s="13">
        <v>0</v>
      </c>
      <c r="AB41" s="13">
        <v>15407</v>
      </c>
      <c r="AC41" s="13">
        <v>96</v>
      </c>
      <c r="AD41" s="13">
        <v>0</v>
      </c>
      <c r="AE41" s="13">
        <v>76171</v>
      </c>
      <c r="AF41" s="13">
        <v>28</v>
      </c>
      <c r="AG41" s="13">
        <v>0</v>
      </c>
      <c r="AH41" s="13">
        <v>0</v>
      </c>
      <c r="AI41" s="26">
        <v>0</v>
      </c>
    </row>
    <row r="42" spans="1:35" x14ac:dyDescent="0.3">
      <c r="A42" s="4"/>
      <c r="B42" s="6" t="s">
        <v>199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26"/>
    </row>
    <row r="43" spans="1:35" s="64" customFormat="1" x14ac:dyDescent="0.3">
      <c r="A43" s="7" t="s">
        <v>28</v>
      </c>
      <c r="B43" s="8" t="s">
        <v>200</v>
      </c>
      <c r="C43" s="17">
        <v>47</v>
      </c>
      <c r="D43" s="17">
        <v>105833</v>
      </c>
      <c r="E43" s="17">
        <v>4816</v>
      </c>
      <c r="F43" s="17">
        <v>82922</v>
      </c>
      <c r="G43" s="17">
        <v>-859</v>
      </c>
      <c r="H43" s="17">
        <v>-36470</v>
      </c>
      <c r="I43" s="17">
        <v>14660</v>
      </c>
      <c r="J43" s="17">
        <v>434874</v>
      </c>
      <c r="K43" s="17">
        <v>35578</v>
      </c>
      <c r="L43" s="17">
        <v>5701</v>
      </c>
      <c r="M43" s="17">
        <v>4755</v>
      </c>
      <c r="N43" s="17">
        <v>27397</v>
      </c>
      <c r="O43" s="17">
        <v>9445</v>
      </c>
      <c r="P43" s="17">
        <v>13273</v>
      </c>
      <c r="Q43" s="17">
        <v>2408</v>
      </c>
      <c r="R43" s="17">
        <v>4442</v>
      </c>
      <c r="S43" s="17">
        <v>48890</v>
      </c>
      <c r="T43" s="17">
        <v>37778</v>
      </c>
      <c r="U43" s="17">
        <v>255691</v>
      </c>
      <c r="V43" s="17">
        <v>53090</v>
      </c>
      <c r="W43" s="17">
        <v>-12460</v>
      </c>
      <c r="X43" s="17">
        <v>4248</v>
      </c>
      <c r="Y43" s="17">
        <v>17400</v>
      </c>
      <c r="Z43" s="17">
        <v>20876</v>
      </c>
      <c r="AA43" s="17">
        <v>14148</v>
      </c>
      <c r="AB43" s="17">
        <v>502576</v>
      </c>
      <c r="AC43" s="17">
        <v>3282</v>
      </c>
      <c r="AD43" s="17">
        <v>-156</v>
      </c>
      <c r="AE43" s="17">
        <v>29489</v>
      </c>
      <c r="AF43" s="17">
        <v>7111</v>
      </c>
      <c r="AG43" s="17">
        <v>491</v>
      </c>
      <c r="AH43" s="17">
        <v>-5483</v>
      </c>
      <c r="AI43" s="30">
        <v>5203</v>
      </c>
    </row>
    <row r="44" spans="1:35" s="64" customFormat="1" x14ac:dyDescent="0.3">
      <c r="A44" s="7"/>
      <c r="B44" s="9" t="s">
        <v>201</v>
      </c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30"/>
    </row>
    <row r="45" spans="1:35" x14ac:dyDescent="0.3">
      <c r="A45" s="4" t="s">
        <v>29</v>
      </c>
      <c r="B45" s="5" t="s">
        <v>202</v>
      </c>
      <c r="C45" s="16">
        <v>255</v>
      </c>
      <c r="D45" s="16"/>
      <c r="E45" s="16"/>
      <c r="F45" s="16">
        <v>166</v>
      </c>
      <c r="G45" s="16">
        <v>24</v>
      </c>
      <c r="H45" s="16">
        <v>10695</v>
      </c>
      <c r="I45" s="16">
        <v>2659</v>
      </c>
      <c r="J45" s="16">
        <v>149068</v>
      </c>
      <c r="K45" s="16">
        <v>150</v>
      </c>
      <c r="L45" s="16">
        <v>1688</v>
      </c>
      <c r="M45" s="16">
        <v>179</v>
      </c>
      <c r="N45" s="16">
        <v>562</v>
      </c>
      <c r="O45" s="16">
        <v>396</v>
      </c>
      <c r="P45" s="16">
        <v>-247</v>
      </c>
      <c r="Q45" s="16">
        <v>184</v>
      </c>
      <c r="R45" s="16">
        <v>200</v>
      </c>
      <c r="S45" s="16">
        <v>16045</v>
      </c>
      <c r="T45" s="16">
        <v>0</v>
      </c>
      <c r="U45" s="16">
        <v>-66640</v>
      </c>
      <c r="V45" s="16">
        <v>25279</v>
      </c>
      <c r="W45" s="16">
        <v>251</v>
      </c>
      <c r="X45" s="16">
        <v>1232</v>
      </c>
      <c r="Y45" s="16">
        <v>4281</v>
      </c>
      <c r="Z45" s="16">
        <v>27</v>
      </c>
      <c r="AA45" s="16">
        <v>4196</v>
      </c>
      <c r="AB45" s="16">
        <v>87063</v>
      </c>
      <c r="AC45" s="16">
        <v>1811</v>
      </c>
      <c r="AD45" s="16">
        <v>4</v>
      </c>
      <c r="AE45" s="16">
        <v>14946</v>
      </c>
      <c r="AF45" s="16">
        <v>1982</v>
      </c>
      <c r="AG45" s="16">
        <v>160</v>
      </c>
      <c r="AH45" s="16">
        <v>0</v>
      </c>
      <c r="AI45" s="29">
        <v>2020</v>
      </c>
    </row>
    <row r="46" spans="1:35" x14ac:dyDescent="0.3">
      <c r="A46" s="4"/>
      <c r="B46" s="6" t="s">
        <v>203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29"/>
    </row>
    <row r="47" spans="1:35" x14ac:dyDescent="0.3">
      <c r="A47" s="4" t="s">
        <v>30</v>
      </c>
      <c r="B47" s="5" t="s">
        <v>204</v>
      </c>
      <c r="C47" s="16">
        <v>-412</v>
      </c>
      <c r="D47" s="16"/>
      <c r="E47" s="16"/>
      <c r="F47" s="16">
        <v>-123570</v>
      </c>
      <c r="G47" s="16">
        <v>-218</v>
      </c>
      <c r="H47" s="16">
        <v>-20839</v>
      </c>
      <c r="I47" s="16">
        <v>-314</v>
      </c>
      <c r="J47" s="16">
        <v>-83039</v>
      </c>
      <c r="K47" s="16">
        <v>-2960</v>
      </c>
      <c r="L47" s="16">
        <v>-219</v>
      </c>
      <c r="M47" s="16">
        <v>0</v>
      </c>
      <c r="N47" s="16">
        <v>9618</v>
      </c>
      <c r="O47" s="16">
        <v>3555</v>
      </c>
      <c r="P47" s="16">
        <v>-10149</v>
      </c>
      <c r="Q47" s="16">
        <v>482</v>
      </c>
      <c r="R47" s="16">
        <v>812</v>
      </c>
      <c r="S47" s="16">
        <v>-9489</v>
      </c>
      <c r="T47" s="16">
        <v>0</v>
      </c>
      <c r="U47" s="16">
        <v>81262</v>
      </c>
      <c r="V47" s="16">
        <v>-14158</v>
      </c>
      <c r="W47" s="16">
        <v>-3004</v>
      </c>
      <c r="X47" s="16">
        <v>-1575</v>
      </c>
      <c r="Y47" s="16">
        <v>3612</v>
      </c>
      <c r="Z47" s="16">
        <v>3174</v>
      </c>
      <c r="AA47" s="16">
        <v>316</v>
      </c>
      <c r="AB47" s="16">
        <v>-23535</v>
      </c>
      <c r="AC47" s="16">
        <v>-917</v>
      </c>
      <c r="AD47" s="16">
        <v>-239</v>
      </c>
      <c r="AE47" s="16">
        <v>-132</v>
      </c>
      <c r="AF47" s="16">
        <v>-36</v>
      </c>
      <c r="AG47" s="16">
        <v>0</v>
      </c>
      <c r="AH47" s="16">
        <v>-1306</v>
      </c>
      <c r="AI47" s="29">
        <v>1</v>
      </c>
    </row>
    <row r="48" spans="1:35" x14ac:dyDescent="0.3">
      <c r="A48" s="4"/>
      <c r="B48" s="6" t="s">
        <v>205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29"/>
    </row>
    <row r="49" spans="1:35" s="64" customFormat="1" x14ac:dyDescent="0.3">
      <c r="A49" s="65" t="s">
        <v>31</v>
      </c>
      <c r="B49" s="66" t="s">
        <v>206</v>
      </c>
      <c r="C49" s="67">
        <v>204</v>
      </c>
      <c r="D49" s="67">
        <v>106199</v>
      </c>
      <c r="E49" s="67">
        <v>4323</v>
      </c>
      <c r="F49" s="67">
        <v>206326</v>
      </c>
      <c r="G49" s="67">
        <v>-665</v>
      </c>
      <c r="H49" s="67">
        <v>-26326</v>
      </c>
      <c r="I49" s="67">
        <v>12315</v>
      </c>
      <c r="J49" s="67">
        <v>368845</v>
      </c>
      <c r="K49" s="67">
        <v>38388</v>
      </c>
      <c r="L49" s="67">
        <v>4232</v>
      </c>
      <c r="M49" s="67">
        <v>4576</v>
      </c>
      <c r="N49" s="67">
        <v>17217</v>
      </c>
      <c r="O49" s="67">
        <v>5494</v>
      </c>
      <c r="P49" s="67">
        <v>23669</v>
      </c>
      <c r="Q49" s="67">
        <v>1742</v>
      </c>
      <c r="R49" s="67">
        <v>3430</v>
      </c>
      <c r="S49" s="67">
        <v>42334</v>
      </c>
      <c r="T49" s="67">
        <v>37778</v>
      </c>
      <c r="U49" s="67">
        <v>241069</v>
      </c>
      <c r="V49" s="67">
        <v>41969</v>
      </c>
      <c r="W49" s="67">
        <v>-9707</v>
      </c>
      <c r="X49" s="67">
        <v>4591</v>
      </c>
      <c r="Y49" s="67">
        <v>9507</v>
      </c>
      <c r="Z49" s="67">
        <v>17675</v>
      </c>
      <c r="AA49" s="67">
        <v>9636</v>
      </c>
      <c r="AB49" s="67">
        <v>439048</v>
      </c>
      <c r="AC49" s="67">
        <v>2388</v>
      </c>
      <c r="AD49" s="67">
        <v>79</v>
      </c>
      <c r="AE49" s="67">
        <v>14675</v>
      </c>
      <c r="AF49" s="67">
        <v>5165</v>
      </c>
      <c r="AG49" s="67">
        <v>331</v>
      </c>
      <c r="AH49" s="67">
        <v>-4177</v>
      </c>
      <c r="AI49" s="68">
        <v>3182</v>
      </c>
    </row>
    <row r="50" spans="1:35" s="70" customFormat="1" x14ac:dyDescent="0.3">
      <c r="A50" s="69"/>
      <c r="B50" s="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</row>
    <row r="51" spans="1:35" s="72" customFormat="1" x14ac:dyDescent="0.3">
      <c r="A51" s="10" t="s">
        <v>32</v>
      </c>
      <c r="B51" s="7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</row>
    <row r="52" spans="1:35" s="72" customFormat="1" x14ac:dyDescent="0.3">
      <c r="A52" s="11" t="s">
        <v>35</v>
      </c>
      <c r="B52" s="7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</row>
    <row r="53" spans="1:35" s="72" customFormat="1" x14ac:dyDescent="0.3">
      <c r="A53" s="11"/>
      <c r="B53" s="7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</row>
    <row r="54" spans="1:35" s="72" customFormat="1" x14ac:dyDescent="0.3">
      <c r="A54" s="10" t="s">
        <v>207</v>
      </c>
      <c r="B54" s="7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</row>
    <row r="55" spans="1:35" s="72" customFormat="1" x14ac:dyDescent="0.3">
      <c r="A55" s="11" t="s">
        <v>208</v>
      </c>
      <c r="B55" s="7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</row>
    <row r="56" spans="1:35" s="72" customFormat="1" x14ac:dyDescent="0.3">
      <c r="A56" s="11"/>
      <c r="B56" s="7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</row>
    <row r="57" spans="1:35" x14ac:dyDescent="0.3">
      <c r="A57" s="10" t="s">
        <v>209</v>
      </c>
      <c r="B57" s="73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</row>
    <row r="58" spans="1:35" x14ac:dyDescent="0.3">
      <c r="A58" s="31" t="s">
        <v>36</v>
      </c>
      <c r="B58" s="72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</row>
    <row r="59" spans="1:35" x14ac:dyDescent="0.3">
      <c r="A59" s="10" t="s">
        <v>210</v>
      </c>
      <c r="B59" s="72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</row>
    <row r="60" spans="1:35" x14ac:dyDescent="0.3">
      <c r="A60" s="31" t="s">
        <v>37</v>
      </c>
      <c r="B60" s="72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</row>
    <row r="61" spans="1:35" x14ac:dyDescent="0.3">
      <c r="B61" s="72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</row>
    <row r="62" spans="1:35" x14ac:dyDescent="0.3">
      <c r="B62" s="72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</row>
    <row r="63" spans="1:35" x14ac:dyDescent="0.3">
      <c r="B63" s="72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</row>
    <row r="64" spans="1:35" x14ac:dyDescent="0.3">
      <c r="B64" s="72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</row>
    <row r="65" spans="2:35" x14ac:dyDescent="0.3">
      <c r="B65" s="72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</row>
    <row r="66" spans="2:35" x14ac:dyDescent="0.3">
      <c r="B66" s="72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</row>
    <row r="67" spans="2:35" x14ac:dyDescent="0.3">
      <c r="B67" s="72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</row>
    <row r="68" spans="2:35" x14ac:dyDescent="0.3">
      <c r="B68" s="72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</row>
    <row r="69" spans="2:35" x14ac:dyDescent="0.3">
      <c r="B69" s="72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</row>
    <row r="70" spans="2:35" x14ac:dyDescent="0.3">
      <c r="B70" s="72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</row>
    <row r="71" spans="2:35" x14ac:dyDescent="0.3">
      <c r="B71" s="72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</row>
    <row r="72" spans="2:35" x14ac:dyDescent="0.3">
      <c r="B72" s="72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</row>
    <row r="73" spans="2:35" x14ac:dyDescent="0.3">
      <c r="B73" s="72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</row>
    <row r="74" spans="2:35" x14ac:dyDescent="0.3">
      <c r="B74" s="74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</row>
    <row r="75" spans="2:35" x14ac:dyDescent="0.3">
      <c r="B75" s="74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</row>
    <row r="76" spans="2:35" x14ac:dyDescent="0.3">
      <c r="B76" s="7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</row>
    <row r="77" spans="2:35" x14ac:dyDescent="0.3">
      <c r="B77" s="7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</row>
    <row r="78" spans="2:35" x14ac:dyDescent="0.3">
      <c r="B78" s="75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</row>
    <row r="79" spans="2:35" x14ac:dyDescent="0.3">
      <c r="B79" s="74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</row>
    <row r="80" spans="2:35" x14ac:dyDescent="0.3">
      <c r="B80" s="74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</row>
    <row r="81" spans="2:35" x14ac:dyDescent="0.3">
      <c r="B81" s="7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</row>
    <row r="82" spans="2:35" x14ac:dyDescent="0.3">
      <c r="B82" s="75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</row>
    <row r="83" spans="2:35" x14ac:dyDescent="0.3">
      <c r="B83" s="75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</row>
    <row r="84" spans="2:35" x14ac:dyDescent="0.3">
      <c r="B84" s="74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</row>
    <row r="85" spans="2:35" x14ac:dyDescent="0.3">
      <c r="B85" s="74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</row>
    <row r="86" spans="2:35" x14ac:dyDescent="0.3">
      <c r="B86" s="74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</row>
    <row r="87" spans="2:35" x14ac:dyDescent="0.3">
      <c r="B87" s="75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</row>
    <row r="88" spans="2:35" x14ac:dyDescent="0.3">
      <c r="B88" s="74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</row>
    <row r="89" spans="2:35" x14ac:dyDescent="0.3">
      <c r="B89" s="74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</row>
    <row r="90" spans="2:35" x14ac:dyDescent="0.3">
      <c r="B90" s="74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</row>
    <row r="91" spans="2:35" x14ac:dyDescent="0.3">
      <c r="B91" s="74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</row>
    <row r="92" spans="2:35" x14ac:dyDescent="0.3">
      <c r="B92" s="74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</row>
    <row r="93" spans="2:35" x14ac:dyDescent="0.3">
      <c r="B93" s="75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</row>
    <row r="94" spans="2:35" x14ac:dyDescent="0.3">
      <c r="B94" s="75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</row>
    <row r="95" spans="2:35" x14ac:dyDescent="0.3">
      <c r="B95" s="75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</row>
    <row r="96" spans="2:35" x14ac:dyDescent="0.3">
      <c r="B96" s="75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</row>
    <row r="97" spans="2:35" x14ac:dyDescent="0.3">
      <c r="B97" s="75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</row>
    <row r="98" spans="2:35" x14ac:dyDescent="0.3">
      <c r="B98" s="75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</row>
    <row r="99" spans="2:35" x14ac:dyDescent="0.3">
      <c r="B99" s="75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</row>
    <row r="100" spans="2:35" x14ac:dyDescent="0.3">
      <c r="B100" s="75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</row>
    <row r="101" spans="2:35" x14ac:dyDescent="0.3">
      <c r="B101" s="75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</row>
    <row r="102" spans="2:35" x14ac:dyDescent="0.3">
      <c r="B102" s="75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</row>
    <row r="103" spans="2:35" x14ac:dyDescent="0.3">
      <c r="B103" s="75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</row>
    <row r="104" spans="2:35" x14ac:dyDescent="0.3">
      <c r="B104" s="75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</row>
    <row r="105" spans="2:35" x14ac:dyDescent="0.3">
      <c r="B105" s="75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</row>
    <row r="106" spans="2:35" x14ac:dyDescent="0.3">
      <c r="B106" s="75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</row>
    <row r="107" spans="2:35" x14ac:dyDescent="0.3">
      <c r="B107" s="76"/>
      <c r="C107" s="23"/>
      <c r="D107" s="23"/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</row>
    <row r="108" spans="2:35" x14ac:dyDescent="0.3">
      <c r="B108" s="77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2:35" x14ac:dyDescent="0.3">
      <c r="B109" s="75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</row>
    <row r="110" spans="2:35" x14ac:dyDescent="0.3">
      <c r="B110" s="75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</row>
    <row r="111" spans="2:35" x14ac:dyDescent="0.3">
      <c r="B111" s="75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</row>
    <row r="112" spans="2:35" x14ac:dyDescent="0.3">
      <c r="B112" s="75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</row>
    <row r="113" spans="2:35" x14ac:dyDescent="0.3">
      <c r="B113" s="75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</row>
    <row r="114" spans="2:35" x14ac:dyDescent="0.3">
      <c r="B114" s="75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</row>
    <row r="115" spans="2:35" x14ac:dyDescent="0.3">
      <c r="B115" s="75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</row>
    <row r="116" spans="2:35" x14ac:dyDescent="0.3">
      <c r="B116" s="75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</row>
    <row r="117" spans="2:35" x14ac:dyDescent="0.3">
      <c r="B117" s="75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</row>
    <row r="118" spans="2:35" x14ac:dyDescent="0.3">
      <c r="B118" s="75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</row>
    <row r="119" spans="2:35" x14ac:dyDescent="0.3">
      <c r="B119" s="75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</row>
    <row r="120" spans="2:35" x14ac:dyDescent="0.3">
      <c r="B120" s="75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</row>
    <row r="121" spans="2:35" x14ac:dyDescent="0.3">
      <c r="B121" s="75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</row>
    <row r="122" spans="2:35" x14ac:dyDescent="0.3">
      <c r="B122" s="75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</row>
    <row r="123" spans="2:35" x14ac:dyDescent="0.3">
      <c r="B123" s="75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</row>
    <row r="124" spans="2:35" x14ac:dyDescent="0.3">
      <c r="B124" s="75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</row>
    <row r="125" spans="2:35" x14ac:dyDescent="0.3">
      <c r="B125" s="75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</row>
    <row r="126" spans="2:35" x14ac:dyDescent="0.3">
      <c r="B126" s="75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</row>
    <row r="127" spans="2:35" x14ac:dyDescent="0.3">
      <c r="B127" s="75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</row>
    <row r="128" spans="2:35" x14ac:dyDescent="0.3">
      <c r="B128" s="75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</row>
    <row r="129" spans="2:35" x14ac:dyDescent="0.3">
      <c r="B129" s="74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</row>
    <row r="130" spans="2:35" x14ac:dyDescent="0.3">
      <c r="B130" s="74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</row>
    <row r="131" spans="2:35" x14ac:dyDescent="0.3">
      <c r="B131" s="74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</row>
    <row r="132" spans="2:35" x14ac:dyDescent="0.3">
      <c r="B132" s="75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</row>
    <row r="133" spans="2:35" x14ac:dyDescent="0.3">
      <c r="B133" s="74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</row>
    <row r="134" spans="2:35" x14ac:dyDescent="0.3">
      <c r="B134" s="74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</row>
    <row r="135" spans="2:35" x14ac:dyDescent="0.3">
      <c r="B135" s="74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</row>
    <row r="136" spans="2:35" x14ac:dyDescent="0.3">
      <c r="B136" s="74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</row>
    <row r="137" spans="2:35" x14ac:dyDescent="0.3">
      <c r="B137" s="74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</row>
    <row r="138" spans="2:35" x14ac:dyDescent="0.3">
      <c r="B138" s="74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</row>
    <row r="139" spans="2:35" x14ac:dyDescent="0.3">
      <c r="B139" s="74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</row>
    <row r="140" spans="2:35" x14ac:dyDescent="0.3">
      <c r="B140" s="74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</row>
    <row r="141" spans="2:35" x14ac:dyDescent="0.3">
      <c r="B141" s="74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</row>
    <row r="142" spans="2:35" x14ac:dyDescent="0.3">
      <c r="B142" s="74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</row>
    <row r="143" spans="2:35" x14ac:dyDescent="0.3">
      <c r="B143" s="74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</row>
    <row r="144" spans="2:35" x14ac:dyDescent="0.3">
      <c r="B144" s="74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</row>
    <row r="145" spans="2:35" x14ac:dyDescent="0.3">
      <c r="B145" s="78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5"/>
      <c r="AH145" s="25"/>
      <c r="AI145" s="25"/>
    </row>
    <row r="146" spans="2:35" x14ac:dyDescent="0.3">
      <c r="B146" s="74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</row>
    <row r="147" spans="2:35" x14ac:dyDescent="0.3">
      <c r="B147" s="74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</row>
    <row r="148" spans="2:35" x14ac:dyDescent="0.3">
      <c r="B148" s="74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</row>
    <row r="149" spans="2:35" x14ac:dyDescent="0.3">
      <c r="B149" s="74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</row>
    <row r="150" spans="2:35" x14ac:dyDescent="0.3">
      <c r="B150" s="74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</row>
    <row r="151" spans="2:35" x14ac:dyDescent="0.3">
      <c r="B151" s="74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</row>
    <row r="152" spans="2:35" x14ac:dyDescent="0.3">
      <c r="B152" s="74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</row>
    <row r="153" spans="2:35" x14ac:dyDescent="0.3">
      <c r="B153" s="74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</row>
    <row r="154" spans="2:35" x14ac:dyDescent="0.3">
      <c r="B154" s="74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</row>
    <row r="155" spans="2:35" x14ac:dyDescent="0.3">
      <c r="B155" s="74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</row>
  </sheetData>
  <pageMargins left="0.42" right="0.26" top="0.74803149606299213" bottom="0.74803149606299213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80"/>
  <sheetViews>
    <sheetView showGridLines="0" zoomScaleNormal="100" workbookViewId="0"/>
  </sheetViews>
  <sheetFormatPr defaultColWidth="10" defaultRowHeight="10.199999999999999" x14ac:dyDescent="0.2"/>
  <cols>
    <col min="1" max="1" width="10" style="1"/>
    <col min="2" max="2" width="116.33203125" style="1" customWidth="1"/>
    <col min="3" max="22" width="10" style="12"/>
    <col min="23" max="23" width="10" style="21"/>
    <col min="24" max="30" width="10" style="12"/>
    <col min="31" max="16384" width="10" style="1"/>
  </cols>
  <sheetData>
    <row r="1" spans="1:30" ht="14.4" customHeight="1" x14ac:dyDescent="0.2">
      <c r="A1" s="44" t="s">
        <v>33</v>
      </c>
    </row>
    <row r="2" spans="1:30" ht="14.4" customHeight="1" x14ac:dyDescent="0.2">
      <c r="A2" s="45" t="s">
        <v>139</v>
      </c>
      <c r="B2" s="48"/>
    </row>
    <row r="3" spans="1:30" ht="14.4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123</v>
      </c>
    </row>
    <row r="5" spans="1:30" s="52" customFormat="1" ht="14.4" customHeight="1" x14ac:dyDescent="0.2">
      <c r="A5" s="4" t="s">
        <v>12</v>
      </c>
      <c r="B5" s="42" t="s">
        <v>43</v>
      </c>
      <c r="C5" s="13">
        <v>384831.87936999998</v>
      </c>
      <c r="D5" s="13">
        <v>2171317.4214700004</v>
      </c>
      <c r="E5" s="13">
        <v>80257.986710000012</v>
      </c>
      <c r="F5" s="13">
        <v>92059.302980000008</v>
      </c>
      <c r="G5" s="13">
        <v>70193.248570000011</v>
      </c>
      <c r="H5" s="13">
        <v>63777.160490000002</v>
      </c>
      <c r="I5" s="13">
        <v>35124.229780000001</v>
      </c>
      <c r="J5" s="13">
        <v>14344.74638</v>
      </c>
      <c r="K5" s="13">
        <v>432078.04995999997</v>
      </c>
      <c r="L5" s="13">
        <v>23845.537499999999</v>
      </c>
      <c r="M5" s="13">
        <v>10902.254640000001</v>
      </c>
      <c r="N5" s="13">
        <v>18484.940129999999</v>
      </c>
      <c r="O5" s="13">
        <v>607726.17013999994</v>
      </c>
      <c r="P5" s="13">
        <v>16274.784799999999</v>
      </c>
      <c r="Q5" s="13">
        <v>2989807.11</v>
      </c>
      <c r="R5" s="13">
        <v>9898.7196000000004</v>
      </c>
      <c r="S5" s="13">
        <v>1940462</v>
      </c>
      <c r="T5" s="13">
        <v>25428</v>
      </c>
      <c r="U5" s="13">
        <v>24291</v>
      </c>
      <c r="V5" s="13">
        <v>1445763.9650000001</v>
      </c>
      <c r="W5" s="13">
        <v>209593.08879999997</v>
      </c>
      <c r="X5" s="13">
        <v>2723126.4589999998</v>
      </c>
      <c r="Y5" s="13">
        <v>91226.872000000003</v>
      </c>
      <c r="Z5" s="13">
        <v>64181</v>
      </c>
      <c r="AA5" s="13">
        <v>123642.61328000001</v>
      </c>
      <c r="AB5" s="13">
        <v>288996.76608000003</v>
      </c>
      <c r="AC5" s="13">
        <v>41864.633049999982</v>
      </c>
      <c r="AD5" s="26">
        <v>154778.36276000002</v>
      </c>
    </row>
    <row r="6" spans="1:30" s="52" customFormat="1" ht="14.4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52" customFormat="1" ht="14.4" customHeight="1" x14ac:dyDescent="0.2">
      <c r="A7" s="4" t="s">
        <v>47</v>
      </c>
      <c r="B7" s="5" t="s">
        <v>45</v>
      </c>
      <c r="C7" s="14">
        <v>127640.11274</v>
      </c>
      <c r="D7" s="14">
        <v>760141.44521999988</v>
      </c>
      <c r="E7" s="14">
        <v>10366.257599999999</v>
      </c>
      <c r="F7" s="14">
        <v>17085.94975</v>
      </c>
      <c r="G7" s="14">
        <v>40291.752260000001</v>
      </c>
      <c r="H7" s="14">
        <v>28208.90235</v>
      </c>
      <c r="I7" s="14">
        <v>10287.141979999999</v>
      </c>
      <c r="J7" s="14">
        <v>3904.15726</v>
      </c>
      <c r="K7" s="14">
        <v>289378.33396999998</v>
      </c>
      <c r="L7" s="14">
        <v>2481.5344100000002</v>
      </c>
      <c r="M7" s="14">
        <v>1353.2132099999999</v>
      </c>
      <c r="N7" s="14">
        <v>2015.6751399999998</v>
      </c>
      <c r="O7" s="14">
        <v>224523.07888999998</v>
      </c>
      <c r="P7" s="14">
        <v>8967.1907899999987</v>
      </c>
      <c r="Q7" s="14">
        <v>556335.62899999996</v>
      </c>
      <c r="R7" s="14">
        <v>2928.0693499999998</v>
      </c>
      <c r="S7" s="14">
        <v>833352</v>
      </c>
      <c r="T7" s="14">
        <v>3594</v>
      </c>
      <c r="U7" s="14">
        <v>6426</v>
      </c>
      <c r="V7" s="14">
        <v>496828.36900000001</v>
      </c>
      <c r="W7" s="14">
        <v>145593.07088999997</v>
      </c>
      <c r="X7" s="14">
        <v>1283862.0830000001</v>
      </c>
      <c r="Y7" s="14">
        <v>62102.21</v>
      </c>
      <c r="Z7" s="14">
        <v>17572</v>
      </c>
      <c r="AA7" s="14">
        <v>34118.284249999997</v>
      </c>
      <c r="AB7" s="14">
        <v>91053.429850000015</v>
      </c>
      <c r="AC7" s="14">
        <v>30519.947370000038</v>
      </c>
      <c r="AD7" s="27">
        <v>28173.82156</v>
      </c>
    </row>
    <row r="8" spans="1:30" s="52" customFormat="1" ht="14.4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52" customFormat="1" ht="14.4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30.63298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27">
        <v>0</v>
      </c>
    </row>
    <row r="10" spans="1:30" s="52" customFormat="1" ht="14.4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7"/>
    </row>
    <row r="11" spans="1:30" s="53" customFormat="1" ht="14.4" customHeight="1" x14ac:dyDescent="0.2">
      <c r="A11" s="4" t="s">
        <v>14</v>
      </c>
      <c r="B11" s="34" t="s">
        <v>50</v>
      </c>
      <c r="C11" s="16">
        <v>97.966070000000002</v>
      </c>
      <c r="D11" s="16">
        <v>76122.012620000009</v>
      </c>
      <c r="E11" s="16">
        <v>101.98472</v>
      </c>
      <c r="F11" s="16">
        <v>0</v>
      </c>
      <c r="G11" s="16">
        <v>2848.2471099999998</v>
      </c>
      <c r="H11" s="16">
        <v>12073.904569999999</v>
      </c>
      <c r="I11" s="16">
        <v>0</v>
      </c>
      <c r="J11" s="16">
        <v>358.08229999999998</v>
      </c>
      <c r="K11" s="16">
        <v>204.05035000000001</v>
      </c>
      <c r="L11" s="16">
        <v>21.7</v>
      </c>
      <c r="M11" s="16">
        <v>317.25491999999997</v>
      </c>
      <c r="N11" s="16">
        <v>21.7</v>
      </c>
      <c r="O11" s="16">
        <v>873.42628000000002</v>
      </c>
      <c r="P11" s="16">
        <v>0</v>
      </c>
      <c r="Q11" s="16">
        <v>123861.901</v>
      </c>
      <c r="R11" s="16">
        <v>0</v>
      </c>
      <c r="S11" s="16">
        <v>32444</v>
      </c>
      <c r="T11" s="16">
        <v>48</v>
      </c>
      <c r="U11" s="16">
        <v>203</v>
      </c>
      <c r="V11" s="16">
        <v>120013.13800000001</v>
      </c>
      <c r="W11" s="16">
        <v>0</v>
      </c>
      <c r="X11" s="16">
        <v>10906.331</v>
      </c>
      <c r="Y11" s="16">
        <v>0</v>
      </c>
      <c r="Z11" s="16">
        <v>43</v>
      </c>
      <c r="AA11" s="16">
        <v>813.67227000000003</v>
      </c>
      <c r="AB11" s="16">
        <v>386.40537999999998</v>
      </c>
      <c r="AC11" s="16">
        <v>391.77830999999992</v>
      </c>
      <c r="AD11" s="29">
        <v>71.781720000000007</v>
      </c>
    </row>
    <row r="12" spans="1:30" s="53" customFormat="1" ht="14.4" customHeight="1" x14ac:dyDescent="0.2">
      <c r="A12" s="7"/>
      <c r="B12" s="3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9"/>
    </row>
    <row r="13" spans="1:30" ht="14.4" customHeight="1" x14ac:dyDescent="0.2">
      <c r="A13" s="4" t="s">
        <v>15</v>
      </c>
      <c r="B13" s="5" t="s">
        <v>52</v>
      </c>
      <c r="C13" s="16">
        <v>51194.761450000005</v>
      </c>
      <c r="D13" s="16">
        <v>645485.23319000006</v>
      </c>
      <c r="E13" s="16">
        <v>22064.121999999999</v>
      </c>
      <c r="F13" s="16">
        <v>23504.722949999999</v>
      </c>
      <c r="G13" s="16">
        <v>16163.5936</v>
      </c>
      <c r="H13" s="16">
        <v>1313.9332300000001</v>
      </c>
      <c r="I13" s="16">
        <v>11769.67827</v>
      </c>
      <c r="J13" s="16">
        <v>7772.6084299999993</v>
      </c>
      <c r="K13" s="16">
        <v>37959.834590000006</v>
      </c>
      <c r="L13" s="16">
        <v>2576.5313700000002</v>
      </c>
      <c r="M13" s="16">
        <v>1335.81314</v>
      </c>
      <c r="N13" s="16">
        <v>2979.0265800000002</v>
      </c>
      <c r="O13" s="16">
        <v>149058.54928000001</v>
      </c>
      <c r="P13" s="16">
        <v>3540.4111600000001</v>
      </c>
      <c r="Q13" s="16">
        <v>601650.68599999999</v>
      </c>
      <c r="R13" s="16">
        <v>13910.0347</v>
      </c>
      <c r="S13" s="16">
        <v>306859</v>
      </c>
      <c r="T13" s="16">
        <v>15396</v>
      </c>
      <c r="U13" s="16">
        <v>5056</v>
      </c>
      <c r="V13" s="16">
        <v>318547.141</v>
      </c>
      <c r="W13" s="16">
        <v>22011.193710000003</v>
      </c>
      <c r="X13" s="16">
        <v>523479.783</v>
      </c>
      <c r="Y13" s="16">
        <v>35281.947999999997</v>
      </c>
      <c r="Z13" s="16">
        <v>21136</v>
      </c>
      <c r="AA13" s="16">
        <v>28347.765319999999</v>
      </c>
      <c r="AB13" s="16">
        <v>67166.282250000004</v>
      </c>
      <c r="AC13" s="16">
        <v>5078.0330700000004</v>
      </c>
      <c r="AD13" s="29">
        <v>29263.06683</v>
      </c>
    </row>
    <row r="14" spans="1:30" ht="14.4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ht="14.4" customHeight="1" x14ac:dyDescent="0.2">
      <c r="A15" s="4" t="s">
        <v>16</v>
      </c>
      <c r="B15" s="5" t="s">
        <v>53</v>
      </c>
      <c r="C15" s="16">
        <v>12700.03357</v>
      </c>
      <c r="D15" s="16">
        <v>108151.23706999999</v>
      </c>
      <c r="E15" s="16">
        <v>1326.83889</v>
      </c>
      <c r="F15" s="16">
        <v>4580.8636999999999</v>
      </c>
      <c r="G15" s="16">
        <v>2703.64444</v>
      </c>
      <c r="H15" s="16">
        <v>524.64184999999998</v>
      </c>
      <c r="I15" s="16">
        <v>1656.4894999999999</v>
      </c>
      <c r="J15" s="16">
        <v>3209.2615299999998</v>
      </c>
      <c r="K15" s="16">
        <v>26447.179230000002</v>
      </c>
      <c r="L15" s="16">
        <v>334.18261000000001</v>
      </c>
      <c r="M15" s="16">
        <v>867.60559000000001</v>
      </c>
      <c r="N15" s="16">
        <v>653.85797000000002</v>
      </c>
      <c r="O15" s="16">
        <v>23931.75459</v>
      </c>
      <c r="P15" s="16">
        <v>72.236679999999993</v>
      </c>
      <c r="Q15" s="16">
        <v>120571.182</v>
      </c>
      <c r="R15" s="16">
        <v>310.85755</v>
      </c>
      <c r="S15" s="16">
        <v>37563</v>
      </c>
      <c r="T15" s="16">
        <v>6660</v>
      </c>
      <c r="U15" s="16">
        <v>646</v>
      </c>
      <c r="V15" s="16">
        <v>28576.466</v>
      </c>
      <c r="W15" s="16">
        <v>1772.35022</v>
      </c>
      <c r="X15" s="16">
        <v>66421.884999999995</v>
      </c>
      <c r="Y15" s="16">
        <v>7105.8810000000003</v>
      </c>
      <c r="Z15" s="16">
        <v>4426</v>
      </c>
      <c r="AA15" s="16">
        <v>2917.55566</v>
      </c>
      <c r="AB15" s="16">
        <v>7836.2281499999981</v>
      </c>
      <c r="AC15" s="16">
        <v>680.02124000000026</v>
      </c>
      <c r="AD15" s="29">
        <v>15260.534029999999</v>
      </c>
    </row>
    <row r="16" spans="1:30" ht="14.4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ht="14.4" customHeight="1" x14ac:dyDescent="0.2">
      <c r="A17" s="4" t="s">
        <v>17</v>
      </c>
      <c r="B17" s="5" t="s">
        <v>55</v>
      </c>
      <c r="C17" s="16">
        <v>2.4843200000000003</v>
      </c>
      <c r="D17" s="16">
        <v>-7165.9446999999991</v>
      </c>
      <c r="E17" s="16">
        <v>-461.20953000000003</v>
      </c>
      <c r="F17" s="16">
        <v>-44.730400000000003</v>
      </c>
      <c r="G17" s="16">
        <v>3088.0624600000001</v>
      </c>
      <c r="H17" s="16">
        <v>-3053.87977</v>
      </c>
      <c r="I17" s="16">
        <v>-3745.5856699999999</v>
      </c>
      <c r="J17" s="16">
        <v>-829.31677999999999</v>
      </c>
      <c r="K17" s="16">
        <v>118.42208000000001</v>
      </c>
      <c r="L17" s="16">
        <v>-8.5709499999999998</v>
      </c>
      <c r="M17" s="16">
        <v>277.95418000000001</v>
      </c>
      <c r="N17" s="16">
        <v>72.89403999999999</v>
      </c>
      <c r="O17" s="16">
        <v>4231.1609500000004</v>
      </c>
      <c r="P17" s="16">
        <v>229.11261999999999</v>
      </c>
      <c r="Q17" s="16">
        <v>79907.063999999998</v>
      </c>
      <c r="R17" s="16">
        <v>1719.40924</v>
      </c>
      <c r="S17" s="16">
        <v>-58055</v>
      </c>
      <c r="T17" s="16">
        <v>0</v>
      </c>
      <c r="U17" s="16">
        <v>0</v>
      </c>
      <c r="V17" s="16">
        <v>-7196.9679999999998</v>
      </c>
      <c r="W17" s="16">
        <v>0</v>
      </c>
      <c r="X17" s="16">
        <v>15750.002</v>
      </c>
      <c r="Y17" s="16">
        <v>3390.299</v>
      </c>
      <c r="Z17" s="16">
        <v>0</v>
      </c>
      <c r="AA17" s="16">
        <v>-15.025049999999998</v>
      </c>
      <c r="AB17" s="16">
        <v>0</v>
      </c>
      <c r="AC17" s="16">
        <v>0</v>
      </c>
      <c r="AD17" s="29">
        <v>0</v>
      </c>
    </row>
    <row r="18" spans="1:30" ht="14.4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ht="14.4" customHeight="1" x14ac:dyDescent="0.2">
      <c r="A19" s="4" t="s">
        <v>18</v>
      </c>
      <c r="B19" s="5" t="s">
        <v>57</v>
      </c>
      <c r="C19" s="16">
        <v>2319.6290899999999</v>
      </c>
      <c r="D19" s="16">
        <v>161945.00401</v>
      </c>
      <c r="E19" s="16">
        <v>-0.74236999999999997</v>
      </c>
      <c r="F19" s="16">
        <v>5501.4637000000002</v>
      </c>
      <c r="G19" s="16">
        <v>12001.97265</v>
      </c>
      <c r="H19" s="16">
        <v>3202.4789000000001</v>
      </c>
      <c r="I19" s="16">
        <v>1439.16677</v>
      </c>
      <c r="J19" s="16">
        <v>3049.5197499999999</v>
      </c>
      <c r="K19" s="16">
        <v>5872.74683</v>
      </c>
      <c r="L19" s="16">
        <v>0</v>
      </c>
      <c r="M19" s="16">
        <v>0</v>
      </c>
      <c r="N19" s="16">
        <v>0</v>
      </c>
      <c r="O19" s="16">
        <v>1953.0208400000001</v>
      </c>
      <c r="P19" s="16">
        <v>0</v>
      </c>
      <c r="Q19" s="16">
        <v>-1623.4670000000001</v>
      </c>
      <c r="R19" s="16">
        <v>1960.3823300000001</v>
      </c>
      <c r="S19" s="16">
        <v>3144</v>
      </c>
      <c r="T19" s="16">
        <v>-166</v>
      </c>
      <c r="U19" s="16">
        <v>-4</v>
      </c>
      <c r="V19" s="16">
        <v>6832.0339999999997</v>
      </c>
      <c r="W19" s="16">
        <v>34664.921619999994</v>
      </c>
      <c r="X19" s="16">
        <v>50807.754000000001</v>
      </c>
      <c r="Y19" s="16">
        <v>-961.54300000000001</v>
      </c>
      <c r="Z19" s="16">
        <v>90</v>
      </c>
      <c r="AA19" s="16">
        <v>2699.7588000000005</v>
      </c>
      <c r="AB19" s="16">
        <v>-307.14186999999885</v>
      </c>
      <c r="AC19" s="16">
        <v>17.939719999953713</v>
      </c>
      <c r="AD19" s="29">
        <v>1705.7231200000001</v>
      </c>
    </row>
    <row r="20" spans="1:30" ht="14.4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29"/>
    </row>
    <row r="21" spans="1:30" ht="14.4" customHeight="1" x14ac:dyDescent="0.2">
      <c r="A21" s="4" t="s">
        <v>19</v>
      </c>
      <c r="B21" s="5" t="s">
        <v>59</v>
      </c>
      <c r="C21" s="13">
        <v>0</v>
      </c>
      <c r="D21" s="13">
        <v>-18245.509730000002</v>
      </c>
      <c r="E21" s="13">
        <v>0</v>
      </c>
      <c r="F21" s="13">
        <v>990.00536999999997</v>
      </c>
      <c r="G21" s="13">
        <v>0</v>
      </c>
      <c r="H21" s="13">
        <v>-117.78667</v>
      </c>
      <c r="I21" s="13">
        <v>4126.8857799999996</v>
      </c>
      <c r="J21" s="13">
        <v>509.00722999999999</v>
      </c>
      <c r="K21" s="13">
        <v>-12402.06719</v>
      </c>
      <c r="L21" s="13">
        <v>0</v>
      </c>
      <c r="M21" s="13">
        <v>0</v>
      </c>
      <c r="N21" s="13">
        <v>0</v>
      </c>
      <c r="O21" s="13">
        <v>-1810.39833</v>
      </c>
      <c r="P21" s="13">
        <v>-1323.0749099999998</v>
      </c>
      <c r="Q21" s="13">
        <v>-1756.53</v>
      </c>
      <c r="R21" s="13">
        <v>0</v>
      </c>
      <c r="S21" s="13">
        <v>71766</v>
      </c>
      <c r="T21" s="16">
        <v>95</v>
      </c>
      <c r="U21" s="13">
        <v>74</v>
      </c>
      <c r="V21" s="13">
        <v>-417.22500000000002</v>
      </c>
      <c r="W21" s="13">
        <v>8634.5213700000004</v>
      </c>
      <c r="X21" s="13">
        <v>-3480.6010000000001</v>
      </c>
      <c r="Y21" s="13">
        <v>860.23800000000006</v>
      </c>
      <c r="Z21" s="13">
        <v>0</v>
      </c>
      <c r="AA21" s="13">
        <v>0</v>
      </c>
      <c r="AB21" s="13">
        <v>0</v>
      </c>
      <c r="AC21" s="13">
        <v>0</v>
      </c>
      <c r="AD21" s="26">
        <v>0</v>
      </c>
    </row>
    <row r="22" spans="1:30" ht="14.4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26"/>
    </row>
    <row r="23" spans="1:30" ht="14.4" customHeight="1" x14ac:dyDescent="0.2">
      <c r="A23" s="4" t="s">
        <v>20</v>
      </c>
      <c r="B23" s="5" t="s">
        <v>124</v>
      </c>
      <c r="C23" s="16">
        <v>3227.9491699999999</v>
      </c>
      <c r="D23" s="16">
        <v>-176076.78774999999</v>
      </c>
      <c r="E23" s="16">
        <v>19.25412</v>
      </c>
      <c r="F23" s="16">
        <v>0</v>
      </c>
      <c r="G23" s="16">
        <v>0</v>
      </c>
      <c r="H23" s="16">
        <v>0</v>
      </c>
      <c r="I23" s="16">
        <v>33.698399999999999</v>
      </c>
      <c r="J23" s="16">
        <v>0</v>
      </c>
      <c r="K23" s="16">
        <v>0</v>
      </c>
      <c r="L23" s="16">
        <v>0</v>
      </c>
      <c r="M23" s="16">
        <v>-321.58903999999995</v>
      </c>
      <c r="N23" s="16">
        <v>0</v>
      </c>
      <c r="O23" s="16">
        <v>1235.42219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29">
        <v>0</v>
      </c>
    </row>
    <row r="24" spans="1:30" ht="14.4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ht="14.4" customHeight="1" x14ac:dyDescent="0.2">
      <c r="A25" s="4" t="s">
        <v>21</v>
      </c>
      <c r="B25" s="5" t="s">
        <v>62</v>
      </c>
      <c r="C25" s="16">
        <v>0</v>
      </c>
      <c r="D25" s="16">
        <v>19716.149699999998</v>
      </c>
      <c r="E25" s="16">
        <v>1835.8642500000001</v>
      </c>
      <c r="F25" s="16">
        <v>0</v>
      </c>
      <c r="G25" s="16">
        <v>9475.3691500000004</v>
      </c>
      <c r="H25" s="16">
        <v>562.59779000000003</v>
      </c>
      <c r="I25" s="16">
        <v>0</v>
      </c>
      <c r="J25" s="16">
        <v>78</v>
      </c>
      <c r="K25" s="16">
        <v>7856.5844900000002</v>
      </c>
      <c r="L25" s="16">
        <v>0</v>
      </c>
      <c r="M25" s="16">
        <v>0</v>
      </c>
      <c r="N25" s="16">
        <v>0</v>
      </c>
      <c r="O25" s="16">
        <v>349.95175</v>
      </c>
      <c r="P25" s="16">
        <v>0</v>
      </c>
      <c r="Q25" s="16">
        <v>10689.759</v>
      </c>
      <c r="R25" s="16">
        <v>-1155.501</v>
      </c>
      <c r="S25" s="16">
        <v>31468</v>
      </c>
      <c r="T25" s="16">
        <v>0</v>
      </c>
      <c r="U25" s="16">
        <v>392</v>
      </c>
      <c r="V25" s="16">
        <v>9003.2219999999998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1574.9755</v>
      </c>
      <c r="AC25" s="16">
        <v>0</v>
      </c>
      <c r="AD25" s="29">
        <v>0</v>
      </c>
    </row>
    <row r="26" spans="1:30" ht="14.4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29"/>
    </row>
    <row r="27" spans="1:30" ht="14.4" customHeight="1" x14ac:dyDescent="0.2">
      <c r="A27" s="4" t="s">
        <v>22</v>
      </c>
      <c r="B27" s="5" t="s">
        <v>64</v>
      </c>
      <c r="C27" s="13">
        <v>134.00285</v>
      </c>
      <c r="D27" s="13">
        <v>21244.997139999999</v>
      </c>
      <c r="E27" s="13">
        <v>-5.8455200000000005</v>
      </c>
      <c r="F27" s="13">
        <v>0</v>
      </c>
      <c r="G27" s="13">
        <v>-1983.5149299999998</v>
      </c>
      <c r="H27" s="13">
        <v>-11564.12069</v>
      </c>
      <c r="I27" s="13">
        <v>-276.24728000000005</v>
      </c>
      <c r="J27" s="13">
        <v>504.14431999999999</v>
      </c>
      <c r="K27" s="13">
        <v>1733.3125299999999</v>
      </c>
      <c r="L27" s="13">
        <v>7.4428999999999998</v>
      </c>
      <c r="M27" s="13">
        <v>-4.1845300000000059</v>
      </c>
      <c r="N27" s="13">
        <v>113.03466</v>
      </c>
      <c r="O27" s="13">
        <v>1875.3766599999999</v>
      </c>
      <c r="P27" s="13">
        <v>0</v>
      </c>
      <c r="Q27" s="13">
        <v>25522.223999999998</v>
      </c>
      <c r="R27" s="13">
        <v>43.695800000000006</v>
      </c>
      <c r="S27" s="13">
        <v>23989</v>
      </c>
      <c r="T27" s="16">
        <v>224</v>
      </c>
      <c r="U27" s="13">
        <v>56</v>
      </c>
      <c r="V27" s="13">
        <v>-29494.955999999998</v>
      </c>
      <c r="W27" s="13">
        <v>0</v>
      </c>
      <c r="X27" s="13">
        <v>18093.623</v>
      </c>
      <c r="Y27" s="13">
        <v>186.78299999999999</v>
      </c>
      <c r="Z27" s="13">
        <v>598</v>
      </c>
      <c r="AA27" s="13">
        <v>3677.3209200000001</v>
      </c>
      <c r="AB27" s="13">
        <v>6.1703500000000009</v>
      </c>
      <c r="AC27" s="13">
        <v>0</v>
      </c>
      <c r="AD27" s="26">
        <v>0</v>
      </c>
    </row>
    <row r="28" spans="1:30" ht="14.4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26"/>
    </row>
    <row r="29" spans="1:30" ht="14.4" customHeight="1" x14ac:dyDescent="0.2">
      <c r="A29" s="4" t="s">
        <v>135</v>
      </c>
      <c r="B29" s="34" t="s">
        <v>125</v>
      </c>
      <c r="C29" s="16">
        <v>0</v>
      </c>
      <c r="D29" s="16">
        <v>-2900.6145000000001</v>
      </c>
      <c r="E29" s="16">
        <v>6.3528100000000007</v>
      </c>
      <c r="F29" s="16">
        <v>4.6989799999999997</v>
      </c>
      <c r="G29" s="16">
        <v>0</v>
      </c>
      <c r="H29" s="16">
        <v>84.299419999999998</v>
      </c>
      <c r="I29" s="16">
        <v>71.625410000000002</v>
      </c>
      <c r="J29" s="16">
        <v>122.02212</v>
      </c>
      <c r="K29" s="16">
        <v>24.68244</v>
      </c>
      <c r="L29" s="16">
        <v>0</v>
      </c>
      <c r="M29" s="16">
        <v>100.66</v>
      </c>
      <c r="N29" s="16">
        <v>0</v>
      </c>
      <c r="O29" s="16">
        <v>7190.7065599999996</v>
      </c>
      <c r="P29" s="16">
        <v>827.6155</v>
      </c>
      <c r="Q29" s="16">
        <v>382.74900000000002</v>
      </c>
      <c r="R29" s="16">
        <v>0</v>
      </c>
      <c r="S29" s="16">
        <v>27608</v>
      </c>
      <c r="T29" s="16">
        <v>0</v>
      </c>
      <c r="U29" s="16">
        <v>299</v>
      </c>
      <c r="V29" s="16">
        <v>71283.284</v>
      </c>
      <c r="W29" s="16">
        <v>0</v>
      </c>
      <c r="X29" s="16">
        <v>32570.607</v>
      </c>
      <c r="Y29" s="16">
        <v>218.42099999999999</v>
      </c>
      <c r="Z29" s="16">
        <v>0</v>
      </c>
      <c r="AA29" s="16">
        <v>0</v>
      </c>
      <c r="AB29" s="16">
        <v>0</v>
      </c>
      <c r="AC29" s="16">
        <v>87.569180000000003</v>
      </c>
      <c r="AD29" s="29">
        <v>0</v>
      </c>
    </row>
    <row r="30" spans="1:30" ht="14.4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ht="14.4" customHeight="1" x14ac:dyDescent="0.2">
      <c r="A31" s="4" t="s">
        <v>23</v>
      </c>
      <c r="B31" s="5" t="s">
        <v>67</v>
      </c>
      <c r="C31" s="16">
        <v>11165.225779999999</v>
      </c>
      <c r="D31" s="16">
        <v>55340.241670000003</v>
      </c>
      <c r="E31" s="16">
        <v>57.267669999999995</v>
      </c>
      <c r="F31" s="16">
        <v>309.26157000000001</v>
      </c>
      <c r="G31" s="16">
        <v>2245.2905099999998</v>
      </c>
      <c r="H31" s="16">
        <v>55.77561</v>
      </c>
      <c r="I31" s="16">
        <v>742.73407999999995</v>
      </c>
      <c r="J31" s="16">
        <v>429.87297999999998</v>
      </c>
      <c r="K31" s="16">
        <v>10955.02383</v>
      </c>
      <c r="L31" s="16">
        <v>833.14280000000008</v>
      </c>
      <c r="M31" s="16">
        <v>263.63910999999996</v>
      </c>
      <c r="N31" s="16">
        <v>341.84233</v>
      </c>
      <c r="O31" s="16">
        <v>32247.121940000001</v>
      </c>
      <c r="P31" s="16">
        <v>290.36703999999997</v>
      </c>
      <c r="Q31" s="16">
        <v>246090.59099999999</v>
      </c>
      <c r="R31" s="16">
        <v>6739.5698000000002</v>
      </c>
      <c r="S31" s="16">
        <v>45120</v>
      </c>
      <c r="T31" s="16">
        <v>333</v>
      </c>
      <c r="U31" s="16">
        <v>571</v>
      </c>
      <c r="V31" s="16">
        <v>18332.596000000001</v>
      </c>
      <c r="W31" s="16">
        <v>14098.447819999999</v>
      </c>
      <c r="X31" s="16">
        <v>6348.36</v>
      </c>
      <c r="Y31" s="16">
        <v>9800.0920000000006</v>
      </c>
      <c r="Z31" s="16">
        <v>800</v>
      </c>
      <c r="AA31" s="16">
        <v>1144.6089199999999</v>
      </c>
      <c r="AB31" s="16">
        <v>5062.8903700000001</v>
      </c>
      <c r="AC31" s="16">
        <v>495735.7498299997</v>
      </c>
      <c r="AD31" s="29">
        <v>190.57319000000001</v>
      </c>
    </row>
    <row r="32" spans="1:30" ht="14.4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ht="14.4" customHeight="1" x14ac:dyDescent="0.2">
      <c r="A33" s="4" t="s">
        <v>24</v>
      </c>
      <c r="B33" s="5" t="s">
        <v>69</v>
      </c>
      <c r="C33" s="13">
        <v>4169.75684</v>
      </c>
      <c r="D33" s="13">
        <v>27810.0072</v>
      </c>
      <c r="E33" s="13">
        <v>1747.0625700000001</v>
      </c>
      <c r="F33" s="13">
        <v>544.0539399999999</v>
      </c>
      <c r="G33" s="13">
        <v>855.13326000000006</v>
      </c>
      <c r="H33" s="13">
        <v>586.69164000000001</v>
      </c>
      <c r="I33" s="13">
        <v>711.04281999999989</v>
      </c>
      <c r="J33" s="13">
        <v>1044.22957</v>
      </c>
      <c r="K33" s="13">
        <v>8738.5496800000001</v>
      </c>
      <c r="L33" s="13">
        <v>432.62961000000001</v>
      </c>
      <c r="M33" s="13">
        <v>307.11338000000001</v>
      </c>
      <c r="N33" s="13">
        <v>369.11900000000003</v>
      </c>
      <c r="O33" s="13">
        <v>42059.565419999999</v>
      </c>
      <c r="P33" s="13">
        <v>1087.56</v>
      </c>
      <c r="Q33" s="13">
        <v>45512.36</v>
      </c>
      <c r="R33" s="13">
        <v>734.99083999999993</v>
      </c>
      <c r="S33" s="13">
        <v>76382</v>
      </c>
      <c r="T33" s="16">
        <v>388</v>
      </c>
      <c r="U33" s="13">
        <v>694</v>
      </c>
      <c r="V33" s="13">
        <v>30563.462</v>
      </c>
      <c r="W33" s="13">
        <v>13534.802670000001</v>
      </c>
      <c r="X33" s="13">
        <v>4313.3609999999999</v>
      </c>
      <c r="Y33" s="13">
        <v>1471.027</v>
      </c>
      <c r="Z33" s="13">
        <v>329</v>
      </c>
      <c r="AA33" s="13">
        <v>451.12683000000004</v>
      </c>
      <c r="AB33" s="13">
        <v>10795.68333</v>
      </c>
      <c r="AC33" s="13">
        <v>11365.964779999997</v>
      </c>
      <c r="AD33" s="26">
        <v>414.49232000000001</v>
      </c>
    </row>
    <row r="34" spans="1:30" ht="14.4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ht="14.4" customHeight="1" x14ac:dyDescent="0.2">
      <c r="A35" s="7" t="s">
        <v>25</v>
      </c>
      <c r="B35" s="36" t="s">
        <v>72</v>
      </c>
      <c r="C35" s="17">
        <v>308463.99494999991</v>
      </c>
      <c r="D35" s="17">
        <v>2050679.5136300002</v>
      </c>
      <c r="E35" s="17">
        <v>90435.118460000012</v>
      </c>
      <c r="F35" s="17">
        <v>100113.85776000001</v>
      </c>
      <c r="G35" s="17">
        <v>70182.081980000003</v>
      </c>
      <c r="H35" s="17">
        <v>37014.127040000007</v>
      </c>
      <c r="I35" s="17">
        <v>36631.511239999993</v>
      </c>
      <c r="J35" s="17">
        <v>18181.038370000002</v>
      </c>
      <c r="K35" s="17">
        <v>159836.57702999999</v>
      </c>
      <c r="L35" s="17">
        <v>23997.507880000001</v>
      </c>
      <c r="M35" s="17">
        <v>10343.87024</v>
      </c>
      <c r="N35" s="17">
        <v>18974.785630000002</v>
      </c>
      <c r="O35" s="17">
        <v>514416.10936</v>
      </c>
      <c r="P35" s="17">
        <v>9712.2287400000005</v>
      </c>
      <c r="Q35" s="17">
        <v>3352112.9159999997</v>
      </c>
      <c r="R35" s="17">
        <v>29142.392730000007</v>
      </c>
      <c r="S35" s="17">
        <v>1477508</v>
      </c>
      <c r="T35" s="17">
        <v>30716</v>
      </c>
      <c r="U35" s="17">
        <v>23172</v>
      </c>
      <c r="V35" s="17">
        <v>1396697.9339999999</v>
      </c>
      <c r="W35" s="17">
        <v>128101.94954</v>
      </c>
      <c r="X35" s="17">
        <v>2023004.9889999998</v>
      </c>
      <c r="Y35" s="17">
        <v>69324.042000000001</v>
      </c>
      <c r="Z35" s="17">
        <v>64521</v>
      </c>
      <c r="AA35" s="17">
        <v>122823.74921000001</v>
      </c>
      <c r="AB35" s="17">
        <v>253201.00672999999</v>
      </c>
      <c r="AC35" s="17">
        <v>500609.76976999961</v>
      </c>
      <c r="AD35" s="30">
        <v>142160.65971000004</v>
      </c>
    </row>
    <row r="36" spans="1:30" ht="14.4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30"/>
    </row>
    <row r="37" spans="1:30" ht="14.4" customHeight="1" x14ac:dyDescent="0.2">
      <c r="A37" s="4" t="s">
        <v>26</v>
      </c>
      <c r="B37" s="5" t="s">
        <v>74</v>
      </c>
      <c r="C37" s="13">
        <v>129438.5386</v>
      </c>
      <c r="D37" s="13">
        <v>534624.42801999999</v>
      </c>
      <c r="E37" s="13">
        <v>26402.459719999999</v>
      </c>
      <c r="F37" s="13">
        <v>50217.764089999997</v>
      </c>
      <c r="G37" s="13">
        <v>34392.934359999999</v>
      </c>
      <c r="H37" s="13">
        <v>18097.606740000003</v>
      </c>
      <c r="I37" s="13">
        <v>15777.17267</v>
      </c>
      <c r="J37" s="13">
        <v>11913.304679999999</v>
      </c>
      <c r="K37" s="13">
        <v>49434.889080000008</v>
      </c>
      <c r="L37" s="13">
        <v>8170.1876700000012</v>
      </c>
      <c r="M37" s="13">
        <v>5325.9719000000005</v>
      </c>
      <c r="N37" s="13">
        <v>8715.5303500000009</v>
      </c>
      <c r="O37" s="13">
        <v>201234.58059</v>
      </c>
      <c r="P37" s="13">
        <v>4135.4951000000001</v>
      </c>
      <c r="Q37" s="13">
        <v>673336.19500000007</v>
      </c>
      <c r="R37" s="13">
        <v>13062.251910000001</v>
      </c>
      <c r="S37" s="13">
        <v>407920</v>
      </c>
      <c r="T37" s="13">
        <v>15177</v>
      </c>
      <c r="U37" s="13">
        <v>6513</v>
      </c>
      <c r="V37" s="13">
        <v>451669.49699999997</v>
      </c>
      <c r="W37" s="13">
        <v>53982.538370000009</v>
      </c>
      <c r="X37" s="13">
        <v>459991.58999999997</v>
      </c>
      <c r="Y37" s="13">
        <v>41295.827000000005</v>
      </c>
      <c r="Z37" s="13">
        <v>44710</v>
      </c>
      <c r="AA37" s="13">
        <v>48763.502</v>
      </c>
      <c r="AB37" s="13">
        <v>85177.676109999986</v>
      </c>
      <c r="AC37" s="13">
        <v>447840.25501000014</v>
      </c>
      <c r="AD37" s="26">
        <v>54433.654439999998</v>
      </c>
    </row>
    <row r="38" spans="1:30" ht="14.4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ht="14.4" customHeight="1" x14ac:dyDescent="0.2">
      <c r="A39" s="4"/>
      <c r="B39" s="43" t="s">
        <v>127</v>
      </c>
      <c r="C39" s="13">
        <v>82842.296959999992</v>
      </c>
      <c r="D39" s="13">
        <v>341963.35358</v>
      </c>
      <c r="E39" s="13">
        <v>10459.558210000001</v>
      </c>
      <c r="F39" s="13">
        <v>20745.33383</v>
      </c>
      <c r="G39" s="13">
        <v>21400.45148</v>
      </c>
      <c r="H39" s="13">
        <v>11474.601960000002</v>
      </c>
      <c r="I39" s="13">
        <v>10416.66597</v>
      </c>
      <c r="J39" s="13">
        <v>6528.4932099999996</v>
      </c>
      <c r="K39" s="13">
        <v>17923.960010000003</v>
      </c>
      <c r="L39" s="13">
        <v>5236.6182800000006</v>
      </c>
      <c r="M39" s="13">
        <v>3009.0112899999999</v>
      </c>
      <c r="N39" s="13">
        <v>4778.7127099999998</v>
      </c>
      <c r="O39" s="13">
        <v>142723.62784</v>
      </c>
      <c r="P39" s="13">
        <v>2996.7237</v>
      </c>
      <c r="Q39" s="13">
        <v>473844.46</v>
      </c>
      <c r="R39" s="13">
        <v>8879.6312300000009</v>
      </c>
      <c r="S39" s="13">
        <v>234729</v>
      </c>
      <c r="T39" s="13">
        <v>4595</v>
      </c>
      <c r="U39" s="13">
        <v>3993</v>
      </c>
      <c r="V39" s="13">
        <v>282566.902</v>
      </c>
      <c r="W39" s="13">
        <v>29622.04583000001</v>
      </c>
      <c r="X39" s="13">
        <v>283994.54499999998</v>
      </c>
      <c r="Y39" s="13">
        <v>30180.631000000001</v>
      </c>
      <c r="Z39" s="13">
        <v>27081</v>
      </c>
      <c r="AA39" s="13">
        <v>25940.629920000003</v>
      </c>
      <c r="AB39" s="13">
        <v>53557.999979999993</v>
      </c>
      <c r="AC39" s="13">
        <v>335262.36191000009</v>
      </c>
      <c r="AD39" s="26">
        <v>7615.1726500000004</v>
      </c>
    </row>
    <row r="40" spans="1:30" ht="14.4" customHeight="1" x14ac:dyDescent="0.2">
      <c r="A40" s="4"/>
      <c r="B40" s="43" t="s">
        <v>128</v>
      </c>
      <c r="C40" s="13">
        <v>46596.24164</v>
      </c>
      <c r="D40" s="13">
        <v>192661.07444</v>
      </c>
      <c r="E40" s="13">
        <v>15942.90151</v>
      </c>
      <c r="F40" s="13">
        <v>29472.430260000001</v>
      </c>
      <c r="G40" s="13">
        <v>12992.482880000001</v>
      </c>
      <c r="H40" s="13">
        <v>6623.0047800000002</v>
      </c>
      <c r="I40" s="13">
        <v>5360.5066999999999</v>
      </c>
      <c r="J40" s="13">
        <v>5384.8114699999996</v>
      </c>
      <c r="K40" s="13">
        <v>31510.929070000002</v>
      </c>
      <c r="L40" s="13">
        <v>2933.5693900000001</v>
      </c>
      <c r="M40" s="13">
        <v>2316.9606100000001</v>
      </c>
      <c r="N40" s="13">
        <v>3936.8176400000002</v>
      </c>
      <c r="O40" s="13">
        <v>58510.952749999997</v>
      </c>
      <c r="P40" s="13">
        <v>1138.7713999999999</v>
      </c>
      <c r="Q40" s="13">
        <v>199491.73499999999</v>
      </c>
      <c r="R40" s="13">
        <v>4182.62068</v>
      </c>
      <c r="S40" s="13">
        <v>173191</v>
      </c>
      <c r="T40" s="13">
        <v>10582</v>
      </c>
      <c r="U40" s="13">
        <v>2520</v>
      </c>
      <c r="V40" s="13">
        <v>169102.595</v>
      </c>
      <c r="W40" s="13">
        <v>24360.492540000003</v>
      </c>
      <c r="X40" s="13">
        <v>175997.04500000001</v>
      </c>
      <c r="Y40" s="13">
        <v>11115.196</v>
      </c>
      <c r="Z40" s="13">
        <v>17629</v>
      </c>
      <c r="AA40" s="13">
        <v>22822.872079999997</v>
      </c>
      <c r="AB40" s="13">
        <v>31619.676129999993</v>
      </c>
      <c r="AC40" s="13">
        <v>112577.89310000004</v>
      </c>
      <c r="AD40" s="26">
        <v>46818.481789999998</v>
      </c>
    </row>
    <row r="41" spans="1:30" ht="14.4" customHeight="1" x14ac:dyDescent="0.2">
      <c r="A41" s="4" t="s">
        <v>66</v>
      </c>
      <c r="B41" s="35" t="s">
        <v>133</v>
      </c>
      <c r="C41" s="13">
        <v>3491.4403299999999</v>
      </c>
      <c r="D41" s="13">
        <v>71980.465510000009</v>
      </c>
      <c r="E41" s="13">
        <v>602.67287999999996</v>
      </c>
      <c r="F41" s="13">
        <v>116.26188999999999</v>
      </c>
      <c r="G41" s="13">
        <v>1070.0785800000001</v>
      </c>
      <c r="H41" s="13">
        <v>360.35611999999998</v>
      </c>
      <c r="I41" s="13">
        <v>248.12831</v>
      </c>
      <c r="J41" s="13">
        <v>102.84835000000001</v>
      </c>
      <c r="K41" s="13">
        <v>3364.2334300000002</v>
      </c>
      <c r="L41" s="13">
        <v>33.360129999999998</v>
      </c>
      <c r="M41" s="13">
        <v>14.573600000000001</v>
      </c>
      <c r="N41" s="13">
        <v>0</v>
      </c>
      <c r="O41" s="13">
        <v>7316.7821299999996</v>
      </c>
      <c r="P41" s="13">
        <v>128.59469000000001</v>
      </c>
      <c r="Q41" s="13">
        <v>181280.95800000001</v>
      </c>
      <c r="R41" s="13">
        <v>0</v>
      </c>
      <c r="S41" s="13">
        <v>77528</v>
      </c>
      <c r="T41" s="13">
        <v>371</v>
      </c>
      <c r="U41" s="13">
        <v>582</v>
      </c>
      <c r="V41" s="13">
        <v>76445.409</v>
      </c>
      <c r="W41" s="13">
        <v>2258.5862499999998</v>
      </c>
      <c r="X41" s="13">
        <v>23908.300999999999</v>
      </c>
      <c r="Y41" s="13">
        <v>3162.1950000000002</v>
      </c>
      <c r="Z41" s="13">
        <v>3158</v>
      </c>
      <c r="AA41" s="13">
        <v>0</v>
      </c>
      <c r="AB41" s="13">
        <v>2430.59</v>
      </c>
      <c r="AC41" s="13">
        <v>0</v>
      </c>
      <c r="AD41" s="26">
        <v>0</v>
      </c>
    </row>
    <row r="42" spans="1:30" ht="14.4" customHeight="1" x14ac:dyDescent="0.2">
      <c r="A42" s="4"/>
      <c r="B42" s="35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ht="14.4" customHeight="1" x14ac:dyDescent="0.2">
      <c r="A43" s="4" t="s">
        <v>27</v>
      </c>
      <c r="B43" s="5" t="s">
        <v>76</v>
      </c>
      <c r="C43" s="13">
        <v>10750.69736</v>
      </c>
      <c r="D43" s="13">
        <v>74176.859490000003</v>
      </c>
      <c r="E43" s="13">
        <v>1798.32574</v>
      </c>
      <c r="F43" s="13">
        <v>6408.6122400000004</v>
      </c>
      <c r="G43" s="13">
        <v>2687.2921500000002</v>
      </c>
      <c r="H43" s="13">
        <v>1165.3285800000001</v>
      </c>
      <c r="I43" s="13">
        <v>1570.4996600000002</v>
      </c>
      <c r="J43" s="13">
        <v>1651.38246</v>
      </c>
      <c r="K43" s="13">
        <v>3342.2375999999999</v>
      </c>
      <c r="L43" s="13">
        <v>581.71922999999992</v>
      </c>
      <c r="M43" s="13">
        <v>319.03386</v>
      </c>
      <c r="N43" s="13">
        <v>581.13880000000006</v>
      </c>
      <c r="O43" s="13">
        <v>36310.996169999999</v>
      </c>
      <c r="P43" s="13">
        <v>382.44122999999996</v>
      </c>
      <c r="Q43" s="13">
        <v>104571.573</v>
      </c>
      <c r="R43" s="13">
        <v>1176.2964899999999</v>
      </c>
      <c r="S43" s="13">
        <v>45878</v>
      </c>
      <c r="T43" s="13">
        <v>321</v>
      </c>
      <c r="U43" s="13">
        <v>325</v>
      </c>
      <c r="V43" s="13">
        <v>73328.034</v>
      </c>
      <c r="W43" s="13">
        <v>4587.6023999999998</v>
      </c>
      <c r="X43" s="13">
        <v>54132.661</v>
      </c>
      <c r="Y43" s="13">
        <v>4604.5450000000001</v>
      </c>
      <c r="Z43" s="13">
        <v>5546</v>
      </c>
      <c r="AA43" s="13">
        <v>3559.2704899999999</v>
      </c>
      <c r="AB43" s="13">
        <v>9443.4364999999998</v>
      </c>
      <c r="AC43" s="13">
        <v>21217.816070000004</v>
      </c>
      <c r="AD43" s="26">
        <v>515.70874000000003</v>
      </c>
    </row>
    <row r="44" spans="1:30" ht="14.4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26"/>
    </row>
    <row r="45" spans="1:30" ht="14.4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207.15685000000002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26">
        <v>0</v>
      </c>
    </row>
    <row r="46" spans="1:30" ht="14.4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26"/>
    </row>
    <row r="47" spans="1:30" ht="14.4" customHeight="1" x14ac:dyDescent="0.2">
      <c r="A47" s="4" t="s">
        <v>29</v>
      </c>
      <c r="B47" s="5" t="s">
        <v>83</v>
      </c>
      <c r="C47" s="13">
        <v>-3198.5699400000003</v>
      </c>
      <c r="D47" s="13">
        <v>111410.22196000001</v>
      </c>
      <c r="E47" s="13">
        <v>28.028559999999999</v>
      </c>
      <c r="F47" s="13">
        <v>526.86784</v>
      </c>
      <c r="G47" s="13">
        <v>50</v>
      </c>
      <c r="H47" s="13">
        <v>4.4616899999999999</v>
      </c>
      <c r="I47" s="13">
        <v>177.66099000000003</v>
      </c>
      <c r="J47" s="13">
        <v>-208.32341999999997</v>
      </c>
      <c r="K47" s="13">
        <v>10426.79723</v>
      </c>
      <c r="L47" s="13">
        <v>-10.66938</v>
      </c>
      <c r="M47" s="13">
        <v>-19.881119999999996</v>
      </c>
      <c r="N47" s="13">
        <v>-26.03961</v>
      </c>
      <c r="O47" s="13">
        <v>-8185.1340000000009</v>
      </c>
      <c r="P47" s="13">
        <v>-838.70956000000001</v>
      </c>
      <c r="Q47" s="13">
        <v>403001.71399999998</v>
      </c>
      <c r="R47" s="13">
        <v>153.99355</v>
      </c>
      <c r="S47" s="13">
        <v>23305</v>
      </c>
      <c r="T47" s="13">
        <v>4541</v>
      </c>
      <c r="U47" s="13">
        <v>358</v>
      </c>
      <c r="V47" s="13">
        <v>2447.884</v>
      </c>
      <c r="W47" s="13">
        <v>4929.5210199999992</v>
      </c>
      <c r="X47" s="13">
        <v>60263.686000000002</v>
      </c>
      <c r="Y47" s="13">
        <v>-2424.25</v>
      </c>
      <c r="Z47" s="13">
        <v>46</v>
      </c>
      <c r="AA47" s="13">
        <v>3852.4441399999996</v>
      </c>
      <c r="AB47" s="13">
        <v>665.68336999999906</v>
      </c>
      <c r="AC47" s="13">
        <v>1227.8521199999996</v>
      </c>
      <c r="AD47" s="26">
        <v>-3169.9342799999999</v>
      </c>
    </row>
    <row r="48" spans="1:30" ht="14.4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26"/>
    </row>
    <row r="49" spans="1:30" ht="14.4" customHeight="1" x14ac:dyDescent="0.2">
      <c r="A49" s="4" t="s">
        <v>30</v>
      </c>
      <c r="B49" s="5" t="s">
        <v>85</v>
      </c>
      <c r="C49" s="13">
        <v>6070.54475</v>
      </c>
      <c r="D49" s="13">
        <v>205812.31307</v>
      </c>
      <c r="E49" s="13">
        <v>6402.4174899999998</v>
      </c>
      <c r="F49" s="13">
        <v>10915.2474</v>
      </c>
      <c r="G49" s="13">
        <v>-1520.0823899999998</v>
      </c>
      <c r="H49" s="13">
        <v>2530.6943900000001</v>
      </c>
      <c r="I49" s="13">
        <v>-1558.9090899999999</v>
      </c>
      <c r="J49" s="13">
        <v>922.50752</v>
      </c>
      <c r="K49" s="13">
        <v>-1943.68632</v>
      </c>
      <c r="L49" s="13">
        <v>1192.4230699999998</v>
      </c>
      <c r="M49" s="13">
        <v>1950.4631000000002</v>
      </c>
      <c r="N49" s="13">
        <v>1563.22758</v>
      </c>
      <c r="O49" s="13">
        <v>49414.336689999996</v>
      </c>
      <c r="P49" s="13">
        <v>224.72658000000001</v>
      </c>
      <c r="Q49" s="13">
        <v>244480.02900000001</v>
      </c>
      <c r="R49" s="13">
        <v>-979.77684000000011</v>
      </c>
      <c r="S49" s="13">
        <v>142022</v>
      </c>
      <c r="T49" s="13">
        <v>-87</v>
      </c>
      <c r="U49" s="13">
        <v>1149</v>
      </c>
      <c r="V49" s="13">
        <v>51721.743999999999</v>
      </c>
      <c r="W49" s="13">
        <v>20268.749829999997</v>
      </c>
      <c r="X49" s="13">
        <v>69625.153999999995</v>
      </c>
      <c r="Y49" s="13">
        <v>-1527.4079999999999</v>
      </c>
      <c r="Z49" s="13">
        <v>-3389</v>
      </c>
      <c r="AA49" s="13">
        <v>1942.5207600000001</v>
      </c>
      <c r="AB49" s="13">
        <v>20053.901739999983</v>
      </c>
      <c r="AC49" s="13">
        <v>-3142.6482900000001</v>
      </c>
      <c r="AD49" s="26">
        <v>44975.444869999999</v>
      </c>
    </row>
    <row r="50" spans="1:30" ht="14.4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26"/>
    </row>
    <row r="51" spans="1:30" ht="14.4" customHeight="1" x14ac:dyDescent="0.2">
      <c r="A51" s="4" t="s">
        <v>31</v>
      </c>
      <c r="B51" s="5" t="s">
        <v>87</v>
      </c>
      <c r="C51" s="13">
        <v>0</v>
      </c>
      <c r="D51" s="13">
        <v>32940.229719999996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46092.468950000002</v>
      </c>
      <c r="P51" s="13">
        <v>0</v>
      </c>
      <c r="Q51" s="13">
        <v>-4991.299</v>
      </c>
      <c r="R51" s="13">
        <v>0</v>
      </c>
      <c r="S51" s="13">
        <v>-12216</v>
      </c>
      <c r="T51" s="13">
        <v>0</v>
      </c>
      <c r="U51" s="13">
        <v>0</v>
      </c>
      <c r="V51" s="13">
        <v>0</v>
      </c>
      <c r="W51" s="13">
        <v>0</v>
      </c>
      <c r="X51" s="13">
        <v>10000</v>
      </c>
      <c r="Y51" s="13">
        <v>3949.2179999999998</v>
      </c>
      <c r="Z51" s="13">
        <v>0</v>
      </c>
      <c r="AA51" s="13">
        <v>-1372.9199799999999</v>
      </c>
      <c r="AB51" s="13">
        <v>0</v>
      </c>
      <c r="AC51" s="13">
        <v>0</v>
      </c>
      <c r="AD51" s="26">
        <v>0</v>
      </c>
    </row>
    <row r="52" spans="1:30" ht="14.4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26"/>
    </row>
    <row r="53" spans="1:30" ht="14.4" customHeight="1" x14ac:dyDescent="0.2">
      <c r="A53" s="4" t="s">
        <v>71</v>
      </c>
      <c r="B53" s="5" t="s">
        <v>89</v>
      </c>
      <c r="C53" s="13">
        <v>1231.1161299999999</v>
      </c>
      <c r="D53" s="13">
        <v>28507.704170000001</v>
      </c>
      <c r="E53" s="13">
        <v>-12.385870000000001</v>
      </c>
      <c r="F53" s="13">
        <v>57.759599999999999</v>
      </c>
      <c r="G53" s="13">
        <v>-37.99427</v>
      </c>
      <c r="H53" s="13">
        <v>10</v>
      </c>
      <c r="I53" s="13">
        <v>1079.52242</v>
      </c>
      <c r="J53" s="13">
        <v>0</v>
      </c>
      <c r="K53" s="13">
        <v>155.22317999999999</v>
      </c>
      <c r="L53" s="13">
        <v>576.4873</v>
      </c>
      <c r="M53" s="13">
        <v>310.00612000000001</v>
      </c>
      <c r="N53" s="13">
        <v>-56.536199999999994</v>
      </c>
      <c r="O53" s="13">
        <v>24730.538940000002</v>
      </c>
      <c r="P53" s="13">
        <v>884.40416000000005</v>
      </c>
      <c r="Q53" s="13">
        <v>32159.97</v>
      </c>
      <c r="R53" s="13">
        <v>0</v>
      </c>
      <c r="S53" s="13">
        <v>-6353</v>
      </c>
      <c r="T53" s="13">
        <v>0</v>
      </c>
      <c r="U53" s="13">
        <v>-180</v>
      </c>
      <c r="V53" s="13">
        <v>0</v>
      </c>
      <c r="W53" s="13">
        <v>0</v>
      </c>
      <c r="X53" s="13">
        <v>-8616.0169999999998</v>
      </c>
      <c r="Y53" s="13">
        <v>48.460999999999999</v>
      </c>
      <c r="Z53" s="13">
        <v>0</v>
      </c>
      <c r="AA53" s="13">
        <v>100.04805999999994</v>
      </c>
      <c r="AB53" s="13">
        <v>0</v>
      </c>
      <c r="AC53" s="13">
        <v>1400.9486400000001</v>
      </c>
      <c r="AD53" s="26">
        <v>0</v>
      </c>
    </row>
    <row r="54" spans="1:30" ht="14.4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26"/>
    </row>
    <row r="55" spans="1:30" ht="14.4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26">
        <v>0</v>
      </c>
    </row>
    <row r="56" spans="1:30" ht="14.4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26"/>
    </row>
    <row r="57" spans="1:30" ht="14.4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-7921.72181</v>
      </c>
      <c r="G57" s="13">
        <v>0</v>
      </c>
      <c r="H57" s="13">
        <v>0</v>
      </c>
      <c r="I57" s="13">
        <v>7164.9454400000004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1820.5274399999998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26">
        <v>0</v>
      </c>
    </row>
    <row r="58" spans="1:30" ht="14.4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26"/>
    </row>
    <row r="59" spans="1:30" ht="14.4" customHeight="1" x14ac:dyDescent="0.2">
      <c r="A59" s="4" t="s">
        <v>82</v>
      </c>
      <c r="B59" s="5" t="s">
        <v>95</v>
      </c>
      <c r="C59" s="13">
        <v>0</v>
      </c>
      <c r="D59" s="13">
        <v>5772.9069900000004</v>
      </c>
      <c r="E59" s="13">
        <v>0</v>
      </c>
      <c r="F59" s="13">
        <v>0</v>
      </c>
      <c r="G59" s="13">
        <v>0</v>
      </c>
      <c r="H59" s="13">
        <v>0</v>
      </c>
      <c r="I59" s="13">
        <v>712.19520999999997</v>
      </c>
      <c r="J59" s="13">
        <v>0</v>
      </c>
      <c r="K59" s="13">
        <v>-554.79304999999999</v>
      </c>
      <c r="L59" s="13">
        <v>20.652999999999999</v>
      </c>
      <c r="M59" s="13">
        <v>0</v>
      </c>
      <c r="N59" s="13">
        <v>-30.879519999999999</v>
      </c>
      <c r="O59" s="13">
        <v>0</v>
      </c>
      <c r="P59" s="13">
        <v>0</v>
      </c>
      <c r="Q59" s="13">
        <v>31867.621999999999</v>
      </c>
      <c r="R59" s="13">
        <v>0</v>
      </c>
      <c r="S59" s="13">
        <v>-2299</v>
      </c>
      <c r="T59" s="13">
        <v>0</v>
      </c>
      <c r="U59" s="13">
        <v>0</v>
      </c>
      <c r="V59" s="13">
        <v>1769.672</v>
      </c>
      <c r="W59" s="13">
        <v>0</v>
      </c>
      <c r="X59" s="13">
        <v>379.24599999999998</v>
      </c>
      <c r="Y59" s="13">
        <v>0</v>
      </c>
      <c r="Z59" s="13">
        <v>448</v>
      </c>
      <c r="AA59" s="13">
        <v>502.80556000000001</v>
      </c>
      <c r="AB59" s="13">
        <v>-1214.94406</v>
      </c>
      <c r="AC59" s="13">
        <v>0</v>
      </c>
      <c r="AD59" s="26">
        <v>0</v>
      </c>
    </row>
    <row r="60" spans="1:30" ht="14.4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26"/>
    </row>
    <row r="61" spans="1:30" ht="14.4" customHeight="1" x14ac:dyDescent="0.2">
      <c r="A61" s="7" t="s">
        <v>97</v>
      </c>
      <c r="B61" s="36" t="s">
        <v>98</v>
      </c>
      <c r="C61" s="17">
        <v>160680.22771999988</v>
      </c>
      <c r="D61" s="17">
        <v>997000.19868000038</v>
      </c>
      <c r="E61" s="17">
        <v>55213.599940000015</v>
      </c>
      <c r="F61" s="17">
        <v>23949.622890000013</v>
      </c>
      <c r="G61" s="17">
        <v>33539.853550000007</v>
      </c>
      <c r="H61" s="17">
        <v>14845.679520000002</v>
      </c>
      <c r="I61" s="17">
        <v>27214.576929999992</v>
      </c>
      <c r="J61" s="17">
        <v>3799.3187800000023</v>
      </c>
      <c r="K61" s="17">
        <v>94709.24662999998</v>
      </c>
      <c r="L61" s="17">
        <v>13474.652859999998</v>
      </c>
      <c r="M61" s="17">
        <v>2443.7027800000001</v>
      </c>
      <c r="N61" s="17">
        <v>8166.5851899999998</v>
      </c>
      <c r="O61" s="17">
        <v>157501.53988999999</v>
      </c>
      <c r="P61" s="17">
        <v>4795.2765400000008</v>
      </c>
      <c r="Q61" s="17">
        <v>1750141.3979999998</v>
      </c>
      <c r="R61" s="17">
        <v>17550.155060000005</v>
      </c>
      <c r="S61" s="17">
        <v>797125</v>
      </c>
      <c r="T61" s="17">
        <v>10393</v>
      </c>
      <c r="U61" s="17">
        <v>14425</v>
      </c>
      <c r="V61" s="17">
        <v>742855.03800000006</v>
      </c>
      <c r="W61" s="17">
        <v>42074.951669999988</v>
      </c>
      <c r="X61" s="17">
        <v>1354078.8599999996</v>
      </c>
      <c r="Y61" s="17">
        <v>20215.453999999998</v>
      </c>
      <c r="Z61" s="17">
        <v>14898</v>
      </c>
      <c r="AA61" s="17">
        <v>66481.689299999998</v>
      </c>
      <c r="AB61" s="17">
        <v>134214.77495000002</v>
      </c>
      <c r="AC61" s="17">
        <v>32065.546219999462</v>
      </c>
      <c r="AD61" s="30">
        <v>45405.785940000038</v>
      </c>
    </row>
    <row r="62" spans="1:30" ht="14.4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26"/>
    </row>
    <row r="63" spans="1:30" ht="14.4" customHeight="1" x14ac:dyDescent="0.2">
      <c r="A63" s="4" t="s">
        <v>100</v>
      </c>
      <c r="B63" s="5" t="s">
        <v>101</v>
      </c>
      <c r="C63" s="13">
        <v>56622.181490000003</v>
      </c>
      <c r="D63" s="13">
        <v>316724.22036000004</v>
      </c>
      <c r="E63" s="13">
        <v>15813.42794</v>
      </c>
      <c r="F63" s="13">
        <v>8138.0793099999992</v>
      </c>
      <c r="G63" s="13">
        <v>9090.718710000001</v>
      </c>
      <c r="H63" s="13">
        <v>488.58272999999997</v>
      </c>
      <c r="I63" s="13">
        <v>5551.21432</v>
      </c>
      <c r="J63" s="13">
        <v>393.36135999999999</v>
      </c>
      <c r="K63" s="13">
        <v>28437.83798</v>
      </c>
      <c r="L63" s="13">
        <v>3534.7345099999998</v>
      </c>
      <c r="M63" s="13">
        <v>939.88028999999995</v>
      </c>
      <c r="N63" s="13">
        <v>1509.6347000000001</v>
      </c>
      <c r="O63" s="13">
        <v>50956.84074</v>
      </c>
      <c r="P63" s="13">
        <v>1171.15104</v>
      </c>
      <c r="Q63" s="13">
        <v>568379.79700000002</v>
      </c>
      <c r="R63" s="13">
        <v>4178.8634499999998</v>
      </c>
      <c r="S63" s="13">
        <v>-4656</v>
      </c>
      <c r="T63" s="13">
        <v>2814</v>
      </c>
      <c r="U63" s="13">
        <v>3857</v>
      </c>
      <c r="V63" s="13">
        <v>168419.92600000001</v>
      </c>
      <c r="W63" s="13">
        <v>12363.659589999999</v>
      </c>
      <c r="X63" s="13">
        <v>410889.28499999997</v>
      </c>
      <c r="Y63" s="13">
        <v>7962.2539999999999</v>
      </c>
      <c r="Z63" s="13">
        <v>386</v>
      </c>
      <c r="AA63" s="13">
        <v>1331.3617799999993</v>
      </c>
      <c r="AB63" s="13">
        <v>43058.400550000006</v>
      </c>
      <c r="AC63" s="13">
        <v>9578.8499400000019</v>
      </c>
      <c r="AD63" s="26">
        <v>17237.000840000001</v>
      </c>
    </row>
    <row r="64" spans="1:30" ht="14.4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26"/>
    </row>
    <row r="65" spans="1:30" s="53" customFormat="1" ht="14.4" customHeight="1" x14ac:dyDescent="0.2">
      <c r="A65" s="7" t="s">
        <v>105</v>
      </c>
      <c r="B65" s="8" t="s">
        <v>103</v>
      </c>
      <c r="C65" s="17">
        <v>104058.04622999988</v>
      </c>
      <c r="D65" s="17">
        <v>680275.97832000034</v>
      </c>
      <c r="E65" s="17">
        <v>39400.172000000013</v>
      </c>
      <c r="F65" s="17">
        <v>15811.543580000014</v>
      </c>
      <c r="G65" s="17">
        <v>24449.134840000006</v>
      </c>
      <c r="H65" s="17">
        <v>14357.096790000001</v>
      </c>
      <c r="I65" s="17">
        <v>21663.362609999993</v>
      </c>
      <c r="J65" s="17">
        <v>3405.9574200000025</v>
      </c>
      <c r="K65" s="17">
        <v>66271.408649999983</v>
      </c>
      <c r="L65" s="17">
        <v>9939.9183499999981</v>
      </c>
      <c r="M65" s="17">
        <v>1503.82249</v>
      </c>
      <c r="N65" s="17">
        <v>6656.9504899999993</v>
      </c>
      <c r="O65" s="17">
        <v>106544.69914999999</v>
      </c>
      <c r="P65" s="17">
        <v>3624.125500000001</v>
      </c>
      <c r="Q65" s="17">
        <v>1181761.6009999998</v>
      </c>
      <c r="R65" s="17">
        <v>13371.291610000004</v>
      </c>
      <c r="S65" s="17">
        <v>801781</v>
      </c>
      <c r="T65" s="17">
        <v>7579</v>
      </c>
      <c r="U65" s="17">
        <v>10568</v>
      </c>
      <c r="V65" s="17">
        <v>574435.11200000008</v>
      </c>
      <c r="W65" s="17">
        <v>29711.292079999988</v>
      </c>
      <c r="X65" s="17">
        <v>943189.57499999972</v>
      </c>
      <c r="Y65" s="17">
        <v>12253.199999999997</v>
      </c>
      <c r="Z65" s="17">
        <v>14512</v>
      </c>
      <c r="AA65" s="17">
        <v>65150.327519999999</v>
      </c>
      <c r="AB65" s="17">
        <v>91156.374400000015</v>
      </c>
      <c r="AC65" s="17">
        <v>22486.696279999458</v>
      </c>
      <c r="AD65" s="30">
        <v>28168.785100000037</v>
      </c>
    </row>
    <row r="66" spans="1:30" s="53" customFormat="1" ht="14.4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30"/>
    </row>
    <row r="67" spans="1:30" ht="14.4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2123.7860699999997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-1121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29">
        <v>0</v>
      </c>
    </row>
    <row r="68" spans="1:30" ht="14.4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29"/>
    </row>
    <row r="69" spans="1:30" ht="14.4" customHeight="1" x14ac:dyDescent="0.2">
      <c r="A69" s="7" t="s">
        <v>109</v>
      </c>
      <c r="B69" s="8" t="s">
        <v>112</v>
      </c>
      <c r="C69" s="15">
        <v>104058.04622999988</v>
      </c>
      <c r="D69" s="15">
        <v>680275.97832000034</v>
      </c>
      <c r="E69" s="15">
        <v>39400.172000000013</v>
      </c>
      <c r="F69" s="15">
        <v>17935.329650000014</v>
      </c>
      <c r="G69" s="15">
        <v>24449.134840000006</v>
      </c>
      <c r="H69" s="15">
        <v>14357.096790000001</v>
      </c>
      <c r="I69" s="15">
        <v>21663.362609999993</v>
      </c>
      <c r="J69" s="15">
        <v>3405.9574200000025</v>
      </c>
      <c r="K69" s="15">
        <v>66271.408649999983</v>
      </c>
      <c r="L69" s="15">
        <v>9939.9183499999981</v>
      </c>
      <c r="M69" s="15">
        <v>1503.82249</v>
      </c>
      <c r="N69" s="15">
        <v>6656.9504899999993</v>
      </c>
      <c r="O69" s="15">
        <v>106544.69914999999</v>
      </c>
      <c r="P69" s="15">
        <v>3624.125500000001</v>
      </c>
      <c r="Q69" s="15">
        <v>1181761.6009999998</v>
      </c>
      <c r="R69" s="15">
        <v>13371.291610000004</v>
      </c>
      <c r="S69" s="15">
        <v>800660</v>
      </c>
      <c r="T69" s="15">
        <v>7579</v>
      </c>
      <c r="U69" s="15">
        <v>10568</v>
      </c>
      <c r="V69" s="15">
        <v>574435.11200000008</v>
      </c>
      <c r="W69" s="15">
        <v>29711.292079999988</v>
      </c>
      <c r="X69" s="15">
        <v>943189.57499999972</v>
      </c>
      <c r="Y69" s="15">
        <v>12253.199999999997</v>
      </c>
      <c r="Z69" s="15">
        <v>14512</v>
      </c>
      <c r="AA69" s="15">
        <v>65150.327519999999</v>
      </c>
      <c r="AB69" s="15">
        <v>91156.374400000015</v>
      </c>
      <c r="AC69" s="15">
        <v>22486.696279999458</v>
      </c>
      <c r="AD69" s="28">
        <v>28168.785100000037</v>
      </c>
    </row>
    <row r="70" spans="1:30" ht="14.4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9"/>
    </row>
    <row r="71" spans="1:30" ht="14.4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29">
        <v>0</v>
      </c>
    </row>
    <row r="72" spans="1:30" ht="14.4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29"/>
    </row>
    <row r="73" spans="1:30" ht="14.4" customHeight="1" x14ac:dyDescent="0.2">
      <c r="A73" s="4" t="s">
        <v>111</v>
      </c>
      <c r="B73" s="5" t="s">
        <v>116</v>
      </c>
      <c r="C73" s="16">
        <v>104058.04622999988</v>
      </c>
      <c r="D73" s="16">
        <v>680275.97832000034</v>
      </c>
      <c r="E73" s="16">
        <v>39400.172000000013</v>
      </c>
      <c r="F73" s="16">
        <v>17935.329650000014</v>
      </c>
      <c r="G73" s="16">
        <v>24449.134840000006</v>
      </c>
      <c r="H73" s="16">
        <v>14357.096790000001</v>
      </c>
      <c r="I73" s="16">
        <v>21663.362609999993</v>
      </c>
      <c r="J73" s="16">
        <v>3405.9574200000025</v>
      </c>
      <c r="K73" s="16">
        <v>66271.408649999983</v>
      </c>
      <c r="L73" s="16">
        <v>9939.9183499999981</v>
      </c>
      <c r="M73" s="16">
        <v>1503.82249</v>
      </c>
      <c r="N73" s="16">
        <v>6656.9504899999993</v>
      </c>
      <c r="O73" s="16">
        <v>106544.69914999999</v>
      </c>
      <c r="P73" s="16">
        <v>3624.125500000001</v>
      </c>
      <c r="Q73" s="16">
        <v>1181761.6009999998</v>
      </c>
      <c r="R73" s="16">
        <v>13371.291610000004</v>
      </c>
      <c r="S73" s="16">
        <v>800660</v>
      </c>
      <c r="T73" s="16">
        <v>7579</v>
      </c>
      <c r="U73" s="16">
        <v>10568</v>
      </c>
      <c r="V73" s="16">
        <v>574435.11200000008</v>
      </c>
      <c r="W73" s="16">
        <v>29711.292079999988</v>
      </c>
      <c r="X73" s="16">
        <v>943189.57499999972</v>
      </c>
      <c r="Y73" s="16">
        <v>12253.199999999997</v>
      </c>
      <c r="Z73" s="16">
        <v>14512</v>
      </c>
      <c r="AA73" s="16">
        <v>65150.327519999999</v>
      </c>
      <c r="AB73" s="16">
        <v>91156.374400000015</v>
      </c>
      <c r="AC73" s="16">
        <v>22486.696279999458</v>
      </c>
      <c r="AD73" s="29">
        <v>28168.785100000037</v>
      </c>
    </row>
    <row r="74" spans="1:30" ht="14.4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1"/>
    </row>
    <row r="75" spans="1:30" s="55" customFormat="1" hidden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spans="1:30" s="55" customFormat="1" hidden="1" x14ac:dyDescent="0.2">
      <c r="A76" s="10" t="s">
        <v>32</v>
      </c>
      <c r="B76" s="54"/>
      <c r="C76" s="19">
        <v>-5045</v>
      </c>
      <c r="D76" s="19">
        <v>50633</v>
      </c>
      <c r="E76" s="19">
        <v>11961</v>
      </c>
      <c r="F76" s="19">
        <v>285</v>
      </c>
      <c r="G76" s="19">
        <v>24173</v>
      </c>
      <c r="H76" s="19">
        <v>26565</v>
      </c>
      <c r="I76" s="19">
        <v>12974</v>
      </c>
      <c r="J76" s="19">
        <v>-2507</v>
      </c>
      <c r="K76" s="19">
        <v>27762</v>
      </c>
      <c r="L76" s="19">
        <v>2088</v>
      </c>
      <c r="M76" s="19">
        <v>658</v>
      </c>
      <c r="N76" s="19"/>
      <c r="O76" s="19">
        <v>-116621</v>
      </c>
      <c r="P76" s="19">
        <v>-3181</v>
      </c>
      <c r="Q76" s="19">
        <v>406539.33100000012</v>
      </c>
      <c r="R76" s="19">
        <v>10678</v>
      </c>
      <c r="S76" s="19">
        <v>-1374246</v>
      </c>
      <c r="T76" s="19">
        <v>1790</v>
      </c>
      <c r="U76" s="19">
        <v>2790</v>
      </c>
      <c r="V76" s="19">
        <v>87822</v>
      </c>
      <c r="W76" s="19">
        <v>30866</v>
      </c>
      <c r="X76" s="19">
        <v>275210</v>
      </c>
      <c r="Y76" s="19">
        <v>-12034</v>
      </c>
      <c r="Z76" s="19">
        <v>15050</v>
      </c>
      <c r="AA76" s="19">
        <v>10580</v>
      </c>
      <c r="AB76" s="19">
        <v>19306</v>
      </c>
      <c r="AC76" s="19">
        <v>7785</v>
      </c>
      <c r="AD76" s="19">
        <v>7942</v>
      </c>
    </row>
    <row r="77" spans="1:30" hidden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idden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2" hidden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idden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12" hidden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idden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3:30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3:30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</row>
    <row r="100" spans="3:30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</row>
    <row r="101" spans="3:30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</row>
    <row r="102" spans="3:30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</row>
    <row r="103" spans="3:30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</row>
    <row r="105" spans="3:30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</row>
    <row r="106" spans="3:30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</row>
    <row r="107" spans="3:30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3:30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3:30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</row>
    <row r="110" spans="3:30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</row>
    <row r="111" spans="3:30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</row>
    <row r="112" spans="3:30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</row>
    <row r="114" spans="3:30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</row>
    <row r="115" spans="3:30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</row>
    <row r="116" spans="3:30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</row>
    <row r="117" spans="3:30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</row>
    <row r="118" spans="3:30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3:30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3:30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3:30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3:30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3:30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3:30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</row>
    <row r="156" spans="3:30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</row>
    <row r="157" spans="3:30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3:30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</row>
    <row r="159" spans="3:30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</row>
    <row r="160" spans="3:30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</row>
    <row r="161" spans="3:30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</row>
    <row r="162" spans="3:30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</row>
    <row r="163" spans="3:30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</row>
    <row r="164" spans="3:30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</row>
    <row r="165" spans="3:30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</row>
    <row r="166" spans="3:30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</row>
    <row r="167" spans="3:30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</row>
    <row r="168" spans="3:30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</row>
    <row r="169" spans="3:30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</row>
    <row r="170" spans="3:30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3:30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</row>
    <row r="172" spans="3:30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</row>
    <row r="173" spans="3:30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</row>
    <row r="174" spans="3:30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</row>
    <row r="175" spans="3:30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</row>
    <row r="176" spans="3:30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</row>
    <row r="177" spans="3:30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</row>
    <row r="178" spans="3:30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</row>
    <row r="179" spans="3:30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</row>
    <row r="180" spans="3:30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</row>
  </sheetData>
  <pageMargins left="0.70866141732283472" right="1.8110236220472442" top="0.74803149606299213" bottom="0.74803149606299213" header="0.31496062992125984" footer="0.31496062992125984"/>
  <pageSetup paperSize="9" scale="70" orientation="portrait" r:id="rId1"/>
  <colBreaks count="4" manualBreakCount="4">
    <brk id="2" max="79" man="1"/>
    <brk id="10" max="1048575" man="1"/>
    <brk id="17" max="1048575" man="1"/>
    <brk id="2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180"/>
  <sheetViews>
    <sheetView showGridLines="0" topLeftCell="C1" zoomScaleNormal="100" workbookViewId="0">
      <selection activeCell="N78" sqref="N78"/>
    </sheetView>
  </sheetViews>
  <sheetFormatPr defaultColWidth="9.33203125" defaultRowHeight="10.199999999999999" x14ac:dyDescent="0.2"/>
  <cols>
    <col min="1" max="1" width="9.33203125" style="1"/>
    <col min="2" max="2" width="119.109375" style="1" bestFit="1" customWidth="1"/>
    <col min="3" max="22" width="11.33203125" style="12" customWidth="1"/>
    <col min="23" max="23" width="11.33203125" style="21" customWidth="1"/>
    <col min="24" max="27" width="11.33203125" style="12" customWidth="1"/>
    <col min="28" max="28" width="10.6640625" style="12" customWidth="1"/>
    <col min="29" max="31" width="11.33203125" style="12" customWidth="1"/>
    <col min="32" max="16384" width="9.33203125" style="1"/>
  </cols>
  <sheetData>
    <row r="1" spans="1:32" ht="15" customHeight="1" x14ac:dyDescent="0.2">
      <c r="A1" s="44" t="s">
        <v>33</v>
      </c>
    </row>
    <row r="2" spans="1:32" ht="15" customHeight="1" x14ac:dyDescent="0.2">
      <c r="A2" s="45" t="s">
        <v>264</v>
      </c>
      <c r="B2" s="48"/>
    </row>
    <row r="3" spans="1:32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2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61" t="s">
        <v>123</v>
      </c>
    </row>
    <row r="5" spans="1:32" s="52" customFormat="1" ht="15" customHeight="1" x14ac:dyDescent="0.2">
      <c r="A5" s="4" t="s">
        <v>12</v>
      </c>
      <c r="B5" s="42" t="s">
        <v>43</v>
      </c>
      <c r="C5" s="13">
        <v>165848.65476000003</v>
      </c>
      <c r="D5" s="13">
        <v>968508.73407000001</v>
      </c>
      <c r="E5" s="13">
        <v>33397.636400000003</v>
      </c>
      <c r="F5" s="13">
        <v>37472.266010000007</v>
      </c>
      <c r="G5" s="13">
        <v>31993.723850000002</v>
      </c>
      <c r="H5" s="13">
        <v>29968.805220000002</v>
      </c>
      <c r="I5" s="13">
        <v>15760.665760000002</v>
      </c>
      <c r="J5" s="13">
        <v>6992.7538999999997</v>
      </c>
      <c r="K5" s="13">
        <v>172389.01939</v>
      </c>
      <c r="L5" s="13">
        <v>10223.982099999999</v>
      </c>
      <c r="M5" s="13">
        <v>4590.7724900000003</v>
      </c>
      <c r="N5" s="13">
        <v>8014</v>
      </c>
      <c r="O5" s="13">
        <v>264218.01487999997</v>
      </c>
      <c r="P5" s="13">
        <v>8588.9277899999997</v>
      </c>
      <c r="Q5" s="13">
        <v>1279026.4990000001</v>
      </c>
      <c r="R5" s="13">
        <v>4626.5324000000001</v>
      </c>
      <c r="S5" s="13">
        <v>843958</v>
      </c>
      <c r="T5" s="13">
        <v>8966</v>
      </c>
      <c r="U5" s="13">
        <v>9996</v>
      </c>
      <c r="V5" s="13">
        <v>625252.31700000004</v>
      </c>
      <c r="W5" s="13">
        <v>94368.197039999985</v>
      </c>
      <c r="X5" s="13">
        <v>1151561.2960000001</v>
      </c>
      <c r="Y5" s="13">
        <v>39525.561999999998</v>
      </c>
      <c r="Z5" s="13">
        <v>24845</v>
      </c>
      <c r="AA5" s="13">
        <v>56047.184200000003</v>
      </c>
      <c r="AB5" s="13">
        <v>121318.52533</v>
      </c>
      <c r="AC5" s="13">
        <v>19039.016849999993</v>
      </c>
      <c r="AD5" s="13">
        <v>0</v>
      </c>
      <c r="AE5" s="26">
        <v>15348.166230000001</v>
      </c>
      <c r="AF5" s="52">
        <v>76125.361310000008</v>
      </c>
    </row>
    <row r="6" spans="1:32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2" s="52" customFormat="1" ht="15" customHeight="1" x14ac:dyDescent="0.2">
      <c r="A7" s="4" t="s">
        <v>47</v>
      </c>
      <c r="B7" s="5" t="s">
        <v>45</v>
      </c>
      <c r="C7" s="14">
        <v>49226.499799999998</v>
      </c>
      <c r="D7" s="14">
        <v>285168.47170999995</v>
      </c>
      <c r="E7" s="14">
        <v>1913.9300800000003</v>
      </c>
      <c r="F7" s="14">
        <v>3659.4233799999997</v>
      </c>
      <c r="G7" s="14">
        <v>15226.771319999989</v>
      </c>
      <c r="H7" s="14">
        <v>12140.30645</v>
      </c>
      <c r="I7" s="14">
        <v>3885.30098</v>
      </c>
      <c r="J7" s="14">
        <v>1268.2063600000001</v>
      </c>
      <c r="K7" s="14">
        <v>103125.78943999999</v>
      </c>
      <c r="L7" s="14">
        <v>471.58117000000004</v>
      </c>
      <c r="M7" s="14">
        <v>356.38266000000004</v>
      </c>
      <c r="N7" s="14">
        <v>505.74579999999997</v>
      </c>
      <c r="O7" s="14">
        <v>83988.808219999992</v>
      </c>
      <c r="P7" s="14">
        <v>4468.5822500000013</v>
      </c>
      <c r="Q7" s="14">
        <v>184284.41099999999</v>
      </c>
      <c r="R7" s="14">
        <v>1210.21003</v>
      </c>
      <c r="S7" s="14">
        <v>333215</v>
      </c>
      <c r="T7" s="14">
        <v>690</v>
      </c>
      <c r="U7" s="14">
        <v>1985</v>
      </c>
      <c r="V7" s="14">
        <v>186633.06599999999</v>
      </c>
      <c r="W7" s="14">
        <v>63093.311079999999</v>
      </c>
      <c r="X7" s="14">
        <v>588004.36899999995</v>
      </c>
      <c r="Y7" s="14">
        <v>25759.235000000001</v>
      </c>
      <c r="Z7" s="14">
        <v>3973</v>
      </c>
      <c r="AA7" s="14">
        <v>13607.622589999999</v>
      </c>
      <c r="AB7" s="14">
        <v>26575.325310000004</v>
      </c>
      <c r="AC7" s="14">
        <v>15030.034029999993</v>
      </c>
      <c r="AD7" s="14">
        <v>0</v>
      </c>
      <c r="AE7" s="27">
        <v>10134.13474</v>
      </c>
      <c r="AF7" s="52">
        <v>11234.02324</v>
      </c>
    </row>
    <row r="8" spans="1:32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2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  <c r="AF9" s="52">
        <v>0</v>
      </c>
    </row>
    <row r="10" spans="1:32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2" s="53" customFormat="1" ht="15" customHeight="1" x14ac:dyDescent="0.2">
      <c r="A11" s="4" t="s">
        <v>14</v>
      </c>
      <c r="B11" s="34" t="s">
        <v>50</v>
      </c>
      <c r="C11" s="16">
        <v>71.023449999999997</v>
      </c>
      <c r="D11" s="16">
        <v>75594.753890000007</v>
      </c>
      <c r="E11" s="16">
        <v>101.98472</v>
      </c>
      <c r="F11" s="16">
        <v>0</v>
      </c>
      <c r="G11" s="16">
        <v>2813.0387099999998</v>
      </c>
      <c r="H11" s="16">
        <v>36.037279999999996</v>
      </c>
      <c r="I11" s="16">
        <v>0</v>
      </c>
      <c r="J11" s="16">
        <v>213.1754</v>
      </c>
      <c r="K11" s="16">
        <v>164.89901</v>
      </c>
      <c r="L11" s="16">
        <v>0</v>
      </c>
      <c r="M11" s="16">
        <v>317.25491999999997</v>
      </c>
      <c r="N11" s="16">
        <v>21.7</v>
      </c>
      <c r="O11" s="16">
        <v>806.95808999999997</v>
      </c>
      <c r="P11" s="16">
        <v>0</v>
      </c>
      <c r="Q11" s="16">
        <v>108668.04300000001</v>
      </c>
      <c r="R11" s="16">
        <v>0</v>
      </c>
      <c r="S11" s="16">
        <v>5858</v>
      </c>
      <c r="T11" s="16">
        <v>46</v>
      </c>
      <c r="U11" s="16">
        <v>201</v>
      </c>
      <c r="V11" s="16">
        <v>119994.534</v>
      </c>
      <c r="W11" s="16">
        <v>0</v>
      </c>
      <c r="X11" s="16">
        <v>10900.819</v>
      </c>
      <c r="Y11" s="16">
        <v>0</v>
      </c>
      <c r="Z11" s="16">
        <v>43</v>
      </c>
      <c r="AA11" s="16">
        <v>813.67227000000003</v>
      </c>
      <c r="AB11" s="16">
        <v>179.64610000000002</v>
      </c>
      <c r="AC11" s="16">
        <v>0</v>
      </c>
      <c r="AD11" s="16">
        <v>0</v>
      </c>
      <c r="AE11" s="29">
        <v>0</v>
      </c>
      <c r="AF11" s="53">
        <v>71.781720000000007</v>
      </c>
    </row>
    <row r="12" spans="1:32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2" ht="15" customHeight="1" x14ac:dyDescent="0.2">
      <c r="A13" s="4" t="s">
        <v>15</v>
      </c>
      <c r="B13" s="5" t="s">
        <v>52</v>
      </c>
      <c r="C13" s="16">
        <v>24621.869030000002</v>
      </c>
      <c r="D13" s="16">
        <v>323578.10862000001</v>
      </c>
      <c r="E13" s="16">
        <v>10963.21659</v>
      </c>
      <c r="F13" s="16">
        <v>11375.391589999999</v>
      </c>
      <c r="G13" s="16">
        <v>8358.612799999999</v>
      </c>
      <c r="H13" s="16">
        <v>528.03728999999998</v>
      </c>
      <c r="I13" s="16">
        <v>5133.6345599999995</v>
      </c>
      <c r="J13" s="16">
        <v>3673.05341</v>
      </c>
      <c r="K13" s="16">
        <v>17756.850750000001</v>
      </c>
      <c r="L13" s="16">
        <v>1131.42994</v>
      </c>
      <c r="M13" s="16">
        <v>676.15780000000007</v>
      </c>
      <c r="N13" s="16">
        <v>1496.9595300000001</v>
      </c>
      <c r="O13" s="16">
        <v>75305.488970000006</v>
      </c>
      <c r="P13" s="16">
        <v>1892.7867200000001</v>
      </c>
      <c r="Q13" s="16">
        <v>300015.51</v>
      </c>
      <c r="R13" s="16">
        <v>6172.2088300000005</v>
      </c>
      <c r="S13" s="16">
        <v>151328</v>
      </c>
      <c r="T13" s="16">
        <v>8089</v>
      </c>
      <c r="U13" s="16">
        <v>2587</v>
      </c>
      <c r="V13" s="16">
        <v>159733.49900000001</v>
      </c>
      <c r="W13" s="16">
        <v>10879.612359999999</v>
      </c>
      <c r="X13" s="16">
        <v>276099.23100000003</v>
      </c>
      <c r="Y13" s="16">
        <v>9447.3559999999998</v>
      </c>
      <c r="Z13" s="16">
        <v>10650</v>
      </c>
      <c r="AA13" s="16">
        <v>14388.15778</v>
      </c>
      <c r="AB13" s="16">
        <v>33290.506930000003</v>
      </c>
      <c r="AC13" s="16">
        <v>2704.2545000000014</v>
      </c>
      <c r="AD13" s="16">
        <v>0</v>
      </c>
      <c r="AE13" s="29">
        <v>5615.2608399999999</v>
      </c>
      <c r="AF13" s="1">
        <v>14820.79061</v>
      </c>
    </row>
    <row r="14" spans="1:32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2" ht="15" customHeight="1" x14ac:dyDescent="0.2">
      <c r="A15" s="4" t="s">
        <v>16</v>
      </c>
      <c r="B15" s="5" t="s">
        <v>53</v>
      </c>
      <c r="C15" s="16">
        <v>5675.9671500000004</v>
      </c>
      <c r="D15" s="16">
        <v>54976.364929999996</v>
      </c>
      <c r="E15" s="16">
        <v>664.31955000000005</v>
      </c>
      <c r="F15" s="16">
        <v>2226.4853900000003</v>
      </c>
      <c r="G15" s="16">
        <v>1440.63067</v>
      </c>
      <c r="H15" s="16">
        <v>238.02043</v>
      </c>
      <c r="I15" s="16">
        <v>799.89370999999994</v>
      </c>
      <c r="J15" s="16">
        <v>2092.0437000000002</v>
      </c>
      <c r="K15" s="16">
        <v>11522.94954</v>
      </c>
      <c r="L15" s="16">
        <v>170.20076999999998</v>
      </c>
      <c r="M15" s="16">
        <v>439.45628999999997</v>
      </c>
      <c r="N15" s="16">
        <v>259.40109000000001</v>
      </c>
      <c r="O15" s="16">
        <v>11725.513050000001</v>
      </c>
      <c r="P15" s="16">
        <v>42.147480000000002</v>
      </c>
      <c r="Q15" s="16">
        <v>54875.277000000002</v>
      </c>
      <c r="R15" s="16">
        <v>160.99175</v>
      </c>
      <c r="S15" s="16">
        <v>20343</v>
      </c>
      <c r="T15" s="16">
        <v>3309</v>
      </c>
      <c r="U15" s="16">
        <v>318</v>
      </c>
      <c r="V15" s="16">
        <v>14244.117</v>
      </c>
      <c r="W15" s="16">
        <v>799.98863000000006</v>
      </c>
      <c r="X15" s="16">
        <v>44749.961000000003</v>
      </c>
      <c r="Y15" s="16">
        <v>1269.075</v>
      </c>
      <c r="Z15" s="16">
        <v>2147</v>
      </c>
      <c r="AA15" s="16">
        <v>1223.8815500000001</v>
      </c>
      <c r="AB15" s="16">
        <v>3592.6295399999999</v>
      </c>
      <c r="AC15" s="16">
        <v>212.99493000000001</v>
      </c>
      <c r="AD15" s="16">
        <v>0</v>
      </c>
      <c r="AE15" s="29">
        <v>2456.9299799999999</v>
      </c>
      <c r="AF15" s="1">
        <v>7553.8060400000004</v>
      </c>
    </row>
    <row r="16" spans="1:32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2" ht="15" customHeight="1" x14ac:dyDescent="0.2">
      <c r="A17" s="4" t="s">
        <v>17</v>
      </c>
      <c r="B17" s="5" t="s">
        <v>55</v>
      </c>
      <c r="C17" s="16">
        <v>2.32917</v>
      </c>
      <c r="D17" s="16">
        <v>-9708.5417300000008</v>
      </c>
      <c r="E17" s="16">
        <v>-442.57221999999996</v>
      </c>
      <c r="F17" s="16">
        <v>0</v>
      </c>
      <c r="G17" s="16">
        <v>1373.3217</v>
      </c>
      <c r="H17" s="16">
        <v>-2653.9826899999998</v>
      </c>
      <c r="I17" s="16">
        <v>-2851.76604</v>
      </c>
      <c r="J17" s="16">
        <v>-824.90008999999998</v>
      </c>
      <c r="K17" s="16">
        <v>51.959890000000001</v>
      </c>
      <c r="L17" s="16">
        <v>0</v>
      </c>
      <c r="M17" s="16">
        <v>277.27717999999999</v>
      </c>
      <c r="N17" s="16">
        <v>80.985880000000009</v>
      </c>
      <c r="O17" s="16">
        <v>1092.54123</v>
      </c>
      <c r="P17" s="16">
        <v>0</v>
      </c>
      <c r="Q17" s="16">
        <v>95792.705000000002</v>
      </c>
      <c r="R17" s="16">
        <v>-410.66346999999996</v>
      </c>
      <c r="S17" s="16">
        <v>11113</v>
      </c>
      <c r="T17" s="16">
        <v>0</v>
      </c>
      <c r="U17" s="16">
        <v>0</v>
      </c>
      <c r="V17" s="16">
        <v>2.6850000000000001</v>
      </c>
      <c r="W17" s="16">
        <v>0</v>
      </c>
      <c r="X17" s="16">
        <v>0</v>
      </c>
      <c r="Y17" s="16">
        <v>193.00399999999999</v>
      </c>
      <c r="Z17" s="16">
        <v>0</v>
      </c>
      <c r="AA17" s="16">
        <v>-14.440370000000001</v>
      </c>
      <c r="AB17" s="16">
        <v>0</v>
      </c>
      <c r="AC17" s="16">
        <v>0</v>
      </c>
      <c r="AD17" s="16">
        <v>0</v>
      </c>
      <c r="AE17" s="29">
        <v>0</v>
      </c>
      <c r="AF17" s="1">
        <v>0</v>
      </c>
    </row>
    <row r="18" spans="1:32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2" ht="15" customHeight="1" x14ac:dyDescent="0.2">
      <c r="A19" s="4" t="s">
        <v>18</v>
      </c>
      <c r="B19" s="5" t="s">
        <v>57</v>
      </c>
      <c r="C19" s="16">
        <v>550.55178999999998</v>
      </c>
      <c r="D19" s="16">
        <v>100701.92401</v>
      </c>
      <c r="E19" s="16">
        <v>-25.303729999999998</v>
      </c>
      <c r="F19" s="16">
        <v>-1791.8286499999999</v>
      </c>
      <c r="G19" s="16">
        <v>8168.8552199999904</v>
      </c>
      <c r="H19" s="16">
        <v>2605.6662299999998</v>
      </c>
      <c r="I19" s="16">
        <v>942.19641000000001</v>
      </c>
      <c r="J19" s="16">
        <v>2242.3923999999997</v>
      </c>
      <c r="K19" s="16">
        <v>1165.2824599999999</v>
      </c>
      <c r="L19" s="16">
        <v>0</v>
      </c>
      <c r="M19" s="16">
        <v>0</v>
      </c>
      <c r="N19" s="16">
        <v>0</v>
      </c>
      <c r="O19" s="16">
        <v>1606.8941299999999</v>
      </c>
      <c r="P19" s="16">
        <v>0</v>
      </c>
      <c r="Q19" s="16">
        <v>424.77</v>
      </c>
      <c r="R19" s="16">
        <v>-262.50135999999998</v>
      </c>
      <c r="S19" s="16">
        <v>2944</v>
      </c>
      <c r="T19" s="16">
        <v>188</v>
      </c>
      <c r="U19" s="16">
        <v>-1</v>
      </c>
      <c r="V19" s="16">
        <v>5839.5929999999998</v>
      </c>
      <c r="W19" s="16">
        <v>6706.6710999999996</v>
      </c>
      <c r="X19" s="16">
        <v>262.21600000000001</v>
      </c>
      <c r="Y19" s="16">
        <v>-2648.768</v>
      </c>
      <c r="Z19" s="16">
        <v>134</v>
      </c>
      <c r="AA19" s="16">
        <v>2029.0323499999997</v>
      </c>
      <c r="AB19" s="16">
        <v>-452.70981</v>
      </c>
      <c r="AC19" s="16">
        <v>11.225580000000001</v>
      </c>
      <c r="AD19" s="16">
        <v>0</v>
      </c>
      <c r="AE19" s="29">
        <v>68.401200000000003</v>
      </c>
      <c r="AF19" s="1">
        <v>0</v>
      </c>
    </row>
    <row r="20" spans="1:32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2" ht="15" customHeight="1" x14ac:dyDescent="0.2">
      <c r="A21" s="4" t="s">
        <v>19</v>
      </c>
      <c r="B21" s="5" t="s">
        <v>59</v>
      </c>
      <c r="C21" s="13">
        <v>0</v>
      </c>
      <c r="D21" s="13">
        <v>-1184.3996299999999</v>
      </c>
      <c r="E21" s="13">
        <v>0</v>
      </c>
      <c r="F21" s="13">
        <v>492.83211</v>
      </c>
      <c r="G21" s="13">
        <v>0</v>
      </c>
      <c r="H21" s="13">
        <v>-42.096539999999997</v>
      </c>
      <c r="I21" s="13">
        <v>883.94676000000004</v>
      </c>
      <c r="J21" s="13">
        <v>269.23813999999999</v>
      </c>
      <c r="K21" s="13">
        <v>-3036.5040800000002</v>
      </c>
      <c r="L21" s="13">
        <v>0</v>
      </c>
      <c r="M21" s="13">
        <v>0</v>
      </c>
      <c r="N21" s="13">
        <v>0</v>
      </c>
      <c r="O21" s="13">
        <v>5459.6548499999999</v>
      </c>
      <c r="P21" s="13">
        <v>-956.83311000000003</v>
      </c>
      <c r="Q21" s="13">
        <v>2629.627</v>
      </c>
      <c r="R21" s="13">
        <v>0</v>
      </c>
      <c r="S21" s="16">
        <v>28694</v>
      </c>
      <c r="T21" s="13">
        <v>54</v>
      </c>
      <c r="U21" s="13">
        <v>42</v>
      </c>
      <c r="V21" s="13">
        <v>-1492.4290000000001</v>
      </c>
      <c r="W21" s="13">
        <v>15276.315140000001</v>
      </c>
      <c r="X21" s="13">
        <v>1441.021</v>
      </c>
      <c r="Y21" s="13">
        <v>362.666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26">
        <v>0</v>
      </c>
      <c r="AF21" s="1">
        <v>0</v>
      </c>
    </row>
    <row r="22" spans="1:32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2" ht="15" customHeight="1" x14ac:dyDescent="0.2">
      <c r="A23" s="4" t="s">
        <v>20</v>
      </c>
      <c r="B23" s="5" t="s">
        <v>124</v>
      </c>
      <c r="C23" s="16">
        <v>1697.54125</v>
      </c>
      <c r="D23" s="16">
        <v>-98408.800530000008</v>
      </c>
      <c r="E23" s="16">
        <v>33.270300000000006</v>
      </c>
      <c r="F23" s="16">
        <v>0</v>
      </c>
      <c r="G23" s="16">
        <v>0</v>
      </c>
      <c r="H23" s="16">
        <v>0</v>
      </c>
      <c r="I23" s="16">
        <v>21.36373</v>
      </c>
      <c r="J23" s="16">
        <v>0</v>
      </c>
      <c r="K23" s="16">
        <v>0</v>
      </c>
      <c r="L23" s="16">
        <v>0</v>
      </c>
      <c r="M23" s="16">
        <v>-84.89042999999991</v>
      </c>
      <c r="N23" s="16">
        <v>0</v>
      </c>
      <c r="O23" s="16">
        <v>1471.0985000000001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  <c r="AF23" s="1">
        <v>0</v>
      </c>
    </row>
    <row r="24" spans="1:32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2" ht="15" customHeight="1" x14ac:dyDescent="0.2">
      <c r="A25" s="4" t="s">
        <v>21</v>
      </c>
      <c r="B25" s="5" t="s">
        <v>62</v>
      </c>
      <c r="C25" s="16">
        <v>0</v>
      </c>
      <c r="D25" s="16">
        <v>53.714790000000001</v>
      </c>
      <c r="E25" s="16">
        <v>702.58023000000003</v>
      </c>
      <c r="F25" s="16">
        <v>0</v>
      </c>
      <c r="G25" s="16">
        <v>1668.3585</v>
      </c>
      <c r="H25" s="16">
        <v>87.791529999999995</v>
      </c>
      <c r="I25" s="16">
        <v>0</v>
      </c>
      <c r="J25" s="16">
        <v>0</v>
      </c>
      <c r="K25" s="16">
        <v>3908.3869599999998</v>
      </c>
      <c r="L25" s="16">
        <v>0</v>
      </c>
      <c r="M25" s="16">
        <v>0</v>
      </c>
      <c r="N25" s="16">
        <v>0</v>
      </c>
      <c r="O25" s="16">
        <v>322.11828000000003</v>
      </c>
      <c r="P25" s="16">
        <v>0</v>
      </c>
      <c r="Q25" s="16">
        <v>4879.8990000000003</v>
      </c>
      <c r="R25" s="16">
        <v>351.24900000000002</v>
      </c>
      <c r="S25" s="16">
        <v>15705</v>
      </c>
      <c r="T25" s="16">
        <v>0</v>
      </c>
      <c r="U25" s="16">
        <v>112</v>
      </c>
      <c r="V25" s="16">
        <v>3574.9659999999999</v>
      </c>
      <c r="W25" s="16">
        <v>0</v>
      </c>
      <c r="X25" s="16">
        <v>0</v>
      </c>
      <c r="Y25" s="16">
        <v>15.329000000000001</v>
      </c>
      <c r="Z25" s="16">
        <v>0</v>
      </c>
      <c r="AA25" s="16">
        <v>0</v>
      </c>
      <c r="AB25" s="16">
        <v>804.79355999999791</v>
      </c>
      <c r="AC25" s="16">
        <v>0</v>
      </c>
      <c r="AD25" s="16">
        <v>0</v>
      </c>
      <c r="AE25" s="29">
        <v>0</v>
      </c>
      <c r="AF25" s="1">
        <v>0</v>
      </c>
    </row>
    <row r="26" spans="1:32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2" ht="15" customHeight="1" x14ac:dyDescent="0.2">
      <c r="A27" s="4" t="s">
        <v>22</v>
      </c>
      <c r="B27" s="5" t="s">
        <v>64</v>
      </c>
      <c r="C27" s="13">
        <v>56.182910000000007</v>
      </c>
      <c r="D27" s="13">
        <v>10290.85219</v>
      </c>
      <c r="E27" s="13">
        <v>-9.9240300000000001</v>
      </c>
      <c r="F27" s="13">
        <v>0</v>
      </c>
      <c r="G27" s="13">
        <v>-790.38886000000002</v>
      </c>
      <c r="H27" s="13">
        <v>-6546.9846500000003</v>
      </c>
      <c r="I27" s="13">
        <v>-215.57441</v>
      </c>
      <c r="J27" s="13">
        <v>381.18619000000001</v>
      </c>
      <c r="K27" s="13">
        <v>795.28207999999995</v>
      </c>
      <c r="L27" s="13">
        <v>2.6723499999999998</v>
      </c>
      <c r="M27" s="13">
        <v>-2.1556900000000025</v>
      </c>
      <c r="N27" s="13">
        <v>50.752079999999999</v>
      </c>
      <c r="O27" s="13">
        <v>935.35585000000003</v>
      </c>
      <c r="P27" s="13">
        <v>0</v>
      </c>
      <c r="Q27" s="13">
        <v>9529.8310000000001</v>
      </c>
      <c r="R27" s="13">
        <v>33.95899</v>
      </c>
      <c r="S27" s="16">
        <v>5854</v>
      </c>
      <c r="T27" s="13">
        <v>-181</v>
      </c>
      <c r="U27" s="13">
        <v>25</v>
      </c>
      <c r="V27" s="13">
        <v>-33960.178</v>
      </c>
      <c r="W27" s="13">
        <v>0</v>
      </c>
      <c r="X27" s="13">
        <v>8692.86</v>
      </c>
      <c r="Y27" s="13">
        <v>305.20100000000002</v>
      </c>
      <c r="Z27" s="13">
        <v>234</v>
      </c>
      <c r="AA27" s="13">
        <v>1175.1608400000002</v>
      </c>
      <c r="AB27" s="13">
        <v>12.31814</v>
      </c>
      <c r="AC27" s="13">
        <v>0</v>
      </c>
      <c r="AD27" s="13">
        <v>0</v>
      </c>
      <c r="AE27" s="26">
        <v>0</v>
      </c>
      <c r="AF27" s="1">
        <v>0</v>
      </c>
    </row>
    <row r="28" spans="1:32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2" ht="15" customHeight="1" x14ac:dyDescent="0.2">
      <c r="A29" s="4" t="s">
        <v>135</v>
      </c>
      <c r="B29" s="34" t="s">
        <v>125</v>
      </c>
      <c r="C29" s="16">
        <v>0</v>
      </c>
      <c r="D29" s="16">
        <v>-1354.38201</v>
      </c>
      <c r="E29" s="16">
        <v>0</v>
      </c>
      <c r="F29" s="16">
        <v>0</v>
      </c>
      <c r="G29" s="16">
        <v>0</v>
      </c>
      <c r="H29" s="16">
        <v>49.124940000000002</v>
      </c>
      <c r="I29" s="16">
        <v>40.6524</v>
      </c>
      <c r="J29" s="16">
        <v>67.558979999999991</v>
      </c>
      <c r="K29" s="16">
        <v>-14.39681</v>
      </c>
      <c r="L29" s="16">
        <v>0</v>
      </c>
      <c r="M29" s="16">
        <v>40.659999999999997</v>
      </c>
      <c r="N29" s="16">
        <v>0</v>
      </c>
      <c r="O29" s="16">
        <v>3817.1052100000002</v>
      </c>
      <c r="P29" s="16">
        <v>912.1426899999999</v>
      </c>
      <c r="Q29" s="16">
        <v>21.783000000000001</v>
      </c>
      <c r="R29" s="16">
        <v>0</v>
      </c>
      <c r="S29" s="16">
        <v>-303</v>
      </c>
      <c r="T29" s="16">
        <v>0</v>
      </c>
      <c r="U29" s="16">
        <v>171</v>
      </c>
      <c r="V29" s="16">
        <v>42043.500999999997</v>
      </c>
      <c r="W29" s="16">
        <v>0</v>
      </c>
      <c r="X29" s="16">
        <v>32570.607</v>
      </c>
      <c r="Y29" s="16">
        <v>18.158999999999999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29">
        <v>0</v>
      </c>
      <c r="AF29" s="1">
        <v>0</v>
      </c>
    </row>
    <row r="30" spans="1:32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2" ht="15" customHeight="1" x14ac:dyDescent="0.2">
      <c r="A31" s="4" t="s">
        <v>23</v>
      </c>
      <c r="B31" s="5" t="s">
        <v>67</v>
      </c>
      <c r="C31" s="16">
        <v>4807.4178700000002</v>
      </c>
      <c r="D31" s="16">
        <v>29247.61449</v>
      </c>
      <c r="E31" s="16">
        <v>34.363599999999998</v>
      </c>
      <c r="F31" s="16">
        <v>178.93759</v>
      </c>
      <c r="G31" s="16">
        <v>319.86219</v>
      </c>
      <c r="H31" s="16">
        <v>29.196330000000003</v>
      </c>
      <c r="I31" s="16">
        <v>472.01542999999998</v>
      </c>
      <c r="J31" s="16">
        <v>132.69062</v>
      </c>
      <c r="K31" s="16">
        <v>8143.5567799999999</v>
      </c>
      <c r="L31" s="16">
        <v>485.87759</v>
      </c>
      <c r="M31" s="16">
        <v>174.07093</v>
      </c>
      <c r="N31" s="16">
        <v>46.480820000000001</v>
      </c>
      <c r="O31" s="16">
        <v>12406.493359999999</v>
      </c>
      <c r="P31" s="16">
        <v>66.523699999999991</v>
      </c>
      <c r="Q31" s="16">
        <v>97516.082999999999</v>
      </c>
      <c r="R31" s="16">
        <v>884.94355000000007</v>
      </c>
      <c r="S31" s="16">
        <v>20693</v>
      </c>
      <c r="T31" s="16">
        <v>145</v>
      </c>
      <c r="U31" s="16">
        <v>296</v>
      </c>
      <c r="V31" s="16">
        <v>8049.0230000000001</v>
      </c>
      <c r="W31" s="16">
        <v>6625.8566599999986</v>
      </c>
      <c r="X31" s="16">
        <v>3705.2739999999999</v>
      </c>
      <c r="Y31" s="16">
        <v>9185.3680000000004</v>
      </c>
      <c r="Z31" s="16">
        <v>506</v>
      </c>
      <c r="AA31" s="16">
        <v>781.01409000000001</v>
      </c>
      <c r="AB31" s="16">
        <v>2606.8151000000003</v>
      </c>
      <c r="AC31" s="16">
        <v>221185.56815000004</v>
      </c>
      <c r="AD31" s="16">
        <v>0</v>
      </c>
      <c r="AE31" s="29">
        <v>3103.23146</v>
      </c>
      <c r="AF31" s="1">
        <v>124.74579000000001</v>
      </c>
    </row>
    <row r="32" spans="1:32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2" ht="15" customHeight="1" x14ac:dyDescent="0.2">
      <c r="A33" s="4" t="s">
        <v>24</v>
      </c>
      <c r="B33" s="5" t="s">
        <v>69</v>
      </c>
      <c r="C33" s="13">
        <v>2397.0715699999996</v>
      </c>
      <c r="D33" s="13">
        <v>13084.924939999999</v>
      </c>
      <c r="E33" s="13">
        <v>889.10256000000004</v>
      </c>
      <c r="F33" s="13">
        <v>381.7758</v>
      </c>
      <c r="G33" s="13">
        <v>463.43690999999995</v>
      </c>
      <c r="H33" s="13">
        <v>302.36347999999998</v>
      </c>
      <c r="I33" s="13">
        <v>649.75740000000008</v>
      </c>
      <c r="J33" s="13">
        <v>455.15287000000001</v>
      </c>
      <c r="K33" s="13">
        <v>3652.5708500000001</v>
      </c>
      <c r="L33" s="13">
        <v>219.83965000000001</v>
      </c>
      <c r="M33" s="13">
        <v>153.39212999999998</v>
      </c>
      <c r="N33" s="13">
        <v>206.97723999999999</v>
      </c>
      <c r="O33" s="13">
        <v>23865.98314</v>
      </c>
      <c r="P33" s="13">
        <v>821.33179000000007</v>
      </c>
      <c r="Q33" s="13">
        <v>29980.224999999999</v>
      </c>
      <c r="R33" s="13">
        <v>346.29577</v>
      </c>
      <c r="S33" s="16">
        <v>55443</v>
      </c>
      <c r="T33" s="13">
        <v>373</v>
      </c>
      <c r="U33" s="13">
        <v>528</v>
      </c>
      <c r="V33" s="13">
        <v>21209.754000000001</v>
      </c>
      <c r="W33" s="13">
        <v>12636.604249999999</v>
      </c>
      <c r="X33" s="13">
        <v>2414.3969999999999</v>
      </c>
      <c r="Y33" s="13">
        <v>544.53599999999994</v>
      </c>
      <c r="Z33" s="13">
        <v>217</v>
      </c>
      <c r="AA33" s="13">
        <v>318.27253999999999</v>
      </c>
      <c r="AB33" s="13">
        <v>4707.5415199999998</v>
      </c>
      <c r="AC33" s="13">
        <v>2569.4203499999976</v>
      </c>
      <c r="AD33" s="13">
        <v>0</v>
      </c>
      <c r="AE33" s="26">
        <v>4626.9612699999998</v>
      </c>
      <c r="AF33" s="1">
        <v>198.03689000000003</v>
      </c>
    </row>
    <row r="34" spans="1:32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2" ht="15" customHeight="1" x14ac:dyDescent="0.2">
      <c r="A35" s="7" t="s">
        <v>25</v>
      </c>
      <c r="B35" s="36" t="s">
        <v>72</v>
      </c>
      <c r="C35" s="17">
        <v>140356.03171000007</v>
      </c>
      <c r="D35" s="17">
        <v>1044089.8165799999</v>
      </c>
      <c r="E35" s="17">
        <v>41288.142329999995</v>
      </c>
      <c r="F35" s="17">
        <v>41459.914080000002</v>
      </c>
      <c r="G35" s="17">
        <v>36774.545210000011</v>
      </c>
      <c r="H35" s="17">
        <v>11380.90458</v>
      </c>
      <c r="I35" s="17">
        <v>14852.182510000002</v>
      </c>
      <c r="J35" s="17">
        <v>9331.7460199999987</v>
      </c>
      <c r="K35" s="17">
        <v>83023.026599999997</v>
      </c>
      <c r="L35" s="17">
        <v>10982.843500000001</v>
      </c>
      <c r="M35" s="17">
        <v>5039.9161200000008</v>
      </c>
      <c r="N35" s="17">
        <v>8739</v>
      </c>
      <c r="O35" s="17">
        <v>247861.41893999997</v>
      </c>
      <c r="P35" s="17">
        <v>5171.4862699999985</v>
      </c>
      <c r="Q35" s="17">
        <v>1629364.8370000003</v>
      </c>
      <c r="R35" s="17">
        <v>9678.2303900000006</v>
      </c>
      <c r="S35" s="17">
        <v>676843</v>
      </c>
      <c r="T35" s="17">
        <v>12935</v>
      </c>
      <c r="U35" s="17">
        <v>10598</v>
      </c>
      <c r="V35" s="17">
        <v>706950.57400000026</v>
      </c>
      <c r="W35" s="17">
        <v>57326.748339999984</v>
      </c>
      <c r="X35" s="17">
        <v>850064.59800000011</v>
      </c>
      <c r="Y35" s="17">
        <v>28831.031000000003</v>
      </c>
      <c r="Z35" s="17">
        <v>30075</v>
      </c>
      <c r="AA35" s="17">
        <v>60070.005970000013</v>
      </c>
      <c r="AB35" s="17">
        <v>122884.39898000001</v>
      </c>
      <c r="AC35" s="17">
        <v>225127.61577000003</v>
      </c>
      <c r="AD35" s="17">
        <v>0</v>
      </c>
      <c r="AE35" s="30">
        <v>6917.0337399999989</v>
      </c>
      <c r="AF35" s="1">
        <v>72156.81326000001</v>
      </c>
    </row>
    <row r="36" spans="1:32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2" ht="15" customHeight="1" x14ac:dyDescent="0.2">
      <c r="A37" s="4" t="s">
        <v>26</v>
      </c>
      <c r="B37" s="5" t="s">
        <v>74</v>
      </c>
      <c r="C37" s="13">
        <v>62470.227979999996</v>
      </c>
      <c r="D37" s="13">
        <v>266526.46071999997</v>
      </c>
      <c r="E37" s="13">
        <v>13022.40561</v>
      </c>
      <c r="F37" s="13">
        <v>24736.229220000001</v>
      </c>
      <c r="G37" s="13">
        <v>15567.781300000001</v>
      </c>
      <c r="H37" s="13">
        <v>8417.5989300000001</v>
      </c>
      <c r="I37" s="13">
        <v>7510.0233099999996</v>
      </c>
      <c r="J37" s="13">
        <v>5479.1762600000002</v>
      </c>
      <c r="K37" s="13">
        <v>23556.461449999999</v>
      </c>
      <c r="L37" s="13">
        <v>3838.0055000000002</v>
      </c>
      <c r="M37" s="13">
        <v>2476.9923799999997</v>
      </c>
      <c r="N37" s="13">
        <v>4000.4208900000003</v>
      </c>
      <c r="O37" s="13">
        <v>100304.18794</v>
      </c>
      <c r="P37" s="13">
        <v>2026.4434199999998</v>
      </c>
      <c r="Q37" s="13">
        <v>376964.875</v>
      </c>
      <c r="R37" s="13">
        <v>6364.0853700000007</v>
      </c>
      <c r="S37" s="13">
        <v>191712</v>
      </c>
      <c r="T37" s="13">
        <v>7704</v>
      </c>
      <c r="U37" s="13">
        <v>3138</v>
      </c>
      <c r="V37" s="13">
        <v>214809.08100000001</v>
      </c>
      <c r="W37" s="13">
        <v>25973.108050000003</v>
      </c>
      <c r="X37" s="13">
        <v>228679.984</v>
      </c>
      <c r="Y37" s="13">
        <v>18885.214</v>
      </c>
      <c r="Z37" s="13">
        <v>20425</v>
      </c>
      <c r="AA37" s="13">
        <v>23486.060939999999</v>
      </c>
      <c r="AB37" s="13">
        <v>38660.494639999997</v>
      </c>
      <c r="AC37" s="13">
        <v>209939.82583000002</v>
      </c>
      <c r="AD37" s="13">
        <v>0</v>
      </c>
      <c r="AE37" s="26">
        <v>3533.3027899999997</v>
      </c>
      <c r="AF37" s="1">
        <v>26130.817739999999</v>
      </c>
    </row>
    <row r="38" spans="1:32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2" ht="15" customHeight="1" x14ac:dyDescent="0.2">
      <c r="A39" s="4"/>
      <c r="B39" s="43" t="s">
        <v>127</v>
      </c>
      <c r="C39" s="13">
        <v>37489.237649999995</v>
      </c>
      <c r="D39" s="13">
        <v>169311.62416000001</v>
      </c>
      <c r="E39" s="13">
        <v>5072.7723299999998</v>
      </c>
      <c r="F39" s="13">
        <v>10294.740240000001</v>
      </c>
      <c r="G39" s="13">
        <v>9353.3875200000002</v>
      </c>
      <c r="H39" s="13">
        <v>5546.0237999999999</v>
      </c>
      <c r="I39" s="13">
        <v>4946.3841199999997</v>
      </c>
      <c r="J39" s="13">
        <v>3079.9739500000001</v>
      </c>
      <c r="K39" s="13">
        <v>9643.5466099999994</v>
      </c>
      <c r="L39" s="13">
        <v>2665.7101499999999</v>
      </c>
      <c r="M39" s="13">
        <v>1434.27216</v>
      </c>
      <c r="N39" s="13">
        <v>2146.42857</v>
      </c>
      <c r="O39" s="13">
        <v>72277.966379999998</v>
      </c>
      <c r="P39" s="13">
        <v>1527.2793999999999</v>
      </c>
      <c r="Q39" s="13">
        <v>273976.07900000003</v>
      </c>
      <c r="R39" s="13">
        <v>4638.9649900000004</v>
      </c>
      <c r="S39" s="13">
        <v>112061</v>
      </c>
      <c r="T39" s="13">
        <v>2317</v>
      </c>
      <c r="U39" s="13">
        <v>1812</v>
      </c>
      <c r="V39" s="13">
        <v>121947.073</v>
      </c>
      <c r="W39" s="13">
        <v>13684.595260000002</v>
      </c>
      <c r="X39" s="13">
        <v>136006.93400000001</v>
      </c>
      <c r="Y39" s="13">
        <v>13636.753000000001</v>
      </c>
      <c r="Z39" s="13">
        <v>12825</v>
      </c>
      <c r="AA39" s="13">
        <v>12241.00073</v>
      </c>
      <c r="AB39" s="13">
        <v>25672.666839999998</v>
      </c>
      <c r="AC39" s="13">
        <v>155671.82990000001</v>
      </c>
      <c r="AD39" s="13">
        <v>0</v>
      </c>
      <c r="AE39" s="26">
        <v>1572.6678400000001</v>
      </c>
      <c r="AF39" s="1">
        <v>3283.6107700000007</v>
      </c>
    </row>
    <row r="40" spans="1:32" ht="15" customHeight="1" x14ac:dyDescent="0.2">
      <c r="A40" s="4"/>
      <c r="B40" s="43" t="s">
        <v>128</v>
      </c>
      <c r="C40" s="13">
        <v>24980.990329999997</v>
      </c>
      <c r="D40" s="13">
        <v>97214.836559999996</v>
      </c>
      <c r="E40" s="13">
        <v>7949.63328</v>
      </c>
      <c r="F40" s="13">
        <v>14441.48898</v>
      </c>
      <c r="G40" s="13">
        <v>6214.3937800000003</v>
      </c>
      <c r="H40" s="13">
        <v>2871.5751299999997</v>
      </c>
      <c r="I40" s="13">
        <v>2563.6391899999999</v>
      </c>
      <c r="J40" s="13">
        <v>2399.2023100000001</v>
      </c>
      <c r="K40" s="13">
        <v>13912.914839999999</v>
      </c>
      <c r="L40" s="13">
        <v>1172.2953500000001</v>
      </c>
      <c r="M40" s="13">
        <v>1042.7202199999999</v>
      </c>
      <c r="N40" s="13">
        <v>1853.9923200000001</v>
      </c>
      <c r="O40" s="13">
        <v>28026.221559999998</v>
      </c>
      <c r="P40" s="13">
        <v>499.16401999999999</v>
      </c>
      <c r="Q40" s="13">
        <v>102988.796</v>
      </c>
      <c r="R40" s="13">
        <v>1725.1203799999998</v>
      </c>
      <c r="S40" s="13">
        <v>79651</v>
      </c>
      <c r="T40" s="13">
        <v>5387</v>
      </c>
      <c r="U40" s="13">
        <v>1326</v>
      </c>
      <c r="V40" s="13">
        <v>92862.008000000002</v>
      </c>
      <c r="W40" s="13">
        <v>12288.512790000002</v>
      </c>
      <c r="X40" s="13">
        <v>92673.05</v>
      </c>
      <c r="Y40" s="13">
        <v>5248.4610000000002</v>
      </c>
      <c r="Z40" s="13">
        <v>7600</v>
      </c>
      <c r="AA40" s="13">
        <v>11245.06021</v>
      </c>
      <c r="AB40" s="13">
        <v>12987.827800000001</v>
      </c>
      <c r="AC40" s="13">
        <v>54267.995930000005</v>
      </c>
      <c r="AD40" s="13">
        <v>0</v>
      </c>
      <c r="AE40" s="26">
        <v>1960.6349499999999</v>
      </c>
      <c r="AF40" s="1">
        <v>22847.206969999999</v>
      </c>
    </row>
    <row r="41" spans="1:32" ht="15" customHeight="1" x14ac:dyDescent="0.2">
      <c r="A41" s="4" t="s">
        <v>66</v>
      </c>
      <c r="B41" s="5" t="s">
        <v>133</v>
      </c>
      <c r="C41" s="13">
        <v>1753.8085900000001</v>
      </c>
      <c r="D41" s="13">
        <v>71980.637480000005</v>
      </c>
      <c r="E41" s="13">
        <v>602.67287999999996</v>
      </c>
      <c r="F41" s="13">
        <v>113.39621000000001</v>
      </c>
      <c r="G41" s="13">
        <v>707.60744</v>
      </c>
      <c r="H41" s="13">
        <v>187.518</v>
      </c>
      <c r="I41" s="13">
        <v>246.30463</v>
      </c>
      <c r="J41" s="13">
        <v>51.001529999999995</v>
      </c>
      <c r="K41" s="13">
        <v>1684.00776</v>
      </c>
      <c r="L41" s="13">
        <v>17.680029999999999</v>
      </c>
      <c r="M41" s="13">
        <v>14.16343</v>
      </c>
      <c r="N41" s="13">
        <v>0</v>
      </c>
      <c r="O41" s="13">
        <v>7296.6205300000001</v>
      </c>
      <c r="P41" s="13">
        <v>128.59469000000001</v>
      </c>
      <c r="Q41" s="13">
        <v>25695.64</v>
      </c>
      <c r="R41" s="13">
        <v>0</v>
      </c>
      <c r="S41" s="13">
        <v>22066</v>
      </c>
      <c r="T41" s="13">
        <v>128</v>
      </c>
      <c r="U41" s="13">
        <v>140</v>
      </c>
      <c r="V41" s="13">
        <v>37731.476000000002</v>
      </c>
      <c r="W41" s="13">
        <v>2258.5862499999998</v>
      </c>
      <c r="X41" s="13">
        <v>23643.998</v>
      </c>
      <c r="Y41" s="13">
        <v>3162.1950000000002</v>
      </c>
      <c r="Z41" s="13">
        <v>1580</v>
      </c>
      <c r="AA41" s="13">
        <v>0</v>
      </c>
      <c r="AB41" s="13">
        <v>2430.59</v>
      </c>
      <c r="AC41" s="13">
        <v>0</v>
      </c>
      <c r="AD41" s="13">
        <v>0</v>
      </c>
      <c r="AE41" s="26">
        <v>0</v>
      </c>
      <c r="AF41" s="1">
        <v>0</v>
      </c>
    </row>
    <row r="42" spans="1:32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2" ht="15" customHeight="1" x14ac:dyDescent="0.2">
      <c r="A43" s="4" t="s">
        <v>27</v>
      </c>
      <c r="B43" s="5" t="s">
        <v>76</v>
      </c>
      <c r="C43" s="13">
        <v>3806.5990200000001</v>
      </c>
      <c r="D43" s="13">
        <v>37386.154780000004</v>
      </c>
      <c r="E43" s="13">
        <v>919.99429000000009</v>
      </c>
      <c r="F43" s="13">
        <v>3114.2004200000001</v>
      </c>
      <c r="G43" s="13">
        <v>1380.38951</v>
      </c>
      <c r="H43" s="13">
        <v>560.79732999999999</v>
      </c>
      <c r="I43" s="13">
        <v>742.30518000000006</v>
      </c>
      <c r="J43" s="13">
        <v>792.94835999999998</v>
      </c>
      <c r="K43" s="13">
        <v>1650.3638799999999</v>
      </c>
      <c r="L43" s="13">
        <v>280.35984000000002</v>
      </c>
      <c r="M43" s="13">
        <v>159.69912000000002</v>
      </c>
      <c r="N43" s="13">
        <v>327.25069000000002</v>
      </c>
      <c r="O43" s="13">
        <v>17275.892740000003</v>
      </c>
      <c r="P43" s="13">
        <v>226.18394000000001</v>
      </c>
      <c r="Q43" s="13">
        <v>54374.516000000003</v>
      </c>
      <c r="R43" s="13">
        <v>582.64745999999991</v>
      </c>
      <c r="S43" s="13">
        <v>20990</v>
      </c>
      <c r="T43" s="13">
        <v>158</v>
      </c>
      <c r="U43" s="13">
        <v>149</v>
      </c>
      <c r="V43" s="13">
        <v>34534.67</v>
      </c>
      <c r="W43" s="13">
        <v>2255.2687299999998</v>
      </c>
      <c r="X43" s="13">
        <v>21954.936000000002</v>
      </c>
      <c r="Y43" s="13">
        <v>2343.3649999999998</v>
      </c>
      <c r="Z43" s="13">
        <v>2891</v>
      </c>
      <c r="AA43" s="13">
        <v>1768.15443</v>
      </c>
      <c r="AB43" s="13">
        <v>4698.3154400000003</v>
      </c>
      <c r="AC43" s="13">
        <v>9261.7849100000021</v>
      </c>
      <c r="AD43" s="13">
        <v>0</v>
      </c>
      <c r="AE43" s="26">
        <v>205.88835</v>
      </c>
      <c r="AF43" s="1">
        <v>255.36519000000001</v>
      </c>
    </row>
    <row r="44" spans="1:32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2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1168.0597499999999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  <c r="AF45" s="1">
        <v>0</v>
      </c>
    </row>
    <row r="46" spans="1:32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2" ht="15" customHeight="1" x14ac:dyDescent="0.2">
      <c r="A47" s="4" t="s">
        <v>29</v>
      </c>
      <c r="B47" s="5" t="s">
        <v>83</v>
      </c>
      <c r="C47" s="13">
        <v>-1915.8092800000002</v>
      </c>
      <c r="D47" s="13">
        <v>33225.6728</v>
      </c>
      <c r="E47" s="13">
        <v>40.911300000000004</v>
      </c>
      <c r="F47" s="13">
        <v>291.73287999999997</v>
      </c>
      <c r="G47" s="13">
        <v>50</v>
      </c>
      <c r="H47" s="13">
        <v>-1.0122800000000001</v>
      </c>
      <c r="I47" s="13">
        <v>78.885480000000001</v>
      </c>
      <c r="J47" s="13">
        <v>0</v>
      </c>
      <c r="K47" s="13">
        <v>-110.47920999999999</v>
      </c>
      <c r="L47" s="13">
        <v>-5.285639999999999</v>
      </c>
      <c r="M47" s="13">
        <v>-32.411380000000001</v>
      </c>
      <c r="N47" s="13">
        <v>-18</v>
      </c>
      <c r="O47" s="13">
        <v>-3450.1284500000002</v>
      </c>
      <c r="P47" s="13">
        <v>-796.42858999999999</v>
      </c>
      <c r="Q47" s="13">
        <v>119940.04700000001</v>
      </c>
      <c r="R47" s="13">
        <v>0</v>
      </c>
      <c r="S47" s="13">
        <v>-650</v>
      </c>
      <c r="T47" s="13">
        <v>0</v>
      </c>
      <c r="U47" s="13">
        <v>-33</v>
      </c>
      <c r="V47" s="13">
        <v>2076.7860000000001</v>
      </c>
      <c r="W47" s="13">
        <v>1942.1126200000001</v>
      </c>
      <c r="X47" s="13">
        <v>44559.892</v>
      </c>
      <c r="Y47" s="13">
        <v>-329.21699999999998</v>
      </c>
      <c r="Z47" s="13">
        <v>39</v>
      </c>
      <c r="AA47" s="13">
        <v>1950.97046</v>
      </c>
      <c r="AB47" s="13">
        <v>29.664540000000009</v>
      </c>
      <c r="AC47" s="13">
        <v>1035.5710299999994</v>
      </c>
      <c r="AD47" s="13">
        <v>0</v>
      </c>
      <c r="AE47" s="26">
        <v>0</v>
      </c>
      <c r="AF47" s="1">
        <v>-3515.2685100000003</v>
      </c>
    </row>
    <row r="48" spans="1:32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2" ht="15" customHeight="1" x14ac:dyDescent="0.2">
      <c r="A49" s="4" t="s">
        <v>30</v>
      </c>
      <c r="B49" s="5" t="s">
        <v>85</v>
      </c>
      <c r="C49" s="13">
        <v>2606.39984</v>
      </c>
      <c r="D49" s="13">
        <v>104160.79902999999</v>
      </c>
      <c r="E49" s="13">
        <v>2260.1711800000003</v>
      </c>
      <c r="F49" s="13">
        <v>7393.1574600000004</v>
      </c>
      <c r="G49" s="13">
        <v>-1018.4830899999999</v>
      </c>
      <c r="H49" s="13">
        <v>-574.27586999999994</v>
      </c>
      <c r="I49" s="13">
        <v>-1077.51703</v>
      </c>
      <c r="J49" s="13">
        <v>-157.54031000000001</v>
      </c>
      <c r="K49" s="13">
        <v>-1203.98459</v>
      </c>
      <c r="L49" s="13">
        <v>-32.820419999999928</v>
      </c>
      <c r="M49" s="13">
        <v>1524.2384099999999</v>
      </c>
      <c r="N49" s="13">
        <v>1249</v>
      </c>
      <c r="O49" s="13">
        <v>10832.41843</v>
      </c>
      <c r="P49" s="13">
        <v>-88.350059999999999</v>
      </c>
      <c r="Q49" s="13">
        <v>148224.86199999999</v>
      </c>
      <c r="R49" s="13">
        <v>-791.55678</v>
      </c>
      <c r="S49" s="13">
        <v>58296</v>
      </c>
      <c r="T49" s="13">
        <v>-82</v>
      </c>
      <c r="U49" s="13">
        <v>-778</v>
      </c>
      <c r="V49" s="13">
        <v>36895.904000000002</v>
      </c>
      <c r="W49" s="13">
        <v>6375.8703499999983</v>
      </c>
      <c r="X49" s="13">
        <v>35586.614999999998</v>
      </c>
      <c r="Y49" s="13">
        <v>-535.92100000000005</v>
      </c>
      <c r="Z49" s="13">
        <v>-2931</v>
      </c>
      <c r="AA49" s="13">
        <v>1765.8709799999999</v>
      </c>
      <c r="AB49" s="13">
        <v>7838.0555400000003</v>
      </c>
      <c r="AC49" s="13">
        <v>-1611.1683299999997</v>
      </c>
      <c r="AD49" s="13">
        <v>0</v>
      </c>
      <c r="AE49" s="26">
        <v>63.86</v>
      </c>
      <c r="AF49" s="1">
        <v>28119.758570000002</v>
      </c>
    </row>
    <row r="50" spans="1:32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2" ht="15" customHeight="1" x14ac:dyDescent="0.2">
      <c r="A51" s="4" t="s">
        <v>31</v>
      </c>
      <c r="B51" s="5" t="s">
        <v>87</v>
      </c>
      <c r="C51" s="13">
        <v>0</v>
      </c>
      <c r="D51" s="13">
        <v>37481.938270000006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39550.626659999994</v>
      </c>
      <c r="P51" s="13">
        <v>0</v>
      </c>
      <c r="Q51" s="13">
        <v>-6841.107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-678.93206000000009</v>
      </c>
      <c r="AB51" s="13">
        <v>0</v>
      </c>
      <c r="AC51" s="13">
        <v>0</v>
      </c>
      <c r="AD51" s="13">
        <v>0</v>
      </c>
      <c r="AE51" s="26">
        <v>0</v>
      </c>
      <c r="AF51" s="1">
        <v>0</v>
      </c>
    </row>
    <row r="52" spans="1:32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2" ht="15" customHeight="1" x14ac:dyDescent="0.2">
      <c r="A53" s="4" t="s">
        <v>71</v>
      </c>
      <c r="B53" s="5" t="s">
        <v>89</v>
      </c>
      <c r="C53" s="13">
        <v>31.26427</v>
      </c>
      <c r="D53" s="13">
        <v>12082.42655</v>
      </c>
      <c r="E53" s="13">
        <v>-2.9355799999999999</v>
      </c>
      <c r="F53" s="13">
        <v>22.198130000000003</v>
      </c>
      <c r="G53" s="13">
        <v>5.6644000000000014</v>
      </c>
      <c r="H53" s="13">
        <v>10</v>
      </c>
      <c r="I53" s="13">
        <v>-1.2288299999999999</v>
      </c>
      <c r="J53" s="13">
        <v>0</v>
      </c>
      <c r="K53" s="13">
        <v>12.75277</v>
      </c>
      <c r="L53" s="13">
        <v>-9</v>
      </c>
      <c r="M53" s="13">
        <v>0</v>
      </c>
      <c r="N53" s="13">
        <v>-41.576889999999999</v>
      </c>
      <c r="O53" s="13">
        <v>11481.505160000001</v>
      </c>
      <c r="P53" s="13">
        <v>153.97269</v>
      </c>
      <c r="Q53" s="13">
        <v>23501.075000000001</v>
      </c>
      <c r="R53" s="13">
        <v>0</v>
      </c>
      <c r="S53" s="13">
        <v>-8783</v>
      </c>
      <c r="T53" s="13">
        <v>0</v>
      </c>
      <c r="U53" s="13">
        <v>-95</v>
      </c>
      <c r="V53" s="13">
        <v>0</v>
      </c>
      <c r="W53" s="13">
        <v>0</v>
      </c>
      <c r="X53" s="13">
        <v>-5250.4449999999997</v>
      </c>
      <c r="Y53" s="13">
        <v>-49.935000000000002</v>
      </c>
      <c r="Z53" s="13">
        <v>0</v>
      </c>
      <c r="AA53" s="13">
        <v>-2.7282600000000095</v>
      </c>
      <c r="AB53" s="13">
        <v>0</v>
      </c>
      <c r="AC53" s="13">
        <v>119.32705999999997</v>
      </c>
      <c r="AD53" s="13">
        <v>0</v>
      </c>
      <c r="AE53" s="26">
        <v>0</v>
      </c>
      <c r="AF53" s="1">
        <v>0</v>
      </c>
    </row>
    <row r="54" spans="1:32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2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  <c r="AF55" s="1">
        <v>0</v>
      </c>
    </row>
    <row r="56" spans="1:32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2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1389.6547800000001</v>
      </c>
      <c r="G57" s="13">
        <v>0</v>
      </c>
      <c r="H57" s="13">
        <v>0</v>
      </c>
      <c r="I57" s="13">
        <v>3187.5480299999999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1820.5274399999998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218.03351000000001</v>
      </c>
      <c r="AF57" s="1">
        <v>0</v>
      </c>
    </row>
    <row r="58" spans="1:32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2" ht="15" customHeight="1" x14ac:dyDescent="0.2">
      <c r="A59" s="4" t="s">
        <v>82</v>
      </c>
      <c r="B59" s="5" t="s">
        <v>95</v>
      </c>
      <c r="C59" s="13">
        <v>0</v>
      </c>
      <c r="D59" s="13">
        <v>3855.5071699999999</v>
      </c>
      <c r="E59" s="13">
        <v>0</v>
      </c>
      <c r="F59" s="13">
        <v>0</v>
      </c>
      <c r="G59" s="13">
        <v>0</v>
      </c>
      <c r="H59" s="13">
        <v>0</v>
      </c>
      <c r="I59" s="13">
        <v>19.455590000000001</v>
      </c>
      <c r="J59" s="13">
        <v>0</v>
      </c>
      <c r="K59" s="13">
        <v>-337.75493999999998</v>
      </c>
      <c r="L59" s="13">
        <v>9.1530000000000005</v>
      </c>
      <c r="M59" s="13">
        <v>0</v>
      </c>
      <c r="N59" s="13">
        <v>-24.527999999999999</v>
      </c>
      <c r="O59" s="13">
        <v>0</v>
      </c>
      <c r="P59" s="13">
        <v>0</v>
      </c>
      <c r="Q59" s="13">
        <v>20803.379000000001</v>
      </c>
      <c r="R59" s="13">
        <v>0</v>
      </c>
      <c r="S59" s="13">
        <v>-2255</v>
      </c>
      <c r="T59" s="13">
        <v>0</v>
      </c>
      <c r="U59" s="13">
        <v>0</v>
      </c>
      <c r="V59" s="13">
        <v>2101.8470000000002</v>
      </c>
      <c r="W59" s="13">
        <v>0</v>
      </c>
      <c r="X59" s="13">
        <v>3037.32</v>
      </c>
      <c r="Y59" s="13">
        <v>0</v>
      </c>
      <c r="Z59" s="13">
        <v>490</v>
      </c>
      <c r="AA59" s="13">
        <v>233.67940000000002</v>
      </c>
      <c r="AB59" s="13">
        <v>-206.13192000000001</v>
      </c>
      <c r="AC59" s="13">
        <v>0</v>
      </c>
      <c r="AD59" s="13">
        <v>0</v>
      </c>
      <c r="AE59" s="26">
        <v>0</v>
      </c>
      <c r="AF59" s="1">
        <v>0</v>
      </c>
    </row>
    <row r="60" spans="1:32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2" ht="15" customHeight="1" x14ac:dyDescent="0.2">
      <c r="A61" s="7" t="s">
        <v>97</v>
      </c>
      <c r="B61" s="36" t="s">
        <v>98</v>
      </c>
      <c r="C61" s="17">
        <v>71603.541290000081</v>
      </c>
      <c r="D61" s="17">
        <v>485101.23411999992</v>
      </c>
      <c r="E61" s="17">
        <v>24444.922649999997</v>
      </c>
      <c r="F61" s="17">
        <v>7178.6545400000005</v>
      </c>
      <c r="G61" s="17">
        <v>20081.585650000008</v>
      </c>
      <c r="H61" s="17">
        <v>2780.2784700000002</v>
      </c>
      <c r="I61" s="17">
        <v>10560.413390000002</v>
      </c>
      <c r="J61" s="17">
        <v>3165.8865599999986</v>
      </c>
      <c r="K61" s="17">
        <v>58264.209349999997</v>
      </c>
      <c r="L61" s="17">
        <v>6903.0571900000004</v>
      </c>
      <c r="M61" s="17">
        <v>897.234160000001</v>
      </c>
      <c r="N61" s="17">
        <v>3197</v>
      </c>
      <c r="O61" s="17">
        <v>64570.295929999949</v>
      </c>
      <c r="P61" s="17">
        <v>3521.0701799999993</v>
      </c>
      <c r="Q61" s="17">
        <v>908308.30800000019</v>
      </c>
      <c r="R61" s="17">
        <v>5343.5817799999995</v>
      </c>
      <c r="S61" s="17">
        <v>390957</v>
      </c>
      <c r="T61" s="17">
        <v>5027</v>
      </c>
      <c r="U61" s="17">
        <v>8077</v>
      </c>
      <c r="V61" s="17">
        <v>383004.50400000025</v>
      </c>
      <c r="W61" s="17">
        <v>18521.802339999984</v>
      </c>
      <c r="X61" s="17">
        <v>503926.93799999997</v>
      </c>
      <c r="Y61" s="17">
        <v>5355.3300000000017</v>
      </c>
      <c r="Z61" s="17">
        <v>8561</v>
      </c>
      <c r="AA61" s="17">
        <v>32014.288880000018</v>
      </c>
      <c r="AB61" s="17">
        <v>69021.146900000007</v>
      </c>
      <c r="AC61" s="17">
        <v>6382.2752700000156</v>
      </c>
      <c r="AD61" s="17">
        <v>0</v>
      </c>
      <c r="AE61" s="30">
        <v>3332.0161099999991</v>
      </c>
      <c r="AF61" s="1">
        <v>21166.140270000014</v>
      </c>
    </row>
    <row r="62" spans="1:32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2" ht="15" customHeight="1" x14ac:dyDescent="0.2">
      <c r="A63" s="4" t="s">
        <v>100</v>
      </c>
      <c r="B63" s="5" t="s">
        <v>101</v>
      </c>
      <c r="C63" s="13">
        <v>23227.287629999999</v>
      </c>
      <c r="D63" s="13">
        <v>131616.58192</v>
      </c>
      <c r="E63" s="13">
        <v>7116.2633299999998</v>
      </c>
      <c r="F63" s="13">
        <v>975.47057999999993</v>
      </c>
      <c r="G63" s="13">
        <v>5327.2151800000001</v>
      </c>
      <c r="H63" s="13">
        <v>979.58411999999998</v>
      </c>
      <c r="I63" s="13">
        <v>2243.6935400000002</v>
      </c>
      <c r="J63" s="13">
        <v>784.25536</v>
      </c>
      <c r="K63" s="13">
        <v>16698.53787</v>
      </c>
      <c r="L63" s="13">
        <v>1380.6114399999999</v>
      </c>
      <c r="M63" s="13">
        <v>249.61125000000001</v>
      </c>
      <c r="N63" s="13">
        <v>778</v>
      </c>
      <c r="O63" s="13">
        <v>31293.863309999997</v>
      </c>
      <c r="P63" s="13">
        <v>1011.32385</v>
      </c>
      <c r="Q63" s="13">
        <v>298716.56099999999</v>
      </c>
      <c r="R63" s="13">
        <v>968.96341000000007</v>
      </c>
      <c r="S63" s="13">
        <v>-4917</v>
      </c>
      <c r="T63" s="13">
        <v>1276</v>
      </c>
      <c r="U63" s="13">
        <v>1998</v>
      </c>
      <c r="V63" s="13">
        <v>77778.368000000002</v>
      </c>
      <c r="W63" s="13">
        <v>8246.2949100000005</v>
      </c>
      <c r="X63" s="13">
        <v>159692.82699999999</v>
      </c>
      <c r="Y63" s="13">
        <v>2152.0709999999999</v>
      </c>
      <c r="Z63" s="13">
        <v>0</v>
      </c>
      <c r="AA63" s="13">
        <v>8835.02621</v>
      </c>
      <c r="AB63" s="13">
        <v>21288.415149999997</v>
      </c>
      <c r="AC63" s="13">
        <v>2020.2687700000001</v>
      </c>
      <c r="AD63" s="13">
        <v>0</v>
      </c>
      <c r="AE63" s="26">
        <v>-486.16884000000005</v>
      </c>
      <c r="AF63" s="1">
        <v>7811.6642499999998</v>
      </c>
    </row>
    <row r="64" spans="1:32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2" s="53" customFormat="1" ht="15" customHeight="1" x14ac:dyDescent="0.2">
      <c r="A65" s="7" t="s">
        <v>105</v>
      </c>
      <c r="B65" s="8" t="s">
        <v>103</v>
      </c>
      <c r="C65" s="17">
        <v>48376.253660000082</v>
      </c>
      <c r="D65" s="17">
        <v>353484.65219999989</v>
      </c>
      <c r="E65" s="17">
        <v>17328.659319999999</v>
      </c>
      <c r="F65" s="17">
        <v>6203.1839600000003</v>
      </c>
      <c r="G65" s="17">
        <v>14754.370470000009</v>
      </c>
      <c r="H65" s="17">
        <v>1800.6943500000002</v>
      </c>
      <c r="I65" s="17">
        <v>8316.7198500000013</v>
      </c>
      <c r="J65" s="17">
        <v>2381.6311999999984</v>
      </c>
      <c r="K65" s="17">
        <v>41565.671479999997</v>
      </c>
      <c r="L65" s="17">
        <v>5522.4457500000008</v>
      </c>
      <c r="M65" s="17">
        <v>647.62291000000096</v>
      </c>
      <c r="N65" s="17">
        <v>2419</v>
      </c>
      <c r="O65" s="17">
        <v>33276.432619999949</v>
      </c>
      <c r="P65" s="17">
        <v>2509.746329999999</v>
      </c>
      <c r="Q65" s="17">
        <v>609591.74700000021</v>
      </c>
      <c r="R65" s="17">
        <v>4374.6183699999992</v>
      </c>
      <c r="S65" s="17">
        <v>395874</v>
      </c>
      <c r="T65" s="17">
        <v>3751</v>
      </c>
      <c r="U65" s="17">
        <v>6079</v>
      </c>
      <c r="V65" s="17">
        <v>305226.13600000023</v>
      </c>
      <c r="W65" s="17">
        <v>10275.507429999983</v>
      </c>
      <c r="X65" s="17">
        <v>344234.11099999998</v>
      </c>
      <c r="Y65" s="17">
        <v>3203.2590000000018</v>
      </c>
      <c r="Z65" s="17">
        <v>8561</v>
      </c>
      <c r="AA65" s="17">
        <v>23179.262670000018</v>
      </c>
      <c r="AB65" s="17">
        <v>47732.731750000006</v>
      </c>
      <c r="AC65" s="17">
        <v>4362.0065000000159</v>
      </c>
      <c r="AD65" s="17">
        <v>0</v>
      </c>
      <c r="AE65" s="30">
        <v>3818.1849499999989</v>
      </c>
      <c r="AF65" s="53">
        <v>13354.476020000015</v>
      </c>
    </row>
    <row r="66" spans="1:32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2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  <c r="AF67" s="1">
        <v>0</v>
      </c>
    </row>
    <row r="68" spans="1:32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2" ht="15" customHeight="1" x14ac:dyDescent="0.2">
      <c r="A69" s="7" t="s">
        <v>109</v>
      </c>
      <c r="B69" s="8" t="s">
        <v>112</v>
      </c>
      <c r="C69" s="15">
        <v>48376.253660000082</v>
      </c>
      <c r="D69" s="15">
        <v>353484.65219999989</v>
      </c>
      <c r="E69" s="15">
        <v>17328.659319999999</v>
      </c>
      <c r="F69" s="15">
        <v>6203.1839600000003</v>
      </c>
      <c r="G69" s="15">
        <v>14754.370470000009</v>
      </c>
      <c r="H69" s="15">
        <v>1800.6943500000002</v>
      </c>
      <c r="I69" s="15">
        <v>8316.7198500000013</v>
      </c>
      <c r="J69" s="15">
        <v>2381.6311999999984</v>
      </c>
      <c r="K69" s="15">
        <v>41565.671479999997</v>
      </c>
      <c r="L69" s="15">
        <v>5522.4457500000008</v>
      </c>
      <c r="M69" s="15">
        <v>647.62291000000096</v>
      </c>
      <c r="N69" s="15">
        <v>2419</v>
      </c>
      <c r="O69" s="15">
        <v>33276.432619999949</v>
      </c>
      <c r="P69" s="15">
        <v>2509.746329999999</v>
      </c>
      <c r="Q69" s="15">
        <v>609591.74700000021</v>
      </c>
      <c r="R69" s="15">
        <v>4374.6183699999992</v>
      </c>
      <c r="S69" s="15">
        <v>395874</v>
      </c>
      <c r="T69" s="15">
        <v>3751</v>
      </c>
      <c r="U69" s="15">
        <v>6079</v>
      </c>
      <c r="V69" s="15">
        <v>305226.13600000023</v>
      </c>
      <c r="W69" s="15">
        <v>10275.507429999983</v>
      </c>
      <c r="X69" s="15">
        <v>344234.11099999998</v>
      </c>
      <c r="Y69" s="15">
        <v>3203.2590000000018</v>
      </c>
      <c r="Z69" s="15">
        <v>8561</v>
      </c>
      <c r="AA69" s="15">
        <v>23179.262670000018</v>
      </c>
      <c r="AB69" s="15">
        <v>47732.731750000006</v>
      </c>
      <c r="AC69" s="15">
        <v>4362.0065000000159</v>
      </c>
      <c r="AD69" s="15">
        <v>0</v>
      </c>
      <c r="AE69" s="28">
        <v>3818.1849499999989</v>
      </c>
      <c r="AF69" s="1">
        <v>13354.476020000015</v>
      </c>
    </row>
    <row r="70" spans="1:32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2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  <c r="AF71" s="1">
        <v>0</v>
      </c>
    </row>
    <row r="72" spans="1:32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2" ht="15" customHeight="1" x14ac:dyDescent="0.2">
      <c r="A73" s="4" t="s">
        <v>111</v>
      </c>
      <c r="B73" s="5" t="s">
        <v>116</v>
      </c>
      <c r="C73" s="16">
        <v>48376.253660000082</v>
      </c>
      <c r="D73" s="16">
        <v>353484.65219999989</v>
      </c>
      <c r="E73" s="16">
        <v>17328.659319999999</v>
      </c>
      <c r="F73" s="16">
        <v>6203.1839600000003</v>
      </c>
      <c r="G73" s="16">
        <v>14754.370470000009</v>
      </c>
      <c r="H73" s="16">
        <v>1800.6943500000002</v>
      </c>
      <c r="I73" s="16">
        <v>8316.7198500000013</v>
      </c>
      <c r="J73" s="16">
        <v>2381.6311999999984</v>
      </c>
      <c r="K73" s="16">
        <v>41565.671479999997</v>
      </c>
      <c r="L73" s="16">
        <v>5522.4457500000008</v>
      </c>
      <c r="M73" s="16">
        <v>647.62291000000096</v>
      </c>
      <c r="N73" s="16">
        <v>2419</v>
      </c>
      <c r="O73" s="16">
        <v>33276.432619999949</v>
      </c>
      <c r="P73" s="16">
        <v>2509.746329999999</v>
      </c>
      <c r="Q73" s="16">
        <v>609591.74700000021</v>
      </c>
      <c r="R73" s="16">
        <v>4374.6183699999992</v>
      </c>
      <c r="S73" s="16">
        <v>395874</v>
      </c>
      <c r="T73" s="16">
        <v>3751</v>
      </c>
      <c r="U73" s="16">
        <v>6079</v>
      </c>
      <c r="V73" s="16">
        <v>305226.13600000023</v>
      </c>
      <c r="W73" s="16">
        <v>10275.507429999983</v>
      </c>
      <c r="X73" s="16">
        <v>344234.11099999998</v>
      </c>
      <c r="Y73" s="16">
        <v>3203.2590000000018</v>
      </c>
      <c r="Z73" s="16">
        <v>8561</v>
      </c>
      <c r="AA73" s="16">
        <v>23179.262670000018</v>
      </c>
      <c r="AB73" s="16">
        <v>47732.731750000006</v>
      </c>
      <c r="AC73" s="16">
        <v>4362.0065000000159</v>
      </c>
      <c r="AD73" s="16">
        <v>0</v>
      </c>
      <c r="AE73" s="29">
        <v>3818.1849499999989</v>
      </c>
      <c r="AF73" s="1">
        <v>13354.476020000015</v>
      </c>
    </row>
    <row r="74" spans="1:32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2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2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2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2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2" ht="15" customHeight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2" ht="15" customHeight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8" max="1048575" man="1"/>
    <brk id="20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D180"/>
  <sheetViews>
    <sheetView showGridLines="0" zoomScaleNormal="100" workbookViewId="0"/>
  </sheetViews>
  <sheetFormatPr defaultColWidth="10" defaultRowHeight="10.199999999999999" x14ac:dyDescent="0.2"/>
  <cols>
    <col min="1" max="1" width="10" style="1"/>
    <col min="2" max="2" width="108.6640625" style="1" bestFit="1" customWidth="1"/>
    <col min="3" max="22" width="10" style="12"/>
    <col min="23" max="23" width="10" style="21"/>
    <col min="24" max="30" width="10" style="12"/>
    <col min="31" max="16384" width="10" style="1"/>
  </cols>
  <sheetData>
    <row r="1" spans="1:30" ht="14.4" customHeight="1" x14ac:dyDescent="0.2">
      <c r="A1" s="44" t="s">
        <v>33</v>
      </c>
    </row>
    <row r="2" spans="1:30" ht="14.4" customHeight="1" x14ac:dyDescent="0.2">
      <c r="A2" s="45" t="s">
        <v>245</v>
      </c>
      <c r="B2" s="48"/>
    </row>
    <row r="3" spans="1:30" ht="14.4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123</v>
      </c>
    </row>
    <row r="5" spans="1:30" s="52" customFormat="1" ht="14.4" customHeight="1" x14ac:dyDescent="0.2">
      <c r="A5" s="4" t="s">
        <v>12</v>
      </c>
      <c r="B5" s="42" t="s">
        <v>43</v>
      </c>
      <c r="C5" s="13">
        <v>149100.92180000001</v>
      </c>
      <c r="D5" s="13">
        <v>1119815.936</v>
      </c>
      <c r="E5" s="13">
        <v>33771.874000000003</v>
      </c>
      <c r="F5" s="13">
        <v>38185.479299999999</v>
      </c>
      <c r="G5" s="13">
        <v>45093.774279999998</v>
      </c>
      <c r="H5" s="13">
        <v>35134.888279999992</v>
      </c>
      <c r="I5" s="13">
        <v>45259.979759999995</v>
      </c>
      <c r="J5" s="13">
        <v>6120.165039999999</v>
      </c>
      <c r="K5" s="13">
        <v>230761.65929999994</v>
      </c>
      <c r="L5" s="13">
        <v>9448.8456700000006</v>
      </c>
      <c r="M5" s="13">
        <v>4453.3590400000003</v>
      </c>
      <c r="N5" s="13">
        <v>8509.8348399999995</v>
      </c>
      <c r="O5" s="13">
        <v>284140.31928999996</v>
      </c>
      <c r="P5" s="13">
        <v>9536.6603400000004</v>
      </c>
      <c r="Q5" s="13">
        <v>1283516.0819999999</v>
      </c>
      <c r="R5" s="13">
        <v>4263.4725900000012</v>
      </c>
      <c r="S5" s="13">
        <v>838291</v>
      </c>
      <c r="T5" s="13">
        <v>7142</v>
      </c>
      <c r="U5" s="13">
        <v>9876</v>
      </c>
      <c r="V5" s="13">
        <v>656696.46799999999</v>
      </c>
      <c r="W5" s="13">
        <v>154106.93115999998</v>
      </c>
      <c r="X5" s="13">
        <v>1185867.3999999999</v>
      </c>
      <c r="Y5" s="13">
        <v>43407.968999999997</v>
      </c>
      <c r="Z5" s="13">
        <v>30939</v>
      </c>
      <c r="AA5" s="13">
        <v>43807.488450000004</v>
      </c>
      <c r="AB5" s="13">
        <v>100992.35400000001</v>
      </c>
      <c r="AC5" s="13">
        <v>14924.86598</v>
      </c>
      <c r="AD5" s="26">
        <v>149658.74677</v>
      </c>
    </row>
    <row r="6" spans="1:30" s="52" customFormat="1" ht="14.4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26"/>
    </row>
    <row r="7" spans="1:30" s="52" customFormat="1" ht="14.4" customHeight="1" x14ac:dyDescent="0.2">
      <c r="A7" s="4" t="s">
        <v>47</v>
      </c>
      <c r="B7" s="5" t="s">
        <v>45</v>
      </c>
      <c r="C7" s="14">
        <v>29146.33338</v>
      </c>
      <c r="D7" s="14">
        <v>203485.37700000001</v>
      </c>
      <c r="E7" s="14">
        <v>1082.915</v>
      </c>
      <c r="F7" s="14">
        <v>1729.0346400000001</v>
      </c>
      <c r="G7" s="14">
        <v>22183.416009999997</v>
      </c>
      <c r="H7" s="14">
        <v>11149.659220000001</v>
      </c>
      <c r="I7" s="14">
        <v>8360.3785800000005</v>
      </c>
      <c r="J7" s="14">
        <v>703.12220000000002</v>
      </c>
      <c r="K7" s="14">
        <v>145683.64611999999</v>
      </c>
      <c r="L7" s="14">
        <v>483.90572000000003</v>
      </c>
      <c r="M7" s="14">
        <v>177.96683000000002</v>
      </c>
      <c r="N7" s="14">
        <v>348.82941999999997</v>
      </c>
      <c r="O7" s="14">
        <v>67897.213369999998</v>
      </c>
      <c r="P7" s="14">
        <v>2337.3438400000005</v>
      </c>
      <c r="Q7" s="14">
        <v>313427.54300000001</v>
      </c>
      <c r="R7" s="14">
        <v>1929.2751099999998</v>
      </c>
      <c r="S7" s="14">
        <v>213295</v>
      </c>
      <c r="T7" s="14">
        <v>250</v>
      </c>
      <c r="U7" s="14">
        <v>2174</v>
      </c>
      <c r="V7" s="14">
        <v>97280.145999999993</v>
      </c>
      <c r="W7" s="14">
        <v>80494.959199999998</v>
      </c>
      <c r="X7" s="14">
        <v>421096.76899999997</v>
      </c>
      <c r="Y7" s="14">
        <v>22624.198</v>
      </c>
      <c r="Z7" s="14">
        <v>480</v>
      </c>
      <c r="AA7" s="14">
        <v>982.77078000000006</v>
      </c>
      <c r="AB7" s="14">
        <v>7930.7730000000001</v>
      </c>
      <c r="AC7" s="14">
        <v>5784.8107199999995</v>
      </c>
      <c r="AD7" s="27">
        <v>15225.939889999998</v>
      </c>
    </row>
    <row r="8" spans="1:30" s="52" customFormat="1" ht="14.4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27"/>
    </row>
    <row r="9" spans="1:30" s="52" customFormat="1" ht="14.4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27">
        <v>0</v>
      </c>
    </row>
    <row r="10" spans="1:30" s="52" customFormat="1" ht="14.4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27"/>
    </row>
    <row r="11" spans="1:30" s="53" customFormat="1" ht="14.4" customHeight="1" x14ac:dyDescent="0.2">
      <c r="A11" s="4" t="s">
        <v>14</v>
      </c>
      <c r="B11" s="34" t="s">
        <v>50</v>
      </c>
      <c r="C11" s="16">
        <v>164.13655</v>
      </c>
      <c r="D11" s="16">
        <v>158365.24100000001</v>
      </c>
      <c r="E11" s="16">
        <v>146.58500000000001</v>
      </c>
      <c r="F11" s="16">
        <v>0</v>
      </c>
      <c r="G11" s="16">
        <v>3898.3052199999997</v>
      </c>
      <c r="H11" s="16">
        <v>10000</v>
      </c>
      <c r="I11" s="16">
        <v>0</v>
      </c>
      <c r="J11" s="16">
        <v>415.60480000000001</v>
      </c>
      <c r="K11" s="16">
        <v>258.32751000000002</v>
      </c>
      <c r="L11" s="16">
        <v>47.5</v>
      </c>
      <c r="M11" s="16">
        <v>55.14432</v>
      </c>
      <c r="N11" s="16">
        <v>56.08925</v>
      </c>
      <c r="O11" s="16">
        <v>976.98343999999997</v>
      </c>
      <c r="P11" s="16">
        <v>0</v>
      </c>
      <c r="Q11" s="16">
        <v>71436.467000000004</v>
      </c>
      <c r="R11" s="16">
        <v>200.99187000000001</v>
      </c>
      <c r="S11" s="16">
        <v>17452</v>
      </c>
      <c r="T11" s="16">
        <v>98</v>
      </c>
      <c r="U11" s="16">
        <v>261</v>
      </c>
      <c r="V11" s="16">
        <v>129030.84</v>
      </c>
      <c r="W11" s="16">
        <v>0</v>
      </c>
      <c r="X11" s="16">
        <v>16396.524000000001</v>
      </c>
      <c r="Y11" s="16">
        <v>178.768</v>
      </c>
      <c r="Z11" s="16">
        <v>895</v>
      </c>
      <c r="AA11" s="16">
        <v>1532.1977099999999</v>
      </c>
      <c r="AB11" s="16">
        <v>862.30100000000004</v>
      </c>
      <c r="AC11" s="16">
        <v>1713.9733100000001</v>
      </c>
      <c r="AD11" s="29">
        <v>63.205390000000001</v>
      </c>
    </row>
    <row r="12" spans="1:30" s="53" customFormat="1" ht="14.4" customHeight="1" x14ac:dyDescent="0.2">
      <c r="A12" s="7"/>
      <c r="B12" s="3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29"/>
    </row>
    <row r="13" spans="1:30" ht="14.4" customHeight="1" x14ac:dyDescent="0.2">
      <c r="A13" s="4" t="s">
        <v>15</v>
      </c>
      <c r="B13" s="5" t="s">
        <v>52</v>
      </c>
      <c r="C13" s="16">
        <v>49536.987540000002</v>
      </c>
      <c r="D13" s="16">
        <v>661659.18000000005</v>
      </c>
      <c r="E13" s="16">
        <v>25010.831999999999</v>
      </c>
      <c r="F13" s="16">
        <v>23483.659889999999</v>
      </c>
      <c r="G13" s="16">
        <v>16073.18233</v>
      </c>
      <c r="H13" s="16">
        <v>1194.9396200000001</v>
      </c>
      <c r="I13" s="16">
        <v>16031.467980000001</v>
      </c>
      <c r="J13" s="16">
        <v>8492.9047399999999</v>
      </c>
      <c r="K13" s="16">
        <v>33066.787779999999</v>
      </c>
      <c r="L13" s="16">
        <v>2641.1998199999998</v>
      </c>
      <c r="M13" s="16">
        <v>1357.9887699999999</v>
      </c>
      <c r="N13" s="16">
        <v>3001.89336</v>
      </c>
      <c r="O13" s="16">
        <v>140487.42243000001</v>
      </c>
      <c r="P13" s="16">
        <v>3813.5005899999996</v>
      </c>
      <c r="Q13" s="16">
        <v>620394.77599999995</v>
      </c>
      <c r="R13" s="16">
        <v>15903.695900000001</v>
      </c>
      <c r="S13" s="16">
        <v>302126</v>
      </c>
      <c r="T13" s="16">
        <v>17170</v>
      </c>
      <c r="U13" s="16">
        <v>5176</v>
      </c>
      <c r="V13" s="16">
        <v>316457.10200000001</v>
      </c>
      <c r="W13" s="16">
        <v>17822.12156</v>
      </c>
      <c r="X13" s="16">
        <v>586383.67099999997</v>
      </c>
      <c r="Y13" s="16">
        <v>43527.936000000002</v>
      </c>
      <c r="Z13" s="16">
        <v>25059</v>
      </c>
      <c r="AA13" s="16">
        <v>31388.3966</v>
      </c>
      <c r="AB13" s="16">
        <v>65072.483</v>
      </c>
      <c r="AC13" s="16">
        <v>6332.3341799999998</v>
      </c>
      <c r="AD13" s="29">
        <v>37747.971979999995</v>
      </c>
    </row>
    <row r="14" spans="1:30" ht="14.4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29"/>
    </row>
    <row r="15" spans="1:30" ht="14.4" customHeight="1" x14ac:dyDescent="0.2">
      <c r="A15" s="4" t="s">
        <v>16</v>
      </c>
      <c r="B15" s="5" t="s">
        <v>53</v>
      </c>
      <c r="C15" s="16">
        <v>11478.626890000001</v>
      </c>
      <c r="D15" s="16">
        <v>127611.63</v>
      </c>
      <c r="E15" s="16">
        <v>1287.5170000000001</v>
      </c>
      <c r="F15" s="16">
        <v>4308.28946</v>
      </c>
      <c r="G15" s="16">
        <v>2627.6546400000002</v>
      </c>
      <c r="H15" s="16">
        <v>495.28810999999996</v>
      </c>
      <c r="I15" s="16">
        <v>2496.8778500000003</v>
      </c>
      <c r="J15" s="16">
        <v>3615.7670400000002</v>
      </c>
      <c r="K15" s="16">
        <v>23216.1587</v>
      </c>
      <c r="L15" s="16">
        <v>336.00178999999997</v>
      </c>
      <c r="M15" s="16">
        <v>886.59875999999997</v>
      </c>
      <c r="N15" s="16">
        <v>780.12143000000003</v>
      </c>
      <c r="O15" s="16">
        <v>23064.318620000002</v>
      </c>
      <c r="P15" s="16">
        <v>112.19110000000001</v>
      </c>
      <c r="Q15" s="16">
        <v>117298.787</v>
      </c>
      <c r="R15" s="16">
        <v>415.51202000000001</v>
      </c>
      <c r="S15" s="16">
        <v>39816</v>
      </c>
      <c r="T15" s="16">
        <v>6106</v>
      </c>
      <c r="U15" s="16">
        <v>656</v>
      </c>
      <c r="V15" s="16">
        <v>27551.91</v>
      </c>
      <c r="W15" s="16">
        <v>1397.7436099999998</v>
      </c>
      <c r="X15" s="16">
        <v>100125.026</v>
      </c>
      <c r="Y15" s="16">
        <v>4010.8240000000001</v>
      </c>
      <c r="Z15" s="16">
        <v>4946</v>
      </c>
      <c r="AA15" s="16">
        <v>2126.0130800000002</v>
      </c>
      <c r="AB15" s="16">
        <v>6037.3130000000001</v>
      </c>
      <c r="AC15" s="16">
        <v>747.76450999999997</v>
      </c>
      <c r="AD15" s="29">
        <v>13014.654859999999</v>
      </c>
    </row>
    <row r="16" spans="1:30" ht="14.4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29"/>
    </row>
    <row r="17" spans="1:30" ht="14.4" customHeight="1" x14ac:dyDescent="0.2">
      <c r="A17" s="4" t="s">
        <v>17</v>
      </c>
      <c r="B17" s="5" t="s">
        <v>55</v>
      </c>
      <c r="C17" s="16">
        <v>809.60324000000003</v>
      </c>
      <c r="D17" s="16">
        <v>-26997.571</v>
      </c>
      <c r="E17" s="16">
        <v>-233.61799999999999</v>
      </c>
      <c r="F17" s="16">
        <v>-1.4861600000000001</v>
      </c>
      <c r="G17" s="16">
        <v>-787.14463000000001</v>
      </c>
      <c r="H17" s="16">
        <v>945.55374999999992</v>
      </c>
      <c r="I17" s="16">
        <v>2244.0247100000001</v>
      </c>
      <c r="J17" s="16">
        <v>164.01984999999996</v>
      </c>
      <c r="K17" s="16">
        <v>337.96699000000001</v>
      </c>
      <c r="L17" s="16">
        <v>438.83828000000005</v>
      </c>
      <c r="M17" s="16">
        <v>931.9607400000001</v>
      </c>
      <c r="N17" s="16">
        <v>-340.89010999999999</v>
      </c>
      <c r="O17" s="16">
        <v>17825.626459999999</v>
      </c>
      <c r="P17" s="16">
        <v>65.883610000000004</v>
      </c>
      <c r="Q17" s="16">
        <v>24941.095000000001</v>
      </c>
      <c r="R17" s="16">
        <v>-6293.54007</v>
      </c>
      <c r="S17" s="16">
        <v>-88444</v>
      </c>
      <c r="T17" s="16">
        <v>195</v>
      </c>
      <c r="U17" s="16">
        <v>0</v>
      </c>
      <c r="V17" s="16">
        <v>739.971</v>
      </c>
      <c r="W17" s="16">
        <v>0</v>
      </c>
      <c r="X17" s="16">
        <v>753.52099999999996</v>
      </c>
      <c r="Y17" s="16">
        <v>606.91200000000003</v>
      </c>
      <c r="Z17" s="16">
        <v>0</v>
      </c>
      <c r="AA17" s="16">
        <v>-2.1694100000000001</v>
      </c>
      <c r="AB17" s="16">
        <v>0</v>
      </c>
      <c r="AC17" s="16">
        <v>0</v>
      </c>
      <c r="AD17" s="29">
        <v>0</v>
      </c>
    </row>
    <row r="18" spans="1:30" ht="14.4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29"/>
    </row>
    <row r="19" spans="1:30" ht="14.4" customHeight="1" x14ac:dyDescent="0.2">
      <c r="A19" s="4" t="s">
        <v>18</v>
      </c>
      <c r="B19" s="5" t="s">
        <v>57</v>
      </c>
      <c r="C19" s="16">
        <v>-2318.7737900000002</v>
      </c>
      <c r="D19" s="16">
        <v>-154625.70199999999</v>
      </c>
      <c r="E19" s="16">
        <v>0</v>
      </c>
      <c r="F19" s="16">
        <v>-13113.417439999999</v>
      </c>
      <c r="G19" s="16">
        <v>54.245059999999995</v>
      </c>
      <c r="H19" s="16">
        <v>6058.4175500000001</v>
      </c>
      <c r="I19" s="16">
        <v>-8102.7290400000002</v>
      </c>
      <c r="J19" s="16">
        <v>4764.8788199999999</v>
      </c>
      <c r="K19" s="16">
        <v>6749.5771299999997</v>
      </c>
      <c r="L19" s="16">
        <v>0</v>
      </c>
      <c r="M19" s="16">
        <v>0</v>
      </c>
      <c r="N19" s="16">
        <v>88.75</v>
      </c>
      <c r="O19" s="16">
        <v>-7963.8817300000001</v>
      </c>
      <c r="P19" s="16">
        <v>0</v>
      </c>
      <c r="Q19" s="16">
        <v>69775.192999999999</v>
      </c>
      <c r="R19" s="16">
        <v>10416.216560000001</v>
      </c>
      <c r="S19" s="16">
        <v>146715</v>
      </c>
      <c r="T19" s="16">
        <v>211</v>
      </c>
      <c r="U19" s="16">
        <v>4</v>
      </c>
      <c r="V19" s="16">
        <v>14843.462</v>
      </c>
      <c r="W19" s="16">
        <v>-81633.898379999999</v>
      </c>
      <c r="X19" s="16">
        <v>-8621.4050000000007</v>
      </c>
      <c r="Y19" s="16">
        <v>10228</v>
      </c>
      <c r="Z19" s="16">
        <v>84</v>
      </c>
      <c r="AA19" s="16">
        <v>6944.7303900000006</v>
      </c>
      <c r="AB19" s="16">
        <v>0</v>
      </c>
      <c r="AC19" s="16">
        <v>22.895720000000001</v>
      </c>
      <c r="AD19" s="29">
        <v>0</v>
      </c>
    </row>
    <row r="20" spans="1:30" ht="14.4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29"/>
    </row>
    <row r="21" spans="1:30" ht="14.4" customHeight="1" x14ac:dyDescent="0.2">
      <c r="A21" s="4" t="s">
        <v>19</v>
      </c>
      <c r="B21" s="5" t="s">
        <v>59</v>
      </c>
      <c r="C21" s="13">
        <v>0</v>
      </c>
      <c r="D21" s="13">
        <v>-5212.433</v>
      </c>
      <c r="E21" s="13">
        <v>-0.73499999999999999</v>
      </c>
      <c r="F21" s="13">
        <v>1479.3868200000002</v>
      </c>
      <c r="G21" s="13">
        <v>0</v>
      </c>
      <c r="H21" s="13">
        <v>-98.848619999999997</v>
      </c>
      <c r="I21" s="13">
        <v>1586.0141699999999</v>
      </c>
      <c r="J21" s="13">
        <v>293.80172999999996</v>
      </c>
      <c r="K21" s="13">
        <v>-13853.330239999999</v>
      </c>
      <c r="L21" s="13">
        <v>0</v>
      </c>
      <c r="M21" s="13">
        <v>0</v>
      </c>
      <c r="N21" s="13">
        <v>-636.57835999999998</v>
      </c>
      <c r="O21" s="13">
        <v>14998.351570000001</v>
      </c>
      <c r="P21" s="13">
        <v>-214.89239000000001</v>
      </c>
      <c r="Q21" s="13">
        <v>38894.400999999998</v>
      </c>
      <c r="R21" s="13">
        <v>0</v>
      </c>
      <c r="S21" s="13">
        <v>-95948</v>
      </c>
      <c r="T21" s="16">
        <v>-28</v>
      </c>
      <c r="U21" s="13">
        <v>-28</v>
      </c>
      <c r="V21" s="13">
        <v>-3050.643</v>
      </c>
      <c r="W21" s="13">
        <v>120649.33708</v>
      </c>
      <c r="X21" s="13">
        <v>38879.464999999997</v>
      </c>
      <c r="Y21" s="13">
        <v>237.85</v>
      </c>
      <c r="Z21" s="13">
        <v>-8</v>
      </c>
      <c r="AA21" s="13">
        <v>0</v>
      </c>
      <c r="AB21" s="13">
        <v>-1260.501</v>
      </c>
      <c r="AC21" s="13">
        <v>0</v>
      </c>
      <c r="AD21" s="26">
        <v>0</v>
      </c>
    </row>
    <row r="22" spans="1:30" ht="14.4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26"/>
    </row>
    <row r="23" spans="1:30" ht="14.4" customHeight="1" x14ac:dyDescent="0.2">
      <c r="A23" s="4" t="s">
        <v>20</v>
      </c>
      <c r="B23" s="5" t="s">
        <v>124</v>
      </c>
      <c r="C23" s="16">
        <v>-2211.5286499999997</v>
      </c>
      <c r="D23" s="16">
        <v>170258.65</v>
      </c>
      <c r="E23" s="16">
        <v>0</v>
      </c>
      <c r="F23" s="16">
        <v>0</v>
      </c>
      <c r="G23" s="16">
        <v>0</v>
      </c>
      <c r="H23" s="16">
        <v>0</v>
      </c>
      <c r="I23" s="16">
        <v>21.728529999999999</v>
      </c>
      <c r="J23" s="16">
        <v>0</v>
      </c>
      <c r="K23" s="16">
        <v>0</v>
      </c>
      <c r="L23" s="16">
        <v>0</v>
      </c>
      <c r="M23" s="16">
        <v>-1098.47109</v>
      </c>
      <c r="N23" s="16">
        <v>0</v>
      </c>
      <c r="O23" s="16">
        <v>2246.2573500000003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29">
        <v>0</v>
      </c>
    </row>
    <row r="24" spans="1:30" ht="14.4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29"/>
    </row>
    <row r="25" spans="1:30" ht="14.4" customHeight="1" x14ac:dyDescent="0.2">
      <c r="A25" s="4" t="s">
        <v>21</v>
      </c>
      <c r="B25" s="5" t="s">
        <v>62</v>
      </c>
      <c r="C25" s="16">
        <v>0</v>
      </c>
      <c r="D25" s="16">
        <v>970.16899999999998</v>
      </c>
      <c r="E25" s="16">
        <v>422.68200000000002</v>
      </c>
      <c r="F25" s="16">
        <v>0</v>
      </c>
      <c r="G25" s="16">
        <v>-121.29939999999</v>
      </c>
      <c r="H25" s="16">
        <v>-51.18683</v>
      </c>
      <c r="I25" s="16">
        <v>1365.0662600000001</v>
      </c>
      <c r="J25" s="16">
        <v>0</v>
      </c>
      <c r="K25" s="16">
        <v>-697.34699000000001</v>
      </c>
      <c r="L25" s="16">
        <v>0</v>
      </c>
      <c r="M25" s="16">
        <v>0</v>
      </c>
      <c r="N25" s="16">
        <v>0</v>
      </c>
      <c r="O25" s="16">
        <v>-653.80852000000004</v>
      </c>
      <c r="P25" s="16">
        <v>0</v>
      </c>
      <c r="Q25" s="16">
        <v>-3813.0430000000001</v>
      </c>
      <c r="R25" s="16">
        <v>0</v>
      </c>
      <c r="S25" s="16">
        <v>-535</v>
      </c>
      <c r="T25" s="16">
        <v>0</v>
      </c>
      <c r="U25" s="16">
        <v>49</v>
      </c>
      <c r="V25" s="16">
        <v>-3021.2730000000001</v>
      </c>
      <c r="W25" s="16">
        <v>0</v>
      </c>
      <c r="X25" s="16">
        <v>0</v>
      </c>
      <c r="Y25" s="16">
        <v>0</v>
      </c>
      <c r="Z25" s="16">
        <v>0</v>
      </c>
      <c r="AA25" s="16">
        <v>5.8999999999999992E-4</v>
      </c>
      <c r="AB25" s="16">
        <v>3142.779</v>
      </c>
      <c r="AC25" s="16">
        <v>0</v>
      </c>
      <c r="AD25" s="29">
        <v>0</v>
      </c>
    </row>
    <row r="26" spans="1:30" ht="14.4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29"/>
    </row>
    <row r="27" spans="1:30" ht="14.4" customHeight="1" x14ac:dyDescent="0.2">
      <c r="A27" s="4" t="s">
        <v>22</v>
      </c>
      <c r="B27" s="5" t="s">
        <v>64</v>
      </c>
      <c r="C27" s="13">
        <v>320.41309000000001</v>
      </c>
      <c r="D27" s="13">
        <v>43429.296999999999</v>
      </c>
      <c r="E27" s="13">
        <v>48.832000000000001</v>
      </c>
      <c r="F27" s="13">
        <v>0</v>
      </c>
      <c r="G27" s="13">
        <v>7561.8038799999995</v>
      </c>
      <c r="H27" s="13">
        <v>-7680.1253499999993</v>
      </c>
      <c r="I27" s="13">
        <v>1478.4360900000001</v>
      </c>
      <c r="J27" s="13">
        <v>-1616.13309</v>
      </c>
      <c r="K27" s="13">
        <v>1947.20444</v>
      </c>
      <c r="L27" s="13">
        <v>13.479489999999998</v>
      </c>
      <c r="M27" s="13">
        <v>-9.8307400000000023</v>
      </c>
      <c r="N27" s="13">
        <v>201.03923999999998</v>
      </c>
      <c r="O27" s="13">
        <v>5927.1575000000003</v>
      </c>
      <c r="P27" s="13">
        <v>0</v>
      </c>
      <c r="Q27" s="13">
        <v>21205.289000000001</v>
      </c>
      <c r="R27" s="13">
        <v>-391.10696999999999</v>
      </c>
      <c r="S27" s="13">
        <v>7305</v>
      </c>
      <c r="T27" s="16">
        <v>-100</v>
      </c>
      <c r="U27" s="13">
        <v>107</v>
      </c>
      <c r="V27" s="13">
        <v>28113.616000000002</v>
      </c>
      <c r="W27" s="13">
        <v>0</v>
      </c>
      <c r="X27" s="13">
        <v>19988.428</v>
      </c>
      <c r="Y27" s="13">
        <v>-6748.2920000000004</v>
      </c>
      <c r="Z27" s="13">
        <v>2005</v>
      </c>
      <c r="AA27" s="13">
        <v>3084.1186599999965</v>
      </c>
      <c r="AB27" s="13">
        <v>5.5339999999999998</v>
      </c>
      <c r="AC27" s="13">
        <v>0</v>
      </c>
      <c r="AD27" s="26">
        <v>0</v>
      </c>
    </row>
    <row r="28" spans="1:30" ht="14.4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26"/>
    </row>
    <row r="29" spans="1:30" ht="14.4" customHeight="1" x14ac:dyDescent="0.2">
      <c r="A29" s="4" t="s">
        <v>135</v>
      </c>
      <c r="B29" s="34" t="s">
        <v>125</v>
      </c>
      <c r="C29" s="16">
        <v>0</v>
      </c>
      <c r="D29" s="16">
        <v>-3951.7449999999999</v>
      </c>
      <c r="E29" s="16">
        <v>0</v>
      </c>
      <c r="F29" s="16">
        <v>1.6255999999999999</v>
      </c>
      <c r="G29" s="16">
        <v>0</v>
      </c>
      <c r="H29" s="16">
        <v>139.00233</v>
      </c>
      <c r="I29" s="16">
        <v>553.56790000000001</v>
      </c>
      <c r="J29" s="16">
        <v>56.738129999999998</v>
      </c>
      <c r="K29" s="16">
        <v>404.41313000000002</v>
      </c>
      <c r="L29" s="16">
        <v>2.1604099999999997</v>
      </c>
      <c r="M29" s="16">
        <v>152.79737</v>
      </c>
      <c r="N29" s="16">
        <v>0</v>
      </c>
      <c r="O29" s="16">
        <v>16341.455169999999</v>
      </c>
      <c r="P29" s="16">
        <v>888.07952</v>
      </c>
      <c r="Q29" s="16">
        <v>25181.583999999999</v>
      </c>
      <c r="R29" s="16">
        <v>0</v>
      </c>
      <c r="S29" s="16">
        <v>82159</v>
      </c>
      <c r="T29" s="16">
        <v>0</v>
      </c>
      <c r="U29" s="16">
        <v>289</v>
      </c>
      <c r="V29" s="16">
        <v>-777.43200000000002</v>
      </c>
      <c r="W29" s="16">
        <v>0</v>
      </c>
      <c r="X29" s="16">
        <v>55334.415000000001</v>
      </c>
      <c r="Y29" s="16">
        <v>683.11099999999999</v>
      </c>
      <c r="Z29" s="16">
        <v>0</v>
      </c>
      <c r="AA29" s="16">
        <v>43.42324</v>
      </c>
      <c r="AB29" s="16">
        <v>0</v>
      </c>
      <c r="AC29" s="16">
        <v>6.86707</v>
      </c>
      <c r="AD29" s="29">
        <v>0</v>
      </c>
    </row>
    <row r="30" spans="1:30" ht="14.4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29"/>
    </row>
    <row r="31" spans="1:30" ht="14.4" customHeight="1" x14ac:dyDescent="0.2">
      <c r="A31" s="4" t="s">
        <v>23</v>
      </c>
      <c r="B31" s="5" t="s">
        <v>67</v>
      </c>
      <c r="C31" s="16">
        <v>12598.14602</v>
      </c>
      <c r="D31" s="16">
        <v>55670.487000000001</v>
      </c>
      <c r="E31" s="16">
        <v>66.126000000000005</v>
      </c>
      <c r="F31" s="16">
        <v>2468.26514</v>
      </c>
      <c r="G31" s="16">
        <v>1716.33311</v>
      </c>
      <c r="H31" s="16">
        <v>55.978459999999998</v>
      </c>
      <c r="I31" s="16">
        <v>914.54045999999994</v>
      </c>
      <c r="J31" s="16">
        <v>660.40935000000002</v>
      </c>
      <c r="K31" s="16">
        <v>6817.7266</v>
      </c>
      <c r="L31" s="16">
        <v>469.47449</v>
      </c>
      <c r="M31" s="16">
        <v>530.20523000000003</v>
      </c>
      <c r="N31" s="16">
        <v>136.02843999999999</v>
      </c>
      <c r="O31" s="16">
        <v>27942.944920000002</v>
      </c>
      <c r="P31" s="16">
        <v>292.67735999999996</v>
      </c>
      <c r="Q31" s="16">
        <v>159267.323</v>
      </c>
      <c r="R31" s="16">
        <v>2074.2220200000002</v>
      </c>
      <c r="S31" s="16">
        <v>56579</v>
      </c>
      <c r="T31" s="16">
        <v>323</v>
      </c>
      <c r="U31" s="16">
        <v>662</v>
      </c>
      <c r="V31" s="16">
        <v>28132.29</v>
      </c>
      <c r="W31" s="16">
        <v>26724.516380000001</v>
      </c>
      <c r="X31" s="16">
        <v>6395.6</v>
      </c>
      <c r="Y31" s="16">
        <v>2679.1729999999998</v>
      </c>
      <c r="Z31" s="16">
        <v>722</v>
      </c>
      <c r="AA31" s="16">
        <v>980.78469999999993</v>
      </c>
      <c r="AB31" s="16">
        <v>4392.7039999999997</v>
      </c>
      <c r="AC31" s="16">
        <v>366818.20983000001</v>
      </c>
      <c r="AD31" s="29">
        <v>780.10632999999996</v>
      </c>
    </row>
    <row r="32" spans="1:30" ht="14.4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29"/>
    </row>
    <row r="33" spans="1:30" ht="14.4" customHeight="1" x14ac:dyDescent="0.2">
      <c r="A33" s="4" t="s">
        <v>24</v>
      </c>
      <c r="B33" s="5" t="s">
        <v>69</v>
      </c>
      <c r="C33" s="13">
        <v>6607.6023700000005</v>
      </c>
      <c r="D33" s="13">
        <v>30522.68</v>
      </c>
      <c r="E33" s="13">
        <v>754.35900000000004</v>
      </c>
      <c r="F33" s="13">
        <v>485.46148999999997</v>
      </c>
      <c r="G33" s="13">
        <v>1264.30324</v>
      </c>
      <c r="H33" s="13">
        <v>481.28795000000002</v>
      </c>
      <c r="I33" s="13">
        <v>866.19970000000001</v>
      </c>
      <c r="J33" s="13">
        <v>909.26513</v>
      </c>
      <c r="K33" s="13">
        <v>10375.965789999998</v>
      </c>
      <c r="L33" s="13">
        <v>414.00117</v>
      </c>
      <c r="M33" s="13">
        <v>256.22152999999997</v>
      </c>
      <c r="N33" s="13">
        <v>465.41798999999997</v>
      </c>
      <c r="O33" s="13">
        <v>57511.686399999999</v>
      </c>
      <c r="P33" s="13">
        <v>836.79469999999992</v>
      </c>
      <c r="Q33" s="13">
        <v>46220.33</v>
      </c>
      <c r="R33" s="13">
        <v>572.75797</v>
      </c>
      <c r="S33" s="13">
        <v>68777</v>
      </c>
      <c r="T33" s="16">
        <v>334</v>
      </c>
      <c r="U33" s="13">
        <v>1436</v>
      </c>
      <c r="V33" s="13">
        <v>33109.728000000003</v>
      </c>
      <c r="W33" s="13">
        <v>4722.8562899999988</v>
      </c>
      <c r="X33" s="13">
        <v>4089.163</v>
      </c>
      <c r="Y33" s="13">
        <v>1123.3119999999999</v>
      </c>
      <c r="Z33" s="13">
        <v>1022</v>
      </c>
      <c r="AA33" s="13">
        <v>331.25864000000001</v>
      </c>
      <c r="AB33" s="13">
        <v>9942.3029999999999</v>
      </c>
      <c r="AC33" s="13">
        <v>1257.66463</v>
      </c>
      <c r="AD33" s="26">
        <v>3479.63726</v>
      </c>
    </row>
    <row r="34" spans="1:30" ht="14.4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26"/>
    </row>
    <row r="35" spans="1:30" ht="14.4" customHeight="1" x14ac:dyDescent="0.2">
      <c r="A35" s="7" t="s">
        <v>25</v>
      </c>
      <c r="B35" s="36" t="s">
        <v>72</v>
      </c>
      <c r="C35" s="17">
        <v>160767.34315999996</v>
      </c>
      <c r="D35" s="17">
        <v>1657761.8219999999</v>
      </c>
      <c r="E35" s="17">
        <v>56107.787000000004</v>
      </c>
      <c r="F35" s="17">
        <v>45980.727560000007</v>
      </c>
      <c r="G35" s="17">
        <v>47413.838960000008</v>
      </c>
      <c r="H35" s="17">
        <v>33572.38390999999</v>
      </c>
      <c r="I35" s="17">
        <v>49628.640690000007</v>
      </c>
      <c r="J35" s="17">
        <v>14124.234999999999</v>
      </c>
      <c r="K35" s="17">
        <v>86517.215039999952</v>
      </c>
      <c r="L35" s="17">
        <v>11827.28333</v>
      </c>
      <c r="M35" s="17">
        <v>5052.3665200000005</v>
      </c>
      <c r="N35" s="17">
        <v>9421.7978200000016</v>
      </c>
      <c r="O35" s="17">
        <v>353795.60948999989</v>
      </c>
      <c r="P35" s="17">
        <v>11095.579389999999</v>
      </c>
      <c r="Q35" s="17">
        <v>1833852.5069999998</v>
      </c>
      <c r="R35" s="17">
        <v>23256.076430000008</v>
      </c>
      <c r="S35" s="17">
        <v>943812</v>
      </c>
      <c r="T35" s="17">
        <v>18321</v>
      </c>
      <c r="U35" s="17">
        <v>12130</v>
      </c>
      <c r="V35" s="17">
        <v>1009222.617</v>
      </c>
      <c r="W35" s="17">
        <v>151053.44869999998</v>
      </c>
      <c r="X35" s="17">
        <v>1376066.6610000001</v>
      </c>
      <c r="Y35" s="17">
        <v>67043.092999999993</v>
      </c>
      <c r="Z35" s="17">
        <v>53248</v>
      </c>
      <c r="AA35" s="17">
        <v>84338.928429999985</v>
      </c>
      <c r="AB35" s="17">
        <v>149297.26500000007</v>
      </c>
      <c r="AC35" s="17">
        <v>382028.90622999996</v>
      </c>
      <c r="AD35" s="30">
        <v>156529.79845999999</v>
      </c>
    </row>
    <row r="36" spans="1:30" ht="14.4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30"/>
    </row>
    <row r="37" spans="1:30" ht="14.4" customHeight="1" x14ac:dyDescent="0.2">
      <c r="A37" s="4" t="s">
        <v>26</v>
      </c>
      <c r="B37" s="5" t="s">
        <v>74</v>
      </c>
      <c r="C37" s="13">
        <v>119923.98694</v>
      </c>
      <c r="D37" s="13">
        <v>516624.30900000001</v>
      </c>
      <c r="E37" s="13">
        <v>22399.994999999999</v>
      </c>
      <c r="F37" s="13">
        <v>44766.283890000006</v>
      </c>
      <c r="G37" s="13">
        <v>29702.486559999903</v>
      </c>
      <c r="H37" s="13">
        <v>17290.795190000001</v>
      </c>
      <c r="I37" s="13">
        <v>20802.143840000001</v>
      </c>
      <c r="J37" s="13">
        <v>10676.373530000001</v>
      </c>
      <c r="K37" s="13">
        <v>45416.322880000007</v>
      </c>
      <c r="L37" s="13">
        <v>7753.4481099999994</v>
      </c>
      <c r="M37" s="13">
        <v>4867.5641099999993</v>
      </c>
      <c r="N37" s="13">
        <v>7542.8031000000001</v>
      </c>
      <c r="O37" s="13">
        <v>193728.66737000001</v>
      </c>
      <c r="P37" s="13">
        <v>4917.4106700000002</v>
      </c>
      <c r="Q37" s="13">
        <v>850210.79</v>
      </c>
      <c r="R37" s="13">
        <v>13548.015429999999</v>
      </c>
      <c r="S37" s="13">
        <v>369730</v>
      </c>
      <c r="T37" s="13">
        <v>14550</v>
      </c>
      <c r="U37" s="13">
        <v>5874</v>
      </c>
      <c r="V37" s="13">
        <v>394578.712</v>
      </c>
      <c r="W37" s="13">
        <v>54376.612950000002</v>
      </c>
      <c r="X37" s="13">
        <v>429267.38500000001</v>
      </c>
      <c r="Y37" s="13">
        <v>42135.047999999995</v>
      </c>
      <c r="Z37" s="13">
        <v>40701</v>
      </c>
      <c r="AA37" s="13">
        <v>48296.524529999995</v>
      </c>
      <c r="AB37" s="13">
        <v>78702.876999999993</v>
      </c>
      <c r="AC37" s="13">
        <v>356417.60619000002</v>
      </c>
      <c r="AD37" s="26">
        <v>55401.955399999999</v>
      </c>
    </row>
    <row r="38" spans="1:30" ht="14.4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26"/>
    </row>
    <row r="39" spans="1:30" ht="14.4" customHeight="1" x14ac:dyDescent="0.2">
      <c r="A39" s="4"/>
      <c r="B39" s="43" t="s">
        <v>127</v>
      </c>
      <c r="C39" s="13">
        <v>77122.792589999997</v>
      </c>
      <c r="D39" s="13">
        <v>326905.22200000001</v>
      </c>
      <c r="E39" s="13">
        <v>9127.7279999999992</v>
      </c>
      <c r="F39" s="13">
        <v>18458.065890000002</v>
      </c>
      <c r="G39" s="13">
        <v>18371.40192</v>
      </c>
      <c r="H39" s="13">
        <v>10899.73983</v>
      </c>
      <c r="I39" s="13">
        <v>12896.15136</v>
      </c>
      <c r="J39" s="13">
        <v>6008.7258200000006</v>
      </c>
      <c r="K39" s="13">
        <v>18472.803690000001</v>
      </c>
      <c r="L39" s="13">
        <v>4937.6971299999996</v>
      </c>
      <c r="M39" s="13">
        <v>2754.6172199999996</v>
      </c>
      <c r="N39" s="13">
        <v>4263.2065400000001</v>
      </c>
      <c r="O39" s="13">
        <v>142051.53183000002</v>
      </c>
      <c r="P39" s="13">
        <v>3732.83394</v>
      </c>
      <c r="Q39" s="13">
        <v>660707.66200000001</v>
      </c>
      <c r="R39" s="13">
        <v>9183.6837400000004</v>
      </c>
      <c r="S39" s="13">
        <v>216821</v>
      </c>
      <c r="T39" s="13">
        <v>4440</v>
      </c>
      <c r="U39" s="13">
        <v>3633</v>
      </c>
      <c r="V39" s="13">
        <v>256147.9</v>
      </c>
      <c r="W39" s="13">
        <v>28799.190669999996</v>
      </c>
      <c r="X39" s="13">
        <v>260651.766</v>
      </c>
      <c r="Y39" s="13">
        <v>30901.706999999999</v>
      </c>
      <c r="Z39" s="13">
        <v>26341</v>
      </c>
      <c r="AA39" s="13">
        <v>25914.969649999999</v>
      </c>
      <c r="AB39" s="13">
        <v>51133.983999999997</v>
      </c>
      <c r="AC39" s="13">
        <v>271380.02499000001</v>
      </c>
      <c r="AD39" s="26">
        <v>6356.3529900000003</v>
      </c>
    </row>
    <row r="40" spans="1:30" ht="14.4" customHeight="1" x14ac:dyDescent="0.2">
      <c r="A40" s="4"/>
      <c r="B40" s="43" t="s">
        <v>128</v>
      </c>
      <c r="C40" s="13">
        <v>42801.194349999998</v>
      </c>
      <c r="D40" s="13">
        <v>189719.087</v>
      </c>
      <c r="E40" s="13">
        <v>13272.267</v>
      </c>
      <c r="F40" s="13">
        <v>26308.218000000001</v>
      </c>
      <c r="G40" s="13">
        <v>11331.084639999901</v>
      </c>
      <c r="H40" s="13">
        <v>6391.0553600000003</v>
      </c>
      <c r="I40" s="13">
        <v>7905.9924800000008</v>
      </c>
      <c r="J40" s="13">
        <v>4667.6477100000002</v>
      </c>
      <c r="K40" s="13">
        <v>26943.519190000003</v>
      </c>
      <c r="L40" s="13">
        <v>2815.7509799999998</v>
      </c>
      <c r="M40" s="13">
        <v>2112.9468900000002</v>
      </c>
      <c r="N40" s="13">
        <v>3279.59656</v>
      </c>
      <c r="O40" s="13">
        <v>51677.135539999996</v>
      </c>
      <c r="P40" s="13">
        <v>1184.57673</v>
      </c>
      <c r="Q40" s="13">
        <v>189503.128</v>
      </c>
      <c r="R40" s="13">
        <v>4364.33169</v>
      </c>
      <c r="S40" s="13">
        <v>152909</v>
      </c>
      <c r="T40" s="13">
        <v>10110</v>
      </c>
      <c r="U40" s="13">
        <v>2241</v>
      </c>
      <c r="V40" s="13">
        <v>138430.81200000001</v>
      </c>
      <c r="W40" s="13">
        <v>25577.422280000006</v>
      </c>
      <c r="X40" s="13">
        <v>168615.61900000001</v>
      </c>
      <c r="Y40" s="13">
        <v>11233.341</v>
      </c>
      <c r="Z40" s="13">
        <v>14360</v>
      </c>
      <c r="AA40" s="13">
        <v>22381.55488</v>
      </c>
      <c r="AB40" s="13">
        <v>27568.893</v>
      </c>
      <c r="AC40" s="13">
        <v>85037.581200000001</v>
      </c>
      <c r="AD40" s="26">
        <v>49045.60241</v>
      </c>
    </row>
    <row r="41" spans="1:30" ht="14.4" customHeight="1" x14ac:dyDescent="0.2">
      <c r="A41" s="4" t="s">
        <v>66</v>
      </c>
      <c r="B41" s="35" t="s">
        <v>133</v>
      </c>
      <c r="C41" s="13">
        <v>5388.3379500000001</v>
      </c>
      <c r="D41" s="13">
        <v>88014.845000000001</v>
      </c>
      <c r="E41" s="13">
        <v>513.39599999999996</v>
      </c>
      <c r="F41" s="13">
        <v>117.17785000000001</v>
      </c>
      <c r="G41" s="13">
        <v>1124.40391</v>
      </c>
      <c r="H41" s="13">
        <v>266.29307</v>
      </c>
      <c r="I41" s="13">
        <v>245.12763000000001</v>
      </c>
      <c r="J41" s="13">
        <v>125.82767</v>
      </c>
      <c r="K41" s="13">
        <v>4157.55404</v>
      </c>
      <c r="L41" s="13">
        <v>57.970190000000002</v>
      </c>
      <c r="M41" s="13">
        <v>21.357119999999998</v>
      </c>
      <c r="N41" s="13">
        <v>0</v>
      </c>
      <c r="O41" s="13">
        <v>13087.56091</v>
      </c>
      <c r="P41" s="13">
        <v>197.55778000000001</v>
      </c>
      <c r="Q41" s="13">
        <v>35143.512999999999</v>
      </c>
      <c r="R41" s="13">
        <v>0</v>
      </c>
      <c r="S41" s="13">
        <v>40717</v>
      </c>
      <c r="T41" s="13">
        <v>179</v>
      </c>
      <c r="U41" s="13">
        <v>259</v>
      </c>
      <c r="V41" s="13">
        <v>44653.123</v>
      </c>
      <c r="W41" s="13">
        <v>2693.50398</v>
      </c>
      <c r="X41" s="13">
        <v>41658.245000000003</v>
      </c>
      <c r="Y41" s="13">
        <v>2827.1480000000001</v>
      </c>
      <c r="Z41" s="13">
        <v>2877</v>
      </c>
      <c r="AA41" s="13">
        <v>0</v>
      </c>
      <c r="AB41" s="13">
        <v>4085</v>
      </c>
      <c r="AC41" s="13">
        <v>0</v>
      </c>
      <c r="AD41" s="26">
        <v>0</v>
      </c>
    </row>
    <row r="42" spans="1:30" ht="14.4" customHeight="1" x14ac:dyDescent="0.2">
      <c r="A42" s="4"/>
      <c r="B42" s="35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26"/>
    </row>
    <row r="43" spans="1:30" ht="14.4" customHeight="1" x14ac:dyDescent="0.2">
      <c r="A43" s="4" t="s">
        <v>27</v>
      </c>
      <c r="B43" s="5" t="s">
        <v>76</v>
      </c>
      <c r="C43" s="13">
        <v>12144.89214</v>
      </c>
      <c r="D43" s="13">
        <v>80050.929999999993</v>
      </c>
      <c r="E43" s="13">
        <v>1868.8430000000001</v>
      </c>
      <c r="F43" s="13">
        <v>6334.1054100000001</v>
      </c>
      <c r="G43" s="13">
        <v>2910.3847099999998</v>
      </c>
      <c r="H43" s="13">
        <v>1231.54269</v>
      </c>
      <c r="I43" s="13">
        <v>1903.7525700000001</v>
      </c>
      <c r="J43" s="13">
        <v>1527.3062500000001</v>
      </c>
      <c r="K43" s="13">
        <v>3180.9131299999999</v>
      </c>
      <c r="L43" s="13">
        <v>560.7196899999999</v>
      </c>
      <c r="M43" s="13">
        <v>302.89365999999995</v>
      </c>
      <c r="N43" s="13">
        <v>785.48657000000003</v>
      </c>
      <c r="O43" s="13">
        <v>32407.300299999999</v>
      </c>
      <c r="P43" s="13">
        <v>572.28629000000001</v>
      </c>
      <c r="Q43" s="13">
        <v>107948.149</v>
      </c>
      <c r="R43" s="13">
        <v>1213.9554900000001</v>
      </c>
      <c r="S43" s="13">
        <v>53961</v>
      </c>
      <c r="T43" s="13">
        <v>1450</v>
      </c>
      <c r="U43" s="13">
        <v>342</v>
      </c>
      <c r="V43" s="13">
        <v>67484.467999999993</v>
      </c>
      <c r="W43" s="13">
        <v>4121.13922</v>
      </c>
      <c r="X43" s="13">
        <v>45134.135999999999</v>
      </c>
      <c r="Y43" s="13">
        <v>5084.375</v>
      </c>
      <c r="Z43" s="13">
        <v>5346</v>
      </c>
      <c r="AA43" s="13">
        <v>3518.17913</v>
      </c>
      <c r="AB43" s="13">
        <v>8741.6929999999993</v>
      </c>
      <c r="AC43" s="13">
        <v>18275.37674</v>
      </c>
      <c r="AD43" s="26">
        <v>15487.484060000001</v>
      </c>
    </row>
    <row r="44" spans="1:30" ht="14.4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26"/>
    </row>
    <row r="45" spans="1:30" ht="14.4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810.56790999999998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-0.93200000000000005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26">
        <v>0</v>
      </c>
    </row>
    <row r="46" spans="1:30" ht="14.4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26"/>
    </row>
    <row r="47" spans="1:30" ht="14.4" customHeight="1" x14ac:dyDescent="0.2">
      <c r="A47" s="4" t="s">
        <v>29</v>
      </c>
      <c r="B47" s="5" t="s">
        <v>83</v>
      </c>
      <c r="C47" s="13">
        <v>-13442.563689999999</v>
      </c>
      <c r="D47" s="13">
        <v>103901.319</v>
      </c>
      <c r="E47" s="13">
        <v>145.38800000000001</v>
      </c>
      <c r="F47" s="13">
        <v>127.67996999999997</v>
      </c>
      <c r="G47" s="13">
        <v>0</v>
      </c>
      <c r="H47" s="13">
        <v>-11.27173</v>
      </c>
      <c r="I47" s="13">
        <v>2460.4137500000002</v>
      </c>
      <c r="J47" s="13">
        <v>-113.87566000000001</v>
      </c>
      <c r="K47" s="13">
        <v>903.14639</v>
      </c>
      <c r="L47" s="13">
        <v>-11.276269999999997</v>
      </c>
      <c r="M47" s="13">
        <v>-508.74188999999996</v>
      </c>
      <c r="N47" s="13">
        <v>-67.001050000000006</v>
      </c>
      <c r="O47" s="13">
        <v>2777.1316999999999</v>
      </c>
      <c r="P47" s="13">
        <v>1114.2198999999998</v>
      </c>
      <c r="Q47" s="13">
        <v>-22342.316999999999</v>
      </c>
      <c r="R47" s="13">
        <v>-262.04786999999999</v>
      </c>
      <c r="S47" s="13">
        <v>10894</v>
      </c>
      <c r="T47" s="13">
        <v>490</v>
      </c>
      <c r="U47" s="13">
        <v>734</v>
      </c>
      <c r="V47" s="13">
        <v>9893.1200000000008</v>
      </c>
      <c r="W47" s="13">
        <v>10310.55917</v>
      </c>
      <c r="X47" s="13">
        <v>32084.195</v>
      </c>
      <c r="Y47" s="13">
        <v>73.460999999999999</v>
      </c>
      <c r="Z47" s="13">
        <v>-255</v>
      </c>
      <c r="AA47" s="13">
        <v>1260.6779199999994</v>
      </c>
      <c r="AB47" s="13">
        <v>-820.35400000000004</v>
      </c>
      <c r="AC47" s="13">
        <v>4875.7696699999997</v>
      </c>
      <c r="AD47" s="26">
        <v>-6964.0204899999999</v>
      </c>
    </row>
    <row r="48" spans="1:30" ht="14.4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26"/>
    </row>
    <row r="49" spans="1:30" ht="14.4" customHeight="1" x14ac:dyDescent="0.2">
      <c r="A49" s="4" t="s">
        <v>30</v>
      </c>
      <c r="B49" s="5" t="s">
        <v>85</v>
      </c>
      <c r="C49" s="13">
        <v>-21183.963449999999</v>
      </c>
      <c r="D49" s="13">
        <v>208562.55900000001</v>
      </c>
      <c r="E49" s="13">
        <v>4970.2790000000005</v>
      </c>
      <c r="F49" s="13">
        <v>13666.881820000001</v>
      </c>
      <c r="G49" s="13">
        <v>2636.6016600000003</v>
      </c>
      <c r="H49" s="13">
        <v>8645.0880199999992</v>
      </c>
      <c r="I49" s="13">
        <v>5561.1793999999991</v>
      </c>
      <c r="J49" s="13">
        <v>-101.42494000000002</v>
      </c>
      <c r="K49" s="13">
        <v>7776.1958600000007</v>
      </c>
      <c r="L49" s="13">
        <v>419.04823999999996</v>
      </c>
      <c r="M49" s="13">
        <v>-76.348369999999989</v>
      </c>
      <c r="N49" s="13">
        <v>480.82629000000003</v>
      </c>
      <c r="O49" s="13">
        <v>21754.674119999996</v>
      </c>
      <c r="P49" s="13">
        <v>-306.57679999999999</v>
      </c>
      <c r="Q49" s="13">
        <v>57275.038</v>
      </c>
      <c r="R49" s="13">
        <v>-135.46995000000001</v>
      </c>
      <c r="S49" s="13">
        <v>103265</v>
      </c>
      <c r="T49" s="13">
        <v>-244</v>
      </c>
      <c r="U49" s="13">
        <v>-758</v>
      </c>
      <c r="V49" s="13">
        <v>66334.331000000006</v>
      </c>
      <c r="W49" s="13">
        <v>7985.7388800000026</v>
      </c>
      <c r="X49" s="13">
        <v>-11476.618</v>
      </c>
      <c r="Y49" s="13">
        <v>1007.2569999999999</v>
      </c>
      <c r="Z49" s="13">
        <v>-1322</v>
      </c>
      <c r="AA49" s="13">
        <v>-4463.4091500000004</v>
      </c>
      <c r="AB49" s="13">
        <v>6729.7659999999996</v>
      </c>
      <c r="AC49" s="13">
        <v>2914.3440099999998</v>
      </c>
      <c r="AD49" s="26">
        <v>60073.599670000003</v>
      </c>
    </row>
    <row r="50" spans="1:30" ht="14.4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26"/>
    </row>
    <row r="51" spans="1:30" ht="14.4" customHeight="1" x14ac:dyDescent="0.2">
      <c r="A51" s="4" t="s">
        <v>31</v>
      </c>
      <c r="B51" s="5" t="s">
        <v>87</v>
      </c>
      <c r="C51" s="13">
        <v>0</v>
      </c>
      <c r="D51" s="13">
        <v>-49297.419000000002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-3337.8436699999997</v>
      </c>
      <c r="L51" s="13">
        <v>0</v>
      </c>
      <c r="M51" s="13">
        <v>0</v>
      </c>
      <c r="N51" s="13">
        <v>0</v>
      </c>
      <c r="O51" s="13">
        <v>-5332.8184000000001</v>
      </c>
      <c r="P51" s="13">
        <v>0</v>
      </c>
      <c r="Q51" s="13">
        <v>-28867.449000000001</v>
      </c>
      <c r="R51" s="13">
        <v>0</v>
      </c>
      <c r="S51" s="13">
        <v>-16166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-9747.33</v>
      </c>
      <c r="Z51" s="13">
        <v>0</v>
      </c>
      <c r="AA51" s="13">
        <v>-1492.4606799999999</v>
      </c>
      <c r="AB51" s="13">
        <v>0</v>
      </c>
      <c r="AC51" s="13">
        <v>0</v>
      </c>
      <c r="AD51" s="26">
        <v>0</v>
      </c>
    </row>
    <row r="52" spans="1:30" ht="14.4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26"/>
    </row>
    <row r="53" spans="1:30" ht="14.4" customHeight="1" x14ac:dyDescent="0.2">
      <c r="A53" s="4" t="s">
        <v>71</v>
      </c>
      <c r="B53" s="5" t="s">
        <v>89</v>
      </c>
      <c r="C53" s="13">
        <v>285.71520000000004</v>
      </c>
      <c r="D53" s="13">
        <v>61840.455000000002</v>
      </c>
      <c r="E53" s="13">
        <v>12.411</v>
      </c>
      <c r="F53" s="13">
        <v>3.4505700000000004</v>
      </c>
      <c r="G53" s="13">
        <v>10.995140000000001</v>
      </c>
      <c r="H53" s="13">
        <v>0</v>
      </c>
      <c r="I53" s="13">
        <v>121.69772999999999</v>
      </c>
      <c r="J53" s="13">
        <v>0</v>
      </c>
      <c r="K53" s="13">
        <v>22.765880000000003</v>
      </c>
      <c r="L53" s="13">
        <v>-51.486539999999991</v>
      </c>
      <c r="M53" s="13">
        <v>5</v>
      </c>
      <c r="N53" s="13">
        <v>225.00362999999999</v>
      </c>
      <c r="O53" s="13">
        <v>22197.393519999998</v>
      </c>
      <c r="P53" s="13">
        <v>1621.88337</v>
      </c>
      <c r="Q53" s="13">
        <v>-19467.416000000001</v>
      </c>
      <c r="R53" s="13">
        <v>0</v>
      </c>
      <c r="S53" s="13">
        <v>-14081</v>
      </c>
      <c r="T53" s="13">
        <v>0</v>
      </c>
      <c r="U53" s="13">
        <v>122</v>
      </c>
      <c r="V53" s="13">
        <v>-904.46</v>
      </c>
      <c r="W53" s="13">
        <v>0</v>
      </c>
      <c r="X53" s="13">
        <v>-29243.307000000001</v>
      </c>
      <c r="Y53" s="13">
        <v>1102.5429999999999</v>
      </c>
      <c r="Z53" s="13">
        <v>0</v>
      </c>
      <c r="AA53" s="13">
        <v>-582.06901999999991</v>
      </c>
      <c r="AB53" s="13">
        <v>0</v>
      </c>
      <c r="AC53" s="13">
        <v>56.02993</v>
      </c>
      <c r="AD53" s="26">
        <v>0</v>
      </c>
    </row>
    <row r="54" spans="1:30" ht="14.4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26"/>
    </row>
    <row r="55" spans="1:30" ht="14.4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26">
        <v>0</v>
      </c>
    </row>
    <row r="56" spans="1:30" ht="14.4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26"/>
    </row>
    <row r="57" spans="1:30" ht="14.4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29141.348739999998</v>
      </c>
      <c r="G57" s="13">
        <v>0</v>
      </c>
      <c r="H57" s="13">
        <v>0</v>
      </c>
      <c r="I57" s="13">
        <v>957.51490999999999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6000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26">
        <v>0</v>
      </c>
    </row>
    <row r="58" spans="1:30" ht="14.4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26"/>
    </row>
    <row r="59" spans="1:30" ht="14.4" customHeight="1" x14ac:dyDescent="0.2">
      <c r="A59" s="4" t="s">
        <v>82</v>
      </c>
      <c r="B59" s="5" t="s">
        <v>95</v>
      </c>
      <c r="C59" s="13">
        <v>0</v>
      </c>
      <c r="D59" s="13">
        <v>16778.001</v>
      </c>
      <c r="E59" s="13">
        <v>0</v>
      </c>
      <c r="F59" s="13">
        <v>0</v>
      </c>
      <c r="G59" s="13">
        <v>0</v>
      </c>
      <c r="H59" s="13">
        <v>0</v>
      </c>
      <c r="I59" s="13">
        <v>328.52809999999999</v>
      </c>
      <c r="J59" s="13">
        <v>209.01213000000001</v>
      </c>
      <c r="K59" s="13">
        <v>69.239630000000005</v>
      </c>
      <c r="L59" s="13">
        <v>1.21346</v>
      </c>
      <c r="M59" s="13">
        <v>0</v>
      </c>
      <c r="N59" s="13">
        <v>-7.6143799999999997</v>
      </c>
      <c r="O59" s="13">
        <v>0</v>
      </c>
      <c r="P59" s="13">
        <v>0</v>
      </c>
      <c r="Q59" s="13">
        <v>16908.04</v>
      </c>
      <c r="R59" s="13">
        <v>0</v>
      </c>
      <c r="S59" s="13">
        <v>-1</v>
      </c>
      <c r="T59" s="13">
        <v>0</v>
      </c>
      <c r="U59" s="13">
        <v>0</v>
      </c>
      <c r="V59" s="13">
        <v>-283.09800000000001</v>
      </c>
      <c r="W59" s="13">
        <v>0</v>
      </c>
      <c r="X59" s="13">
        <v>12234.787</v>
      </c>
      <c r="Y59" s="13">
        <v>0</v>
      </c>
      <c r="Z59" s="13">
        <v>725</v>
      </c>
      <c r="AA59" s="13">
        <v>1883.4164600000001</v>
      </c>
      <c r="AB59" s="13">
        <v>-1746.644</v>
      </c>
      <c r="AC59" s="13">
        <v>0</v>
      </c>
      <c r="AD59" s="26">
        <v>0</v>
      </c>
    </row>
    <row r="60" spans="1:30" ht="14.4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26"/>
    </row>
    <row r="61" spans="1:30" ht="14.4" customHeight="1" x14ac:dyDescent="0.2">
      <c r="A61" s="7" t="s">
        <v>97</v>
      </c>
      <c r="B61" s="36" t="s">
        <v>98</v>
      </c>
      <c r="C61" s="17">
        <v>57650.938069999953</v>
      </c>
      <c r="D61" s="17">
        <v>664842.82499999995</v>
      </c>
      <c r="E61" s="17">
        <v>26197.474999999999</v>
      </c>
      <c r="F61" s="17">
        <v>10106.496789999997</v>
      </c>
      <c r="G61" s="17">
        <v>11028.966980000103</v>
      </c>
      <c r="H61" s="17">
        <v>6149.93666999999</v>
      </c>
      <c r="I61" s="17">
        <v>19820.368780000008</v>
      </c>
      <c r="J61" s="17">
        <v>2219.0402799999979</v>
      </c>
      <c r="K61" s="17">
        <v>29277.968069999941</v>
      </c>
      <c r="L61" s="17">
        <v>3100.0733700000005</v>
      </c>
      <c r="M61" s="17">
        <v>440.64189000000113</v>
      </c>
      <c r="N61" s="17">
        <v>447.06490000000161</v>
      </c>
      <c r="O61" s="17">
        <v>73175.699969999885</v>
      </c>
      <c r="P61" s="17">
        <v>2978.7981799999984</v>
      </c>
      <c r="Q61" s="17">
        <v>870859.3069999998</v>
      </c>
      <c r="R61" s="17">
        <v>14891.623330000009</v>
      </c>
      <c r="S61" s="17">
        <v>395491</v>
      </c>
      <c r="T61" s="17">
        <v>1896</v>
      </c>
      <c r="U61" s="17">
        <v>5557</v>
      </c>
      <c r="V61" s="17">
        <v>426900.22500000003</v>
      </c>
      <c r="W61" s="17">
        <v>71565.894499999966</v>
      </c>
      <c r="X61" s="17">
        <v>880877.41200000024</v>
      </c>
      <c r="Y61" s="17">
        <v>24560.590999999997</v>
      </c>
      <c r="Z61" s="17">
        <v>6626</v>
      </c>
      <c r="AA61" s="17">
        <v>39684.902159999991</v>
      </c>
      <c r="AB61" s="17">
        <v>50111.639000000083</v>
      </c>
      <c r="AC61" s="17">
        <v>-510.22031000005546</v>
      </c>
      <c r="AD61" s="30">
        <v>32530.779819999974</v>
      </c>
    </row>
    <row r="62" spans="1:30" ht="14.4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26"/>
    </row>
    <row r="63" spans="1:30" ht="14.4" customHeight="1" x14ac:dyDescent="0.2">
      <c r="A63" s="4" t="s">
        <v>100</v>
      </c>
      <c r="B63" s="5" t="s">
        <v>101</v>
      </c>
      <c r="C63" s="13">
        <v>17391.291570000001</v>
      </c>
      <c r="D63" s="13">
        <v>186434.57500000001</v>
      </c>
      <c r="E63" s="13">
        <v>7055.1629999999996</v>
      </c>
      <c r="F63" s="13">
        <v>-4549.4475199999997</v>
      </c>
      <c r="G63" s="13">
        <v>2324.6900900000001</v>
      </c>
      <c r="H63" s="13">
        <v>-800.78417000000002</v>
      </c>
      <c r="I63" s="13">
        <v>2661.0550499999999</v>
      </c>
      <c r="J63" s="13">
        <v>625.44644999999991</v>
      </c>
      <c r="K63" s="13">
        <v>6935.2701999999999</v>
      </c>
      <c r="L63" s="13">
        <v>825.79362999999989</v>
      </c>
      <c r="M63" s="13">
        <v>89.802779999999998</v>
      </c>
      <c r="N63" s="13">
        <v>66.720359999999999</v>
      </c>
      <c r="O63" s="13">
        <v>37505.282549999996</v>
      </c>
      <c r="P63" s="13">
        <v>386.63853999999998</v>
      </c>
      <c r="Q63" s="13">
        <v>198570.26</v>
      </c>
      <c r="R63" s="13">
        <v>2381.1383500000002</v>
      </c>
      <c r="S63" s="13">
        <v>-58339</v>
      </c>
      <c r="T63" s="13">
        <v>230</v>
      </c>
      <c r="U63" s="13">
        <v>920</v>
      </c>
      <c r="V63" s="13">
        <v>92815.971000000005</v>
      </c>
      <c r="W63" s="13">
        <v>22182.901880000001</v>
      </c>
      <c r="X63" s="13">
        <v>277192.84899999999</v>
      </c>
      <c r="Y63" s="13">
        <v>5345.5190000000002</v>
      </c>
      <c r="Z63" s="13">
        <v>6085</v>
      </c>
      <c r="AA63" s="13">
        <v>-2464.8438500000007</v>
      </c>
      <c r="AB63" s="13">
        <v>16406.905999999999</v>
      </c>
      <c r="AC63" s="13">
        <v>-1145.7959699999999</v>
      </c>
      <c r="AD63" s="26">
        <v>12766.51957</v>
      </c>
    </row>
    <row r="64" spans="1:30" ht="14.4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26"/>
    </row>
    <row r="65" spans="1:30" s="53" customFormat="1" ht="14.4" customHeight="1" x14ac:dyDescent="0.2">
      <c r="A65" s="7" t="s">
        <v>105</v>
      </c>
      <c r="B65" s="8" t="s">
        <v>103</v>
      </c>
      <c r="C65" s="17">
        <v>40259.646499999952</v>
      </c>
      <c r="D65" s="17">
        <v>478408.24999999994</v>
      </c>
      <c r="E65" s="17">
        <v>19142.311999999998</v>
      </c>
      <c r="F65" s="17">
        <v>14655.944309999997</v>
      </c>
      <c r="G65" s="17">
        <v>8704.2768900001029</v>
      </c>
      <c r="H65" s="17">
        <v>6950.7208399999899</v>
      </c>
      <c r="I65" s="17">
        <v>17159.313730000009</v>
      </c>
      <c r="J65" s="17">
        <v>1593.593829999998</v>
      </c>
      <c r="K65" s="17">
        <v>22342.697869999942</v>
      </c>
      <c r="L65" s="17">
        <v>2274.2797400000009</v>
      </c>
      <c r="M65" s="17">
        <v>350.83911000000114</v>
      </c>
      <c r="N65" s="17">
        <v>380.34454000000164</v>
      </c>
      <c r="O65" s="17">
        <v>35670.417419999889</v>
      </c>
      <c r="P65" s="17">
        <v>2592.1596399999985</v>
      </c>
      <c r="Q65" s="17">
        <v>672289.04699999979</v>
      </c>
      <c r="R65" s="17">
        <v>12510.484980000008</v>
      </c>
      <c r="S65" s="17">
        <v>453830</v>
      </c>
      <c r="T65" s="17">
        <v>1666</v>
      </c>
      <c r="U65" s="17">
        <v>4637</v>
      </c>
      <c r="V65" s="17">
        <v>334084.25400000002</v>
      </c>
      <c r="W65" s="17">
        <v>49382.992619999961</v>
      </c>
      <c r="X65" s="17">
        <v>603684.56300000031</v>
      </c>
      <c r="Y65" s="17">
        <v>19215.071999999996</v>
      </c>
      <c r="Z65" s="17">
        <v>541</v>
      </c>
      <c r="AA65" s="17">
        <v>42149.746009999988</v>
      </c>
      <c r="AB65" s="17">
        <v>33704.73300000008</v>
      </c>
      <c r="AC65" s="17">
        <v>635.57565999994449</v>
      </c>
      <c r="AD65" s="30">
        <v>19764.260249999974</v>
      </c>
    </row>
    <row r="66" spans="1:30" s="53" customFormat="1" ht="14.4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30"/>
    </row>
    <row r="67" spans="1:30" ht="14.4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29">
        <v>0</v>
      </c>
    </row>
    <row r="68" spans="1:30" ht="14.4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29"/>
    </row>
    <row r="69" spans="1:30" ht="14.4" customHeight="1" x14ac:dyDescent="0.2">
      <c r="A69" s="7" t="s">
        <v>109</v>
      </c>
      <c r="B69" s="8" t="s">
        <v>112</v>
      </c>
      <c r="C69" s="15">
        <v>40259.646499999952</v>
      </c>
      <c r="D69" s="15">
        <v>478408.24999999994</v>
      </c>
      <c r="E69" s="15">
        <v>19142.311999999998</v>
      </c>
      <c r="F69" s="15">
        <v>14655.944309999997</v>
      </c>
      <c r="G69" s="15">
        <v>8704.2768900001029</v>
      </c>
      <c r="H69" s="15">
        <v>6950.7208399999899</v>
      </c>
      <c r="I69" s="15">
        <v>17159.313730000009</v>
      </c>
      <c r="J69" s="15">
        <v>1593.593829999998</v>
      </c>
      <c r="K69" s="15">
        <v>22342.697869999942</v>
      </c>
      <c r="L69" s="15">
        <v>2274.2797400000009</v>
      </c>
      <c r="M69" s="15">
        <v>350.83911000000114</v>
      </c>
      <c r="N69" s="15">
        <v>380.34454000000164</v>
      </c>
      <c r="O69" s="15">
        <v>35670.417419999889</v>
      </c>
      <c r="P69" s="15">
        <v>2592.1596399999985</v>
      </c>
      <c r="Q69" s="15">
        <v>672289.04699999979</v>
      </c>
      <c r="R69" s="15">
        <v>12510.484980000008</v>
      </c>
      <c r="S69" s="15">
        <v>453830</v>
      </c>
      <c r="T69" s="15">
        <v>1666</v>
      </c>
      <c r="U69" s="15">
        <v>4637</v>
      </c>
      <c r="V69" s="15">
        <v>334084.25400000002</v>
      </c>
      <c r="W69" s="15">
        <v>49382.992619999961</v>
      </c>
      <c r="X69" s="15">
        <v>603684.56300000031</v>
      </c>
      <c r="Y69" s="15">
        <v>19215.071999999996</v>
      </c>
      <c r="Z69" s="15">
        <v>541</v>
      </c>
      <c r="AA69" s="15">
        <v>42149.746009999988</v>
      </c>
      <c r="AB69" s="15">
        <v>33704.73300000008</v>
      </c>
      <c r="AC69" s="15">
        <v>635.57565999994449</v>
      </c>
      <c r="AD69" s="28">
        <v>19764.260249999974</v>
      </c>
    </row>
    <row r="70" spans="1:30" ht="14.4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29"/>
    </row>
    <row r="71" spans="1:30" ht="14.4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29">
        <v>0</v>
      </c>
    </row>
    <row r="72" spans="1:30" ht="14.4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29"/>
    </row>
    <row r="73" spans="1:30" ht="14.4" customHeight="1" x14ac:dyDescent="0.2">
      <c r="A73" s="4" t="s">
        <v>111</v>
      </c>
      <c r="B73" s="5" t="s">
        <v>116</v>
      </c>
      <c r="C73" s="16">
        <v>40259.646499999952</v>
      </c>
      <c r="D73" s="16">
        <v>478408.24999999994</v>
      </c>
      <c r="E73" s="16">
        <v>19142.311999999998</v>
      </c>
      <c r="F73" s="16">
        <v>14655.944309999997</v>
      </c>
      <c r="G73" s="16">
        <v>8704.2768900001029</v>
      </c>
      <c r="H73" s="16">
        <v>6950.7208399999899</v>
      </c>
      <c r="I73" s="16">
        <v>17159.313730000009</v>
      </c>
      <c r="J73" s="16">
        <v>1593.593829999998</v>
      </c>
      <c r="K73" s="16">
        <v>22342.697869999942</v>
      </c>
      <c r="L73" s="16">
        <v>2274.2797400000009</v>
      </c>
      <c r="M73" s="16">
        <v>350.83911000000114</v>
      </c>
      <c r="N73" s="16">
        <v>380.34454000000164</v>
      </c>
      <c r="O73" s="16">
        <v>35670.417419999889</v>
      </c>
      <c r="P73" s="16">
        <v>2592.1596399999985</v>
      </c>
      <c r="Q73" s="16">
        <v>672289.04699999979</v>
      </c>
      <c r="R73" s="16">
        <v>12510.484980000008</v>
      </c>
      <c r="S73" s="16">
        <v>453830</v>
      </c>
      <c r="T73" s="16">
        <v>1666</v>
      </c>
      <c r="U73" s="16">
        <v>4637</v>
      </c>
      <c r="V73" s="16">
        <v>334084.25400000002</v>
      </c>
      <c r="W73" s="16">
        <v>49382.992619999961</v>
      </c>
      <c r="X73" s="16">
        <v>603684.56300000031</v>
      </c>
      <c r="Y73" s="16">
        <v>19215.071999999996</v>
      </c>
      <c r="Z73" s="16">
        <v>541</v>
      </c>
      <c r="AA73" s="16">
        <v>42149.746009999988</v>
      </c>
      <c r="AB73" s="16">
        <v>33704.73300000008</v>
      </c>
      <c r="AC73" s="16">
        <v>635.57565999994449</v>
      </c>
      <c r="AD73" s="29">
        <v>19764.260249999974</v>
      </c>
    </row>
    <row r="74" spans="1:30" ht="14.4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1"/>
    </row>
    <row r="75" spans="1:30" s="55" customFormat="1" hidden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</row>
    <row r="76" spans="1:30" s="55" customFormat="1" hidden="1" x14ac:dyDescent="0.2">
      <c r="A76" s="10" t="s">
        <v>32</v>
      </c>
      <c r="B76" s="54"/>
      <c r="C76" s="19">
        <v>-5045</v>
      </c>
      <c r="D76" s="19">
        <v>50633</v>
      </c>
      <c r="E76" s="19">
        <v>11961</v>
      </c>
      <c r="F76" s="19">
        <v>285</v>
      </c>
      <c r="G76" s="19">
        <v>24173</v>
      </c>
      <c r="H76" s="19">
        <v>26565</v>
      </c>
      <c r="I76" s="19">
        <v>12974</v>
      </c>
      <c r="J76" s="19">
        <v>-2507</v>
      </c>
      <c r="K76" s="19">
        <v>27762</v>
      </c>
      <c r="L76" s="19">
        <v>2088</v>
      </c>
      <c r="M76" s="19">
        <v>658</v>
      </c>
      <c r="N76" s="19"/>
      <c r="O76" s="19">
        <v>-116621</v>
      </c>
      <c r="P76" s="19">
        <v>-3181</v>
      </c>
      <c r="Q76" s="19">
        <v>406539.33100000012</v>
      </c>
      <c r="R76" s="19">
        <v>10678</v>
      </c>
      <c r="S76" s="19">
        <v>-1374246</v>
      </c>
      <c r="T76" s="19">
        <v>1790</v>
      </c>
      <c r="U76" s="19">
        <v>2790</v>
      </c>
      <c r="V76" s="19">
        <v>87822</v>
      </c>
      <c r="W76" s="19">
        <v>30866</v>
      </c>
      <c r="X76" s="19">
        <v>275210</v>
      </c>
      <c r="Y76" s="19">
        <v>-12034</v>
      </c>
      <c r="Z76" s="19">
        <v>15050</v>
      </c>
      <c r="AA76" s="19">
        <v>10580</v>
      </c>
      <c r="AB76" s="19">
        <v>19306</v>
      </c>
      <c r="AC76" s="19">
        <v>7785</v>
      </c>
      <c r="AD76" s="19">
        <v>7942</v>
      </c>
    </row>
    <row r="77" spans="1:30" hidden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</row>
    <row r="78" spans="1:30" hidden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</row>
    <row r="79" spans="1:30" ht="12" hidden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</row>
    <row r="80" spans="1:30" hidden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</row>
    <row r="81" spans="1:30" ht="12" hidden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</row>
    <row r="82" spans="1:30" hidden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</row>
    <row r="83" spans="1:30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</row>
    <row r="84" spans="1:30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</row>
    <row r="85" spans="1:30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</row>
    <row r="86" spans="1:30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</row>
    <row r="87" spans="1:30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</row>
    <row r="88" spans="1:30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</row>
    <row r="89" spans="1:30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</row>
    <row r="90" spans="1:30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</row>
    <row r="91" spans="1:30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</row>
    <row r="92" spans="1:30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</row>
    <row r="93" spans="1:30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</row>
    <row r="94" spans="1:30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</row>
    <row r="95" spans="1:30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</row>
    <row r="96" spans="1:30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</row>
    <row r="97" spans="3:30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</row>
    <row r="98" spans="3:30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</row>
    <row r="99" spans="3:30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</row>
    <row r="100" spans="3:30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</row>
    <row r="101" spans="3:30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</row>
    <row r="102" spans="3:30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</row>
    <row r="103" spans="3:30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</row>
    <row r="104" spans="3:30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</row>
    <row r="105" spans="3:30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</row>
    <row r="106" spans="3:30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</row>
    <row r="107" spans="3:30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</row>
    <row r="108" spans="3:30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</row>
    <row r="109" spans="3:30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</row>
    <row r="110" spans="3:30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</row>
    <row r="111" spans="3:30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</row>
    <row r="112" spans="3:30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</row>
    <row r="113" spans="3:30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</row>
    <row r="114" spans="3:30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</row>
    <row r="115" spans="3:30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</row>
    <row r="116" spans="3:30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</row>
    <row r="117" spans="3:30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</row>
    <row r="118" spans="3:30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</row>
    <row r="119" spans="3:30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</row>
    <row r="120" spans="3:30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</row>
    <row r="121" spans="3:30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</row>
    <row r="122" spans="3:30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</row>
    <row r="123" spans="3:30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</row>
    <row r="124" spans="3:30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</row>
    <row r="125" spans="3:30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</row>
    <row r="126" spans="3:30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</row>
    <row r="127" spans="3:30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</row>
    <row r="128" spans="3:30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</row>
    <row r="129" spans="3:30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</row>
    <row r="130" spans="3:30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</row>
    <row r="131" spans="3:30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</row>
    <row r="132" spans="3:30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</row>
    <row r="133" spans="3:30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</row>
    <row r="134" spans="3:30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</row>
    <row r="135" spans="3:30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</row>
    <row r="136" spans="3:30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</row>
    <row r="137" spans="3:30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</row>
    <row r="138" spans="3:30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</row>
    <row r="139" spans="3:30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</row>
    <row r="140" spans="3:30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</row>
    <row r="141" spans="3:30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</row>
    <row r="142" spans="3:30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</row>
    <row r="143" spans="3:30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</row>
    <row r="144" spans="3:30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</row>
    <row r="145" spans="3:30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</row>
    <row r="146" spans="3:30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</row>
    <row r="147" spans="3:30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</row>
    <row r="148" spans="3:30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</row>
    <row r="149" spans="3:30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</row>
    <row r="150" spans="3:30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</row>
    <row r="151" spans="3:30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</row>
    <row r="152" spans="3:30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</row>
    <row r="153" spans="3:30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</row>
    <row r="154" spans="3:30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</row>
    <row r="155" spans="3:30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</row>
    <row r="156" spans="3:30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</row>
    <row r="157" spans="3:30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</row>
    <row r="158" spans="3:30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</row>
    <row r="159" spans="3:30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</row>
    <row r="160" spans="3:30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</row>
    <row r="161" spans="3:30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</row>
    <row r="162" spans="3:30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</row>
    <row r="163" spans="3:30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</row>
    <row r="164" spans="3:30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</row>
    <row r="165" spans="3:30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</row>
    <row r="166" spans="3:30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</row>
    <row r="167" spans="3:30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</row>
    <row r="168" spans="3:30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</row>
    <row r="169" spans="3:30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</row>
    <row r="170" spans="3:30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</row>
    <row r="171" spans="3:30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</row>
    <row r="172" spans="3:30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</row>
    <row r="173" spans="3:30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</row>
    <row r="174" spans="3:30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</row>
    <row r="175" spans="3:30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</row>
    <row r="176" spans="3:30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</row>
    <row r="177" spans="3:30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</row>
    <row r="178" spans="3:30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</row>
    <row r="179" spans="3:30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</row>
    <row r="180" spans="3:30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</row>
  </sheetData>
  <pageMargins left="0.70866141732283472" right="1.8110236220472442" top="0.74803149606299213" bottom="0.74803149606299213" header="0.31496062992125984" footer="0.31496062992125984"/>
  <pageSetup paperSize="9" scale="18" orientation="portrait" r:id="rId1"/>
  <colBreaks count="4" manualBreakCount="4">
    <brk id="2" max="73" man="1"/>
    <brk id="10" max="1048575" man="1"/>
    <brk id="17" max="1048575" man="1"/>
    <brk id="2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E180"/>
  <sheetViews>
    <sheetView showGridLines="0" zoomScaleNormal="100" workbookViewId="0">
      <selection activeCell="N74" sqref="N74"/>
    </sheetView>
  </sheetViews>
  <sheetFormatPr defaultColWidth="9.33203125" defaultRowHeight="10.199999999999999" x14ac:dyDescent="0.2"/>
  <cols>
    <col min="1" max="1" width="9.33203125" style="1"/>
    <col min="2" max="2" width="119.109375" style="1" bestFit="1" customWidth="1"/>
    <col min="3" max="22" width="11.33203125" style="12" customWidth="1"/>
    <col min="23" max="23" width="11.33203125" style="21" customWidth="1"/>
    <col min="24" max="27" width="11.33203125" style="12" customWidth="1"/>
    <col min="28" max="28" width="10.6640625" style="12" customWidth="1"/>
    <col min="29" max="31" width="11.33203125" style="12" customWidth="1"/>
    <col min="32" max="16384" width="9.33203125" style="1"/>
  </cols>
  <sheetData>
    <row r="1" spans="1:31" ht="15" customHeight="1" x14ac:dyDescent="0.2">
      <c r="A1" s="44" t="s">
        <v>33</v>
      </c>
    </row>
    <row r="2" spans="1:31" ht="15" customHeight="1" x14ac:dyDescent="0.2">
      <c r="A2" s="45" t="s">
        <v>263</v>
      </c>
      <c r="B2" s="48"/>
    </row>
    <row r="3" spans="1:31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61" t="s">
        <v>123</v>
      </c>
    </row>
    <row r="5" spans="1:31" s="52" customFormat="1" ht="15" customHeight="1" x14ac:dyDescent="0.2">
      <c r="A5" s="4" t="s">
        <v>12</v>
      </c>
      <c r="B5" s="42" t="s">
        <v>43</v>
      </c>
      <c r="C5" s="13">
        <v>63610.369519999993</v>
      </c>
      <c r="D5" s="13">
        <v>497008.728</v>
      </c>
      <c r="E5" s="13">
        <v>13329.246999999999</v>
      </c>
      <c r="F5" s="13">
        <v>15792.822340000002</v>
      </c>
      <c r="G5" s="13">
        <v>22597.9015</v>
      </c>
      <c r="H5" s="13">
        <v>15515.162559999999</v>
      </c>
      <c r="I5" s="13">
        <v>22548.919829999999</v>
      </c>
      <c r="J5" s="13">
        <v>2799.9606600000002</v>
      </c>
      <c r="K5" s="13">
        <v>106501.38535000001</v>
      </c>
      <c r="L5" s="13">
        <v>4032.32998</v>
      </c>
      <c r="M5" s="13">
        <v>1656.8908800000002</v>
      </c>
      <c r="N5" s="13">
        <v>3563.1863599999997</v>
      </c>
      <c r="O5" s="13">
        <v>124147.63283</v>
      </c>
      <c r="P5" s="13">
        <v>4076.0590299999999</v>
      </c>
      <c r="Q5" s="13">
        <v>567728.446</v>
      </c>
      <c r="R5" s="13">
        <v>1940.2546500000003</v>
      </c>
      <c r="S5" s="13">
        <v>368315</v>
      </c>
      <c r="T5" s="13">
        <v>2131</v>
      </c>
      <c r="U5" s="13">
        <v>3926</v>
      </c>
      <c r="V5" s="13">
        <v>271408.96899999998</v>
      </c>
      <c r="W5" s="13">
        <v>147247.67893999998</v>
      </c>
      <c r="X5" s="13">
        <v>547527.40800000005</v>
      </c>
      <c r="Y5" s="13">
        <v>17286.496999999999</v>
      </c>
      <c r="Z5" s="13">
        <v>14020</v>
      </c>
      <c r="AA5" s="13">
        <v>17668.709190000001</v>
      </c>
      <c r="AB5" s="13">
        <v>39126.35042000001</v>
      </c>
      <c r="AC5" s="13">
        <v>5396.5135199999995</v>
      </c>
      <c r="AD5" s="13">
        <v>0</v>
      </c>
      <c r="AE5" s="26">
        <v>74359.026140000002</v>
      </c>
    </row>
    <row r="6" spans="1:31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52" customFormat="1" ht="15" customHeight="1" x14ac:dyDescent="0.2">
      <c r="A7" s="4" t="s">
        <v>47</v>
      </c>
      <c r="B7" s="5" t="s">
        <v>45</v>
      </c>
      <c r="C7" s="14">
        <v>13346.244120000001</v>
      </c>
      <c r="D7" s="14">
        <v>83326.691000000006</v>
      </c>
      <c r="E7" s="14">
        <v>330.44799999999998</v>
      </c>
      <c r="F7" s="14">
        <v>1240.8725300000001</v>
      </c>
      <c r="G7" s="14">
        <v>10087.56293</v>
      </c>
      <c r="H7" s="14">
        <v>5675.5885299999991</v>
      </c>
      <c r="I7" s="14">
        <v>4080.5945299999998</v>
      </c>
      <c r="J7" s="14">
        <v>401.87049999999999</v>
      </c>
      <c r="K7" s="14">
        <v>76909.648840000009</v>
      </c>
      <c r="L7" s="14">
        <v>420.96652999999998</v>
      </c>
      <c r="M7" s="14">
        <v>129.35061999999999</v>
      </c>
      <c r="N7" s="14">
        <v>177.809</v>
      </c>
      <c r="O7" s="14">
        <v>31451.567250000007</v>
      </c>
      <c r="P7" s="14">
        <v>576.68107000000009</v>
      </c>
      <c r="Q7" s="14">
        <v>189736.98499999999</v>
      </c>
      <c r="R7" s="14">
        <v>1031.4241499999998</v>
      </c>
      <c r="S7" s="14">
        <v>98404</v>
      </c>
      <c r="T7" s="14">
        <v>115</v>
      </c>
      <c r="U7" s="14">
        <v>740</v>
      </c>
      <c r="V7" s="14">
        <v>30553.68</v>
      </c>
      <c r="W7" s="14">
        <v>36696.553200000002</v>
      </c>
      <c r="X7" s="14">
        <v>182827.80100000001</v>
      </c>
      <c r="Y7" s="14">
        <v>7618.0709999999999</v>
      </c>
      <c r="Z7" s="14">
        <v>0</v>
      </c>
      <c r="AA7" s="14">
        <v>346.57325000000014</v>
      </c>
      <c r="AB7" s="14">
        <v>3358.1793199999997</v>
      </c>
      <c r="AC7" s="14">
        <v>1878.4085300000002</v>
      </c>
      <c r="AD7" s="14">
        <v>2.9748599999999996</v>
      </c>
      <c r="AE7" s="27">
        <v>7510.92353</v>
      </c>
    </row>
    <row r="8" spans="1:31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53" customFormat="1" ht="15" customHeight="1" x14ac:dyDescent="0.2">
      <c r="A11" s="4" t="s">
        <v>14</v>
      </c>
      <c r="B11" s="34" t="s">
        <v>50</v>
      </c>
      <c r="C11" s="16">
        <v>104.64382000000001</v>
      </c>
      <c r="D11" s="16">
        <v>56919.49</v>
      </c>
      <c r="E11" s="16">
        <v>146.58500000000001</v>
      </c>
      <c r="F11" s="16">
        <v>0</v>
      </c>
      <c r="G11" s="16">
        <v>2624.8646199999998</v>
      </c>
      <c r="H11" s="16">
        <v>10000</v>
      </c>
      <c r="I11" s="16">
        <v>0</v>
      </c>
      <c r="J11" s="16">
        <v>233.86520000000002</v>
      </c>
      <c r="K11" s="16">
        <v>222.30517</v>
      </c>
      <c r="L11" s="16">
        <v>47.5</v>
      </c>
      <c r="M11" s="16">
        <v>55.14432</v>
      </c>
      <c r="N11" s="16">
        <v>55.9405</v>
      </c>
      <c r="O11" s="16">
        <v>951.49509</v>
      </c>
      <c r="P11" s="16">
        <v>0</v>
      </c>
      <c r="Q11" s="16">
        <v>70824.857999999993</v>
      </c>
      <c r="R11" s="16">
        <v>200.99187000000001</v>
      </c>
      <c r="S11" s="16">
        <v>7162</v>
      </c>
      <c r="T11" s="16">
        <v>97</v>
      </c>
      <c r="U11" s="16">
        <v>260</v>
      </c>
      <c r="V11" s="16">
        <v>128834.11500000001</v>
      </c>
      <c r="W11" s="16">
        <v>0</v>
      </c>
      <c r="X11" s="16">
        <v>16227.398999999999</v>
      </c>
      <c r="Y11" s="16">
        <v>0</v>
      </c>
      <c r="Z11" s="16">
        <v>95</v>
      </c>
      <c r="AA11" s="16">
        <v>1532.1977099999999</v>
      </c>
      <c r="AB11" s="16">
        <v>161.68149</v>
      </c>
      <c r="AC11" s="16">
        <v>101.36975</v>
      </c>
      <c r="AD11" s="16">
        <v>0</v>
      </c>
      <c r="AE11" s="29">
        <v>63.205390000000001</v>
      </c>
    </row>
    <row r="12" spans="1:31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28"/>
    </row>
    <row r="13" spans="1:31" ht="15" customHeight="1" x14ac:dyDescent="0.2">
      <c r="A13" s="4" t="s">
        <v>15</v>
      </c>
      <c r="B13" s="5" t="s">
        <v>52</v>
      </c>
      <c r="C13" s="16">
        <v>23535.117010000002</v>
      </c>
      <c r="D13" s="16">
        <v>326214.95600000001</v>
      </c>
      <c r="E13" s="16">
        <v>12189.456</v>
      </c>
      <c r="F13" s="16">
        <v>11323.68597</v>
      </c>
      <c r="G13" s="16">
        <v>8033.2113799999997</v>
      </c>
      <c r="H13" s="16">
        <v>455.72128999999995</v>
      </c>
      <c r="I13" s="16">
        <v>7676.7785700000004</v>
      </c>
      <c r="J13" s="16">
        <v>4098.66129</v>
      </c>
      <c r="K13" s="16">
        <v>15403.848099999999</v>
      </c>
      <c r="L13" s="16">
        <v>1177.1398100000001</v>
      </c>
      <c r="M13" s="16">
        <v>594.24629000000004</v>
      </c>
      <c r="N13" s="16">
        <v>1430.5276699999999</v>
      </c>
      <c r="O13" s="16">
        <v>68406.281540000011</v>
      </c>
      <c r="P13" s="16">
        <v>1961.5065099999999</v>
      </c>
      <c r="Q13" s="16">
        <v>305748.54700000002</v>
      </c>
      <c r="R13" s="16">
        <v>7444.6903200000006</v>
      </c>
      <c r="S13" s="16">
        <v>147426</v>
      </c>
      <c r="T13" s="16">
        <v>8966</v>
      </c>
      <c r="U13" s="16">
        <v>2538</v>
      </c>
      <c r="V13" s="16">
        <v>154615.56200000001</v>
      </c>
      <c r="W13" s="16">
        <v>8882.9438900000005</v>
      </c>
      <c r="X13" s="16">
        <v>298205.54700000002</v>
      </c>
      <c r="Y13" s="16">
        <v>11991.253000000001</v>
      </c>
      <c r="Z13" s="16">
        <v>13427</v>
      </c>
      <c r="AA13" s="16">
        <v>15880.645550000001</v>
      </c>
      <c r="AB13" s="16">
        <v>31223.613469999997</v>
      </c>
      <c r="AC13" s="16">
        <v>3416.5568499999999</v>
      </c>
      <c r="AD13" s="16">
        <v>0</v>
      </c>
      <c r="AE13" s="29">
        <v>18230.907950000001</v>
      </c>
    </row>
    <row r="14" spans="1:31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ht="15" customHeight="1" x14ac:dyDescent="0.2">
      <c r="A15" s="4" t="s">
        <v>16</v>
      </c>
      <c r="B15" s="5" t="s">
        <v>53</v>
      </c>
      <c r="C15" s="16">
        <v>4964.9773499999992</v>
      </c>
      <c r="D15" s="16">
        <v>62034.438999999998</v>
      </c>
      <c r="E15" s="16">
        <v>617.07000000000005</v>
      </c>
      <c r="F15" s="16">
        <v>2014.71263</v>
      </c>
      <c r="G15" s="16">
        <v>1405.1804999999999</v>
      </c>
      <c r="H15" s="16">
        <v>213.91081</v>
      </c>
      <c r="I15" s="16">
        <v>1681.52298</v>
      </c>
      <c r="J15" s="16">
        <v>2035.0821299999998</v>
      </c>
      <c r="K15" s="16">
        <v>10169.41217</v>
      </c>
      <c r="L15" s="16">
        <v>161.88167000000001</v>
      </c>
      <c r="M15" s="16">
        <v>430.68240000000003</v>
      </c>
      <c r="N15" s="16">
        <v>390.90123</v>
      </c>
      <c r="O15" s="16">
        <v>12079.548279999999</v>
      </c>
      <c r="P15" s="16">
        <v>19.71454</v>
      </c>
      <c r="Q15" s="16">
        <v>53132.175999999999</v>
      </c>
      <c r="R15" s="16">
        <v>221.4186</v>
      </c>
      <c r="S15" s="16">
        <v>19085</v>
      </c>
      <c r="T15" s="16">
        <v>3226</v>
      </c>
      <c r="U15" s="16">
        <v>310</v>
      </c>
      <c r="V15" s="16">
        <v>13746.973</v>
      </c>
      <c r="W15" s="16">
        <v>641.28064000000006</v>
      </c>
      <c r="X15" s="16">
        <v>50211.591999999997</v>
      </c>
      <c r="Y15" s="16">
        <v>2808.9760000000001</v>
      </c>
      <c r="Z15" s="16">
        <v>2901</v>
      </c>
      <c r="AA15" s="16">
        <v>1024.1719499999999</v>
      </c>
      <c r="AB15" s="16">
        <v>2955.3412899999994</v>
      </c>
      <c r="AC15" s="16">
        <v>307.52317999999991</v>
      </c>
      <c r="AD15" s="16">
        <v>33.911760000000001</v>
      </c>
      <c r="AE15" s="29">
        <v>5799.8490199999997</v>
      </c>
    </row>
    <row r="16" spans="1:31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ht="15" customHeight="1" x14ac:dyDescent="0.2">
      <c r="A17" s="4" t="s">
        <v>17</v>
      </c>
      <c r="B17" s="5" t="s">
        <v>55</v>
      </c>
      <c r="C17" s="16">
        <v>820.67123000000004</v>
      </c>
      <c r="D17" s="16">
        <v>24435.865000000002</v>
      </c>
      <c r="E17" s="16">
        <v>-297.78100000000001</v>
      </c>
      <c r="F17" s="16">
        <v>0</v>
      </c>
      <c r="G17" s="16">
        <v>-175.84870999999998</v>
      </c>
      <c r="H17" s="16">
        <v>-1726.4809000000002</v>
      </c>
      <c r="I17" s="16">
        <v>2623.5999100000004</v>
      </c>
      <c r="J17" s="16">
        <v>225.41469999999998</v>
      </c>
      <c r="K17" s="16">
        <v>31.94218</v>
      </c>
      <c r="L17" s="16">
        <v>0</v>
      </c>
      <c r="M17" s="16">
        <v>942.24076000000014</v>
      </c>
      <c r="N17" s="16">
        <v>-316.24975999999992</v>
      </c>
      <c r="O17" s="16">
        <v>5350.7937099999999</v>
      </c>
      <c r="P17" s="16">
        <v>0</v>
      </c>
      <c r="Q17" s="16">
        <v>2444.2750000000001</v>
      </c>
      <c r="R17" s="16">
        <v>-5773.3205399999997</v>
      </c>
      <c r="S17" s="16">
        <v>-52777</v>
      </c>
      <c r="T17" s="16">
        <v>195</v>
      </c>
      <c r="U17" s="16">
        <v>0</v>
      </c>
      <c r="V17" s="16">
        <v>19.297000000000001</v>
      </c>
      <c r="W17" s="16">
        <v>0</v>
      </c>
      <c r="X17" s="16">
        <v>753.52</v>
      </c>
      <c r="Y17" s="16">
        <v>3.4020000000000001</v>
      </c>
      <c r="Z17" s="16">
        <v>0</v>
      </c>
      <c r="AA17" s="16">
        <v>-8.6371200000000012</v>
      </c>
      <c r="AB17" s="16">
        <v>0</v>
      </c>
      <c r="AC17" s="16">
        <v>0</v>
      </c>
      <c r="AD17" s="16">
        <v>0</v>
      </c>
      <c r="AE17" s="29">
        <v>0</v>
      </c>
    </row>
    <row r="18" spans="1:31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ht="15" customHeight="1" x14ac:dyDescent="0.2">
      <c r="A19" s="4" t="s">
        <v>18</v>
      </c>
      <c r="B19" s="5" t="s">
        <v>57</v>
      </c>
      <c r="C19" s="16">
        <v>-1036.1459</v>
      </c>
      <c r="D19" s="16">
        <v>-156864.08799999999</v>
      </c>
      <c r="E19" s="16">
        <v>0</v>
      </c>
      <c r="F19" s="16">
        <v>-3283.2117799999996</v>
      </c>
      <c r="G19" s="16">
        <v>-3232.3342900000002</v>
      </c>
      <c r="H19" s="16">
        <v>5296.9248299999999</v>
      </c>
      <c r="I19" s="16">
        <v>-7873.8815199999999</v>
      </c>
      <c r="J19" s="16">
        <v>3320.9397400000003</v>
      </c>
      <c r="K19" s="16">
        <v>4776.8573200000001</v>
      </c>
      <c r="L19" s="16">
        <v>0</v>
      </c>
      <c r="M19" s="16">
        <v>0</v>
      </c>
      <c r="N19" s="16">
        <v>88.75</v>
      </c>
      <c r="O19" s="16">
        <v>-5763.2420599999996</v>
      </c>
      <c r="P19" s="16">
        <v>0</v>
      </c>
      <c r="Q19" s="16">
        <v>70660.536999999997</v>
      </c>
      <c r="R19" s="16">
        <v>6129.6025599999994</v>
      </c>
      <c r="S19" s="16">
        <v>147440</v>
      </c>
      <c r="T19" s="16">
        <v>802</v>
      </c>
      <c r="U19" s="16">
        <v>0</v>
      </c>
      <c r="V19" s="16">
        <v>7857.5330000000004</v>
      </c>
      <c r="W19" s="16">
        <v>-49754.447560000001</v>
      </c>
      <c r="X19" s="16">
        <v>-1349.932</v>
      </c>
      <c r="Y19" s="16">
        <v>1192.9680000000001</v>
      </c>
      <c r="Z19" s="16">
        <v>55</v>
      </c>
      <c r="AA19" s="16">
        <v>7576.5400099999979</v>
      </c>
      <c r="AB19" s="16">
        <v>0</v>
      </c>
      <c r="AC19" s="16">
        <v>-11.993099999268715</v>
      </c>
      <c r="AD19" s="16">
        <v>0</v>
      </c>
      <c r="AE19" s="29">
        <v>0</v>
      </c>
    </row>
    <row r="20" spans="1:31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ht="15" customHeight="1" x14ac:dyDescent="0.2">
      <c r="A21" s="4" t="s">
        <v>19</v>
      </c>
      <c r="B21" s="5" t="s">
        <v>59</v>
      </c>
      <c r="C21" s="13">
        <v>0</v>
      </c>
      <c r="D21" s="13">
        <v>-435.59300000000002</v>
      </c>
      <c r="E21" s="13">
        <v>-0.92400000000000004</v>
      </c>
      <c r="F21" s="13">
        <v>892.60771999999997</v>
      </c>
      <c r="G21" s="13">
        <v>0</v>
      </c>
      <c r="H21" s="13">
        <v>-47.224730000000001</v>
      </c>
      <c r="I21" s="13">
        <v>991.30542000000003</v>
      </c>
      <c r="J21" s="13">
        <v>84.815429999999992</v>
      </c>
      <c r="K21" s="13">
        <v>-8863.3258800000003</v>
      </c>
      <c r="L21" s="13">
        <v>0</v>
      </c>
      <c r="M21" s="13">
        <v>0</v>
      </c>
      <c r="N21" s="13">
        <v>-636.57836999999995</v>
      </c>
      <c r="O21" s="13">
        <v>8187.31664</v>
      </c>
      <c r="P21" s="13">
        <v>-112.36786000000001</v>
      </c>
      <c r="Q21" s="13">
        <v>9484.5339999999997</v>
      </c>
      <c r="R21" s="13">
        <v>0</v>
      </c>
      <c r="S21" s="16">
        <v>-26411</v>
      </c>
      <c r="T21" s="13">
        <v>-77</v>
      </c>
      <c r="U21" s="13">
        <v>-60</v>
      </c>
      <c r="V21" s="13">
        <v>926.89700000000005</v>
      </c>
      <c r="W21" s="13">
        <v>-2666.3851099999997</v>
      </c>
      <c r="X21" s="13">
        <v>2984.377</v>
      </c>
      <c r="Y21" s="13">
        <v>412.04700000000003</v>
      </c>
      <c r="Z21" s="13">
        <v>0</v>
      </c>
      <c r="AA21" s="13">
        <v>0</v>
      </c>
      <c r="AB21" s="13">
        <v>-246.65931</v>
      </c>
      <c r="AC21" s="13">
        <v>0</v>
      </c>
      <c r="AD21" s="13">
        <v>0</v>
      </c>
      <c r="AE21" s="26">
        <v>0</v>
      </c>
    </row>
    <row r="22" spans="1:31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ht="15" customHeight="1" x14ac:dyDescent="0.2">
      <c r="A23" s="4" t="s">
        <v>20</v>
      </c>
      <c r="B23" s="5" t="s">
        <v>124</v>
      </c>
      <c r="C23" s="16">
        <v>-2484.13967</v>
      </c>
      <c r="D23" s="16">
        <v>162103.43100000001</v>
      </c>
      <c r="E23" s="16">
        <v>0</v>
      </c>
      <c r="F23" s="16">
        <v>0</v>
      </c>
      <c r="G23" s="16">
        <v>0</v>
      </c>
      <c r="H23" s="16">
        <v>0</v>
      </c>
      <c r="I23" s="16">
        <v>16.66235</v>
      </c>
      <c r="J23" s="16">
        <v>0</v>
      </c>
      <c r="K23" s="16">
        <v>0</v>
      </c>
      <c r="L23" s="16">
        <v>0</v>
      </c>
      <c r="M23" s="16">
        <v>-334.32434999999998</v>
      </c>
      <c r="N23" s="16">
        <v>0</v>
      </c>
      <c r="O23" s="16">
        <v>736.60599999999999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ht="15" customHeight="1" x14ac:dyDescent="0.2">
      <c r="A25" s="4" t="s">
        <v>21</v>
      </c>
      <c r="B25" s="5" t="s">
        <v>62</v>
      </c>
      <c r="C25" s="16">
        <v>0</v>
      </c>
      <c r="D25" s="16">
        <v>-1690.4169999999999</v>
      </c>
      <c r="E25" s="16">
        <v>0</v>
      </c>
      <c r="F25" s="16">
        <v>0</v>
      </c>
      <c r="G25" s="16">
        <v>-2320.6512000000002</v>
      </c>
      <c r="H25" s="16">
        <v>4744.0921600000001</v>
      </c>
      <c r="I25" s="16">
        <v>1365.0662600000001</v>
      </c>
      <c r="J25" s="16">
        <v>0</v>
      </c>
      <c r="K25" s="16">
        <v>1598.9939999999999</v>
      </c>
      <c r="L25" s="16">
        <v>0</v>
      </c>
      <c r="M25" s="16">
        <v>0</v>
      </c>
      <c r="N25" s="16">
        <v>0</v>
      </c>
      <c r="O25" s="16">
        <v>-492.49227000000002</v>
      </c>
      <c r="P25" s="16">
        <v>0</v>
      </c>
      <c r="Q25" s="16">
        <v>914.99900000000002</v>
      </c>
      <c r="R25" s="16">
        <v>0</v>
      </c>
      <c r="S25" s="16">
        <v>936</v>
      </c>
      <c r="T25" s="16">
        <v>0</v>
      </c>
      <c r="U25" s="16">
        <v>-48</v>
      </c>
      <c r="V25" s="16">
        <v>1053.6769999999999</v>
      </c>
      <c r="W25" s="16">
        <v>0</v>
      </c>
      <c r="X25" s="16">
        <v>0</v>
      </c>
      <c r="Y25" s="16">
        <v>0</v>
      </c>
      <c r="Z25" s="16">
        <v>0</v>
      </c>
      <c r="AA25" s="16">
        <v>-5.6312100000000003</v>
      </c>
      <c r="AB25" s="16">
        <v>1380.618539999999</v>
      </c>
      <c r="AC25" s="16">
        <v>0</v>
      </c>
      <c r="AD25" s="16">
        <v>0</v>
      </c>
      <c r="AE25" s="29">
        <v>0</v>
      </c>
    </row>
    <row r="26" spans="1:31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ht="15" customHeight="1" x14ac:dyDescent="0.2">
      <c r="A27" s="4" t="s">
        <v>22</v>
      </c>
      <c r="B27" s="5" t="s">
        <v>64</v>
      </c>
      <c r="C27" s="13">
        <v>168.04686999999998</v>
      </c>
      <c r="D27" s="13">
        <v>31611.59</v>
      </c>
      <c r="E27" s="13">
        <v>84.558999999999997</v>
      </c>
      <c r="F27" s="13">
        <v>0</v>
      </c>
      <c r="G27" s="13">
        <v>8343.0917900000004</v>
      </c>
      <c r="H27" s="13">
        <v>-1362.78558</v>
      </c>
      <c r="I27" s="13">
        <v>1575.0836899999999</v>
      </c>
      <c r="J27" s="13">
        <v>-2162.6385099999998</v>
      </c>
      <c r="K27" s="13">
        <v>849.40201999999999</v>
      </c>
      <c r="L27" s="13">
        <v>5.3102299999999998</v>
      </c>
      <c r="M27" s="13">
        <v>10.6142</v>
      </c>
      <c r="N27" s="13">
        <v>118.39739</v>
      </c>
      <c r="O27" s="13">
        <v>3781.22424</v>
      </c>
      <c r="P27" s="13">
        <v>0</v>
      </c>
      <c r="Q27" s="13">
        <v>-27431.522000000001</v>
      </c>
      <c r="R27" s="13">
        <v>-371.65021999999999</v>
      </c>
      <c r="S27" s="16">
        <v>-139</v>
      </c>
      <c r="T27" s="13">
        <v>-738</v>
      </c>
      <c r="U27" s="13">
        <v>107</v>
      </c>
      <c r="V27" s="13">
        <v>27077.625</v>
      </c>
      <c r="W27" s="13">
        <v>0</v>
      </c>
      <c r="X27" s="13">
        <v>8897.4650000000001</v>
      </c>
      <c r="Y27" s="13">
        <v>408.18700000000001</v>
      </c>
      <c r="Z27" s="13">
        <v>1596</v>
      </c>
      <c r="AA27" s="13">
        <v>-1403.567549999997</v>
      </c>
      <c r="AB27" s="13">
        <v>4.4857900000003941</v>
      </c>
      <c r="AC27" s="13">
        <v>0</v>
      </c>
      <c r="AD27" s="13">
        <v>0</v>
      </c>
      <c r="AE27" s="26">
        <v>0</v>
      </c>
    </row>
    <row r="28" spans="1:31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ht="15" customHeight="1" x14ac:dyDescent="0.2">
      <c r="A29" s="4" t="s">
        <v>135</v>
      </c>
      <c r="B29" s="34" t="s">
        <v>125</v>
      </c>
      <c r="C29" s="16">
        <v>0</v>
      </c>
      <c r="D29" s="16">
        <v>-2010.4949999999999</v>
      </c>
      <c r="E29" s="16">
        <v>0</v>
      </c>
      <c r="F29" s="16">
        <v>0</v>
      </c>
      <c r="G29" s="16">
        <v>0</v>
      </c>
      <c r="H29" s="16">
        <v>68.71772</v>
      </c>
      <c r="I29" s="16">
        <v>435.40467999999998</v>
      </c>
      <c r="J29" s="16">
        <v>34.116519999999994</v>
      </c>
      <c r="K29" s="16">
        <v>-38.095829999999999</v>
      </c>
      <c r="L29" s="16">
        <v>0</v>
      </c>
      <c r="M29" s="16">
        <v>166.25</v>
      </c>
      <c r="N29" s="16">
        <v>0</v>
      </c>
      <c r="O29" s="16">
        <v>9336.47984</v>
      </c>
      <c r="P29" s="16">
        <v>324.93953999999997</v>
      </c>
      <c r="Q29" s="16">
        <v>35991.945</v>
      </c>
      <c r="R29" s="16">
        <v>0</v>
      </c>
      <c r="S29" s="16">
        <v>1458</v>
      </c>
      <c r="T29" s="16">
        <v>0</v>
      </c>
      <c r="U29" s="16">
        <v>118</v>
      </c>
      <c r="V29" s="16">
        <v>22.788</v>
      </c>
      <c r="W29" s="16">
        <v>0</v>
      </c>
      <c r="X29" s="16">
        <v>0</v>
      </c>
      <c r="Y29" s="16">
        <v>273.221</v>
      </c>
      <c r="Z29" s="16">
        <v>0</v>
      </c>
      <c r="AA29" s="16">
        <v>0</v>
      </c>
      <c r="AB29" s="16">
        <v>0</v>
      </c>
      <c r="AC29" s="16">
        <v>0</v>
      </c>
      <c r="AD29" s="16">
        <v>7.8380299999999998</v>
      </c>
      <c r="AE29" s="29">
        <v>0</v>
      </c>
    </row>
    <row r="30" spans="1:31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ht="15" customHeight="1" x14ac:dyDescent="0.2">
      <c r="A31" s="4" t="s">
        <v>23</v>
      </c>
      <c r="B31" s="5" t="s">
        <v>67</v>
      </c>
      <c r="C31" s="16">
        <v>7189.3814000000002</v>
      </c>
      <c r="D31" s="16">
        <v>28260.398000000001</v>
      </c>
      <c r="E31" s="16">
        <v>33.901000000000003</v>
      </c>
      <c r="F31" s="16">
        <v>117.20922999999999</v>
      </c>
      <c r="G31" s="16">
        <v>290.4008</v>
      </c>
      <c r="H31" s="16">
        <v>15.760059999999999</v>
      </c>
      <c r="I31" s="16">
        <v>416.07736</v>
      </c>
      <c r="J31" s="16">
        <v>404.47454999999997</v>
      </c>
      <c r="K31" s="16">
        <v>2220.31574</v>
      </c>
      <c r="L31" s="16">
        <v>228.98095999999998</v>
      </c>
      <c r="M31" s="16">
        <v>142.98206999999999</v>
      </c>
      <c r="N31" s="16">
        <v>67.09151</v>
      </c>
      <c r="O31" s="16">
        <v>12999.97581</v>
      </c>
      <c r="P31" s="16">
        <v>181.70248000000001</v>
      </c>
      <c r="Q31" s="16">
        <v>64680.436999999998</v>
      </c>
      <c r="R31" s="16">
        <v>1085.59031</v>
      </c>
      <c r="S31" s="16">
        <v>21095</v>
      </c>
      <c r="T31" s="16">
        <v>148</v>
      </c>
      <c r="U31" s="16">
        <v>174</v>
      </c>
      <c r="V31" s="16">
        <v>15985.004000000001</v>
      </c>
      <c r="W31" s="16">
        <v>27770.58784</v>
      </c>
      <c r="X31" s="16">
        <v>3830.5549999999998</v>
      </c>
      <c r="Y31" s="16">
        <v>832.928</v>
      </c>
      <c r="Z31" s="16">
        <v>451</v>
      </c>
      <c r="AA31" s="16">
        <v>698.26863999999989</v>
      </c>
      <c r="AB31" s="16">
        <v>2117.1971999999996</v>
      </c>
      <c r="AC31" s="16">
        <v>110876.79413000001</v>
      </c>
      <c r="AD31" s="16">
        <v>64455.548500000004</v>
      </c>
      <c r="AE31" s="29">
        <v>101.95321000000001</v>
      </c>
    </row>
    <row r="32" spans="1:31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ht="15" customHeight="1" x14ac:dyDescent="0.2">
      <c r="A33" s="4" t="s">
        <v>24</v>
      </c>
      <c r="B33" s="5" t="s">
        <v>69</v>
      </c>
      <c r="C33" s="13">
        <v>2514.8414700000003</v>
      </c>
      <c r="D33" s="13">
        <v>13454.84</v>
      </c>
      <c r="E33" s="13">
        <v>166.93899999999999</v>
      </c>
      <c r="F33" s="13">
        <v>284.19153</v>
      </c>
      <c r="G33" s="13">
        <v>176.29114000000001</v>
      </c>
      <c r="H33" s="13">
        <v>272.47555</v>
      </c>
      <c r="I33" s="13">
        <v>805.25033999999994</v>
      </c>
      <c r="J33" s="13">
        <v>302.21458000000001</v>
      </c>
      <c r="K33" s="13">
        <v>3634.0337100000002</v>
      </c>
      <c r="L33" s="13">
        <v>266.19069999999999</v>
      </c>
      <c r="M33" s="13">
        <v>262.06001000000003</v>
      </c>
      <c r="N33" s="13">
        <v>385.16809999999998</v>
      </c>
      <c r="O33" s="13">
        <v>32042.04261</v>
      </c>
      <c r="P33" s="13">
        <v>686.08498999999995</v>
      </c>
      <c r="Q33" s="13">
        <v>21383.442999999999</v>
      </c>
      <c r="R33" s="13">
        <v>313.08810999999997</v>
      </c>
      <c r="S33" s="16">
        <v>46087</v>
      </c>
      <c r="T33" s="13">
        <v>310</v>
      </c>
      <c r="U33" s="13">
        <v>517</v>
      </c>
      <c r="V33" s="13">
        <v>22437.157999999999</v>
      </c>
      <c r="W33" s="13">
        <v>3942.7778399999997</v>
      </c>
      <c r="X33" s="13">
        <v>2254.096</v>
      </c>
      <c r="Y33" s="13">
        <v>476.92500000000001</v>
      </c>
      <c r="Z33" s="13">
        <v>188</v>
      </c>
      <c r="AA33" s="13">
        <v>219.74596</v>
      </c>
      <c r="AB33" s="13">
        <v>3832.7091599999999</v>
      </c>
      <c r="AC33" s="13">
        <v>2466.0636900000013</v>
      </c>
      <c r="AD33" s="13">
        <v>341.00410999999997</v>
      </c>
      <c r="AE33" s="26">
        <v>2359.87844</v>
      </c>
    </row>
    <row r="34" spans="1:31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ht="15" customHeight="1" x14ac:dyDescent="0.2">
      <c r="A35" s="7" t="s">
        <v>25</v>
      </c>
      <c r="B35" s="36" t="s">
        <v>72</v>
      </c>
      <c r="C35" s="17">
        <v>71081.881339999993</v>
      </c>
      <c r="D35" s="17">
        <v>806737.89500000002</v>
      </c>
      <c r="E35" s="17">
        <v>24370.647000000004</v>
      </c>
      <c r="F35" s="17">
        <v>21303.336790000005</v>
      </c>
      <c r="G35" s="17">
        <v>24491.614320000004</v>
      </c>
      <c r="H35" s="17">
        <v>26797.912520000002</v>
      </c>
      <c r="I35" s="17">
        <v>23207.648699999998</v>
      </c>
      <c r="J35" s="17">
        <v>6300.4423700000007</v>
      </c>
      <c r="K35" s="17">
        <v>31990.533449999999</v>
      </c>
      <c r="L35" s="17">
        <v>4642.2167699999991</v>
      </c>
      <c r="M35" s="17">
        <v>2411.9511400000001</v>
      </c>
      <c r="N35" s="17">
        <v>3417.1869699999997</v>
      </c>
      <c r="O35" s="17">
        <v>152068.91323000003</v>
      </c>
      <c r="P35" s="17">
        <v>5149.3590999999997</v>
      </c>
      <c r="Q35" s="17">
        <v>836794.45200000005</v>
      </c>
      <c r="R35" s="17">
        <v>9090.2280900000005</v>
      </c>
      <c r="S35" s="17">
        <v>450929</v>
      </c>
      <c r="T35" s="17">
        <v>7873</v>
      </c>
      <c r="U35" s="17">
        <v>5448</v>
      </c>
      <c r="V35" s="17">
        <v>541063.65599999996</v>
      </c>
      <c r="W35" s="17">
        <v>90199.766319999995</v>
      </c>
      <c r="X35" s="17">
        <v>641782.85000000009</v>
      </c>
      <c r="Y35" s="17">
        <v>21496.531000000003</v>
      </c>
      <c r="Z35" s="17">
        <v>26555</v>
      </c>
      <c r="AA35" s="17">
        <v>40348.034059999998</v>
      </c>
      <c r="AB35" s="17">
        <v>63621.057830000005</v>
      </c>
      <c r="AC35" s="17">
        <v>115127.24575000074</v>
      </c>
      <c r="AD35" s="17">
        <v>64085.495800000004</v>
      </c>
      <c r="AE35" s="30">
        <v>77084.441700000025</v>
      </c>
    </row>
    <row r="36" spans="1:31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ht="15" customHeight="1" x14ac:dyDescent="0.2">
      <c r="A37" s="4" t="s">
        <v>26</v>
      </c>
      <c r="B37" s="5" t="s">
        <v>74</v>
      </c>
      <c r="C37" s="13">
        <v>57655.32819</v>
      </c>
      <c r="D37" s="13">
        <v>252249.09399999998</v>
      </c>
      <c r="E37" s="13">
        <v>10632.258</v>
      </c>
      <c r="F37" s="13">
        <v>21202.697079999998</v>
      </c>
      <c r="G37" s="13">
        <v>14648.249030000001</v>
      </c>
      <c r="H37" s="13">
        <v>8096.7700999999997</v>
      </c>
      <c r="I37" s="13">
        <v>10027.50072</v>
      </c>
      <c r="J37" s="13">
        <v>4898.3416899999993</v>
      </c>
      <c r="K37" s="13">
        <v>22388.895530000002</v>
      </c>
      <c r="L37" s="13">
        <v>3650.0951500000001</v>
      </c>
      <c r="M37" s="13">
        <v>2238.4395300000001</v>
      </c>
      <c r="N37" s="13">
        <v>3369.3135699999998</v>
      </c>
      <c r="O37" s="13">
        <v>89456.446649999998</v>
      </c>
      <c r="P37" s="13">
        <v>2256.4100100000001</v>
      </c>
      <c r="Q37" s="13">
        <v>325015.31099999999</v>
      </c>
      <c r="R37" s="13">
        <v>6353.0326999999997</v>
      </c>
      <c r="S37" s="13">
        <v>176787</v>
      </c>
      <c r="T37" s="13">
        <v>7374</v>
      </c>
      <c r="U37" s="13">
        <v>2811</v>
      </c>
      <c r="V37" s="13">
        <v>186514.174</v>
      </c>
      <c r="W37" s="13">
        <v>26843.344670000002</v>
      </c>
      <c r="X37" s="13">
        <v>214025.576</v>
      </c>
      <c r="Y37" s="13">
        <v>19497.574000000001</v>
      </c>
      <c r="Z37" s="13">
        <v>19828</v>
      </c>
      <c r="AA37" s="13">
        <v>23786.200239999998</v>
      </c>
      <c r="AB37" s="13">
        <v>36518.297529999982</v>
      </c>
      <c r="AC37" s="13">
        <v>102918.00340000002</v>
      </c>
      <c r="AD37" s="13">
        <v>52851.143009999993</v>
      </c>
      <c r="AE37" s="26">
        <v>26233.71888</v>
      </c>
    </row>
    <row r="38" spans="1:31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ht="15" customHeight="1" x14ac:dyDescent="0.2">
      <c r="A39" s="4"/>
      <c r="B39" s="43" t="s">
        <v>127</v>
      </c>
      <c r="C39" s="13">
        <v>34471.097549999999</v>
      </c>
      <c r="D39" s="13">
        <v>160062.16099999999</v>
      </c>
      <c r="E39" s="13">
        <v>4312.1880000000001</v>
      </c>
      <c r="F39" s="13">
        <v>8980.4050500000012</v>
      </c>
      <c r="G39" s="13">
        <v>9457.9759700000013</v>
      </c>
      <c r="H39" s="13">
        <v>5405.48225</v>
      </c>
      <c r="I39" s="13">
        <v>6072.9623899999997</v>
      </c>
      <c r="J39" s="13">
        <v>2841.6872999999996</v>
      </c>
      <c r="K39" s="13">
        <v>10037.57733</v>
      </c>
      <c r="L39" s="13">
        <v>2485.93397</v>
      </c>
      <c r="M39" s="13">
        <v>1277.85067</v>
      </c>
      <c r="N39" s="13">
        <v>2098.3931699999998</v>
      </c>
      <c r="O39" s="13">
        <v>63952.571080000002</v>
      </c>
      <c r="P39" s="13">
        <v>1717.3582200000001</v>
      </c>
      <c r="Q39" s="13">
        <v>249590.285</v>
      </c>
      <c r="R39" s="13">
        <v>4746.2826699999996</v>
      </c>
      <c r="S39" s="13">
        <v>104056</v>
      </c>
      <c r="T39" s="13">
        <v>2164</v>
      </c>
      <c r="U39" s="13">
        <v>1803</v>
      </c>
      <c r="V39" s="13">
        <v>111988.24400000001</v>
      </c>
      <c r="W39" s="13">
        <v>13966.615150000001</v>
      </c>
      <c r="X39" s="13">
        <v>129131.751</v>
      </c>
      <c r="Y39" s="13">
        <v>14404.449000000001</v>
      </c>
      <c r="Z39" s="13">
        <v>12474</v>
      </c>
      <c r="AA39" s="13">
        <v>12591.85843</v>
      </c>
      <c r="AB39" s="13">
        <v>24686.219799999988</v>
      </c>
      <c r="AC39" s="13">
        <v>77956.758880000009</v>
      </c>
      <c r="AD39" s="13">
        <v>44267.356689999993</v>
      </c>
      <c r="AE39" s="26">
        <v>3244.9101499999997</v>
      </c>
    </row>
    <row r="40" spans="1:31" ht="15" customHeight="1" x14ac:dyDescent="0.2">
      <c r="A40" s="4"/>
      <c r="B40" s="43" t="s">
        <v>128</v>
      </c>
      <c r="C40" s="13">
        <v>23184.230640000002</v>
      </c>
      <c r="D40" s="13">
        <v>92186.933000000005</v>
      </c>
      <c r="E40" s="13">
        <v>6320.07</v>
      </c>
      <c r="F40" s="13">
        <v>12222.292029999999</v>
      </c>
      <c r="G40" s="13">
        <v>5190.2730599999995</v>
      </c>
      <c r="H40" s="13">
        <v>2691.2878500000002</v>
      </c>
      <c r="I40" s="13">
        <v>3954.5383299999999</v>
      </c>
      <c r="J40" s="13">
        <v>2056.6543899999997</v>
      </c>
      <c r="K40" s="13">
        <v>12351.3182</v>
      </c>
      <c r="L40" s="13">
        <v>1164.1611799999998</v>
      </c>
      <c r="M40" s="13">
        <v>960.58885999999995</v>
      </c>
      <c r="N40" s="13">
        <v>1270.9204</v>
      </c>
      <c r="O40" s="13">
        <v>25503.87557</v>
      </c>
      <c r="P40" s="13">
        <v>539.05178999999998</v>
      </c>
      <c r="Q40" s="13">
        <v>75425.025999999998</v>
      </c>
      <c r="R40" s="13">
        <v>1606.7500299999999</v>
      </c>
      <c r="S40" s="13">
        <v>72731</v>
      </c>
      <c r="T40" s="13">
        <v>5210</v>
      </c>
      <c r="U40" s="13">
        <v>1008</v>
      </c>
      <c r="V40" s="13">
        <v>74525.929999999993</v>
      </c>
      <c r="W40" s="13">
        <v>12876.729520000001</v>
      </c>
      <c r="X40" s="13">
        <v>84893.824999999997</v>
      </c>
      <c r="Y40" s="13">
        <v>5093.125</v>
      </c>
      <c r="Z40" s="13">
        <v>7354</v>
      </c>
      <c r="AA40" s="13">
        <v>11194.34181</v>
      </c>
      <c r="AB40" s="13">
        <v>11832.077729999995</v>
      </c>
      <c r="AC40" s="13">
        <v>24961.24452</v>
      </c>
      <c r="AD40" s="13">
        <v>8583.7863199999974</v>
      </c>
      <c r="AE40" s="26">
        <v>22988.808730000001</v>
      </c>
    </row>
    <row r="41" spans="1:31" ht="15" customHeight="1" x14ac:dyDescent="0.2">
      <c r="A41" s="4" t="s">
        <v>66</v>
      </c>
      <c r="B41" s="5" t="s">
        <v>133</v>
      </c>
      <c r="C41" s="13">
        <v>2719.6500099999998</v>
      </c>
      <c r="D41" s="13">
        <v>88020.686000000002</v>
      </c>
      <c r="E41" s="13">
        <v>513.39599999999996</v>
      </c>
      <c r="F41" s="13">
        <v>114.54653999999999</v>
      </c>
      <c r="G41" s="13">
        <v>607.5981700000001</v>
      </c>
      <c r="H41" s="13">
        <v>362.06666999999999</v>
      </c>
      <c r="I41" s="13">
        <v>12.08033</v>
      </c>
      <c r="J41" s="13">
        <v>62.396730000000005</v>
      </c>
      <c r="K41" s="13">
        <v>2080.3799199999999</v>
      </c>
      <c r="L41" s="13">
        <v>32.48507</v>
      </c>
      <c r="M41" s="13">
        <v>16.14076</v>
      </c>
      <c r="N41" s="13">
        <v>0</v>
      </c>
      <c r="O41" s="13">
        <v>13074.544230000001</v>
      </c>
      <c r="P41" s="13">
        <v>197.55778000000001</v>
      </c>
      <c r="Q41" s="13">
        <v>35200.182000000001</v>
      </c>
      <c r="R41" s="13">
        <v>0</v>
      </c>
      <c r="S41" s="13">
        <v>40717</v>
      </c>
      <c r="T41" s="13">
        <v>179</v>
      </c>
      <c r="U41" s="13">
        <v>259</v>
      </c>
      <c r="V41" s="13">
        <v>44653.123</v>
      </c>
      <c r="W41" s="13">
        <v>2723.9050400000001</v>
      </c>
      <c r="X41" s="13">
        <v>41438.122000000003</v>
      </c>
      <c r="Y41" s="13">
        <v>2827.1480000000001</v>
      </c>
      <c r="Z41" s="13">
        <v>1440</v>
      </c>
      <c r="AA41" s="13">
        <v>0</v>
      </c>
      <c r="AB41" s="13">
        <v>4085</v>
      </c>
      <c r="AC41" s="13">
        <v>0</v>
      </c>
      <c r="AD41" s="13">
        <v>0</v>
      </c>
      <c r="AE41" s="26">
        <v>0</v>
      </c>
    </row>
    <row r="42" spans="1:31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ht="15" customHeight="1" x14ac:dyDescent="0.2">
      <c r="A43" s="4" t="s">
        <v>27</v>
      </c>
      <c r="B43" s="5" t="s">
        <v>76</v>
      </c>
      <c r="C43" s="13">
        <v>4121.3890700000002</v>
      </c>
      <c r="D43" s="13">
        <v>40400.430999999997</v>
      </c>
      <c r="E43" s="13">
        <v>951.46</v>
      </c>
      <c r="F43" s="13">
        <v>3155.8407499999998</v>
      </c>
      <c r="G43" s="13">
        <v>1461.16732</v>
      </c>
      <c r="H43" s="13">
        <v>574.96375999999998</v>
      </c>
      <c r="I43" s="13">
        <v>950.6375700000001</v>
      </c>
      <c r="J43" s="13">
        <v>793.0325600000001</v>
      </c>
      <c r="K43" s="13">
        <v>1585.6558300000002</v>
      </c>
      <c r="L43" s="13">
        <v>261.16314</v>
      </c>
      <c r="M43" s="13">
        <v>147.81679</v>
      </c>
      <c r="N43" s="13">
        <v>430.21003999999999</v>
      </c>
      <c r="O43" s="13">
        <v>15916.19623</v>
      </c>
      <c r="P43" s="13">
        <v>336.01984999999996</v>
      </c>
      <c r="Q43" s="13">
        <v>50041.860999999997</v>
      </c>
      <c r="R43" s="13">
        <v>614.68223</v>
      </c>
      <c r="S43" s="13">
        <v>20237</v>
      </c>
      <c r="T43" s="13">
        <v>806</v>
      </c>
      <c r="U43" s="13">
        <v>185</v>
      </c>
      <c r="V43" s="13">
        <v>32804.519999999997</v>
      </c>
      <c r="W43" s="13">
        <v>1829.4143799999999</v>
      </c>
      <c r="X43" s="13">
        <v>22802.343000000001</v>
      </c>
      <c r="Y43" s="13">
        <v>2610.5320000000002</v>
      </c>
      <c r="Z43" s="13">
        <v>2493</v>
      </c>
      <c r="AA43" s="13">
        <v>1766.86331</v>
      </c>
      <c r="AB43" s="13">
        <v>4282.90074</v>
      </c>
      <c r="AC43" s="13">
        <v>5324.6672800000015</v>
      </c>
      <c r="AD43" s="13">
        <v>3944.0535800000007</v>
      </c>
      <c r="AE43" s="26">
        <v>8920.9549499999994</v>
      </c>
    </row>
    <row r="44" spans="1:31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157.98657999999998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-0.93200000000000005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ht="15" customHeight="1" x14ac:dyDescent="0.2">
      <c r="A47" s="4" t="s">
        <v>29</v>
      </c>
      <c r="B47" s="5" t="s">
        <v>83</v>
      </c>
      <c r="C47" s="13">
        <v>-6209.65949</v>
      </c>
      <c r="D47" s="13">
        <v>636.76400000000001</v>
      </c>
      <c r="E47" s="13">
        <v>10.023999999999999</v>
      </c>
      <c r="F47" s="13">
        <v>13.707609999999997</v>
      </c>
      <c r="G47" s="13">
        <v>0</v>
      </c>
      <c r="H47" s="13">
        <v>-11.581299999999999</v>
      </c>
      <c r="I47" s="13">
        <v>1071.65471</v>
      </c>
      <c r="J47" s="13">
        <v>0</v>
      </c>
      <c r="K47" s="13">
        <v>3791.4618400000004</v>
      </c>
      <c r="L47" s="13">
        <v>7.4983399999999998</v>
      </c>
      <c r="M47" s="13">
        <v>-480.79482999999999</v>
      </c>
      <c r="N47" s="13">
        <v>-53</v>
      </c>
      <c r="O47" s="13">
        <v>-2614.7439000000004</v>
      </c>
      <c r="P47" s="13">
        <v>-72.779409999999999</v>
      </c>
      <c r="Q47" s="13">
        <v>-80676.928</v>
      </c>
      <c r="R47" s="13">
        <v>-176.40273000000002</v>
      </c>
      <c r="S47" s="13">
        <v>-56405</v>
      </c>
      <c r="T47" s="13">
        <v>50</v>
      </c>
      <c r="U47" s="13">
        <v>-43</v>
      </c>
      <c r="V47" s="13">
        <v>2558.23</v>
      </c>
      <c r="W47" s="13">
        <v>7069.1537299999991</v>
      </c>
      <c r="X47" s="13">
        <v>36281.525000000001</v>
      </c>
      <c r="Y47" s="13">
        <v>28.24</v>
      </c>
      <c r="Z47" s="13">
        <v>-258</v>
      </c>
      <c r="AA47" s="13">
        <v>3115.5353299999997</v>
      </c>
      <c r="AB47" s="13">
        <v>-469.74112999999994</v>
      </c>
      <c r="AC47" s="13">
        <v>222.60692000000063</v>
      </c>
      <c r="AD47" s="13">
        <v>1.4226200000000171</v>
      </c>
      <c r="AE47" s="26">
        <v>-2865.1444799999999</v>
      </c>
    </row>
    <row r="48" spans="1:31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ht="15" customHeight="1" x14ac:dyDescent="0.2">
      <c r="A49" s="4" t="s">
        <v>30</v>
      </c>
      <c r="B49" s="5" t="s">
        <v>85</v>
      </c>
      <c r="C49" s="13">
        <v>-24517.348579999998</v>
      </c>
      <c r="D49" s="13">
        <v>139757.989</v>
      </c>
      <c r="E49" s="13">
        <v>2057.9259999999999</v>
      </c>
      <c r="F49" s="13">
        <v>5615.6044499999998</v>
      </c>
      <c r="G49" s="13">
        <v>960.44194000000005</v>
      </c>
      <c r="H49" s="13">
        <v>4108.6436199999998</v>
      </c>
      <c r="I49" s="13">
        <v>4233.3185999999996</v>
      </c>
      <c r="J49" s="13">
        <v>-149.42226000000002</v>
      </c>
      <c r="K49" s="13">
        <v>-661.49764000000005</v>
      </c>
      <c r="L49" s="13">
        <v>-283.04336999999998</v>
      </c>
      <c r="M49" s="13">
        <v>-1051.86834</v>
      </c>
      <c r="N49" s="13">
        <v>-147</v>
      </c>
      <c r="O49" s="13">
        <v>-419.07733999999988</v>
      </c>
      <c r="P49" s="13">
        <v>1245.7517800000001</v>
      </c>
      <c r="Q49" s="13">
        <v>-116590.08100000001</v>
      </c>
      <c r="R49" s="13">
        <v>-286.36989</v>
      </c>
      <c r="S49" s="13">
        <v>61057</v>
      </c>
      <c r="T49" s="13">
        <v>-31</v>
      </c>
      <c r="U49" s="13">
        <v>-869</v>
      </c>
      <c r="V49" s="13">
        <v>26657.444</v>
      </c>
      <c r="W49" s="13">
        <v>15107.812959999997</v>
      </c>
      <c r="X49" s="13">
        <v>2.0310000000000001</v>
      </c>
      <c r="Y49" s="13">
        <v>-547.48699999999997</v>
      </c>
      <c r="Z49" s="13">
        <v>-868</v>
      </c>
      <c r="AA49" s="13">
        <v>-3706.1143199999997</v>
      </c>
      <c r="AB49" s="13">
        <v>2779.0094300000101</v>
      </c>
      <c r="AC49" s="13">
        <v>-781.44405000000006</v>
      </c>
      <c r="AD49" s="13">
        <v>0</v>
      </c>
      <c r="AE49" s="26">
        <v>19971.167879999997</v>
      </c>
    </row>
    <row r="50" spans="1:31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ht="15" customHeight="1" x14ac:dyDescent="0.2">
      <c r="A51" s="4" t="s">
        <v>31</v>
      </c>
      <c r="B51" s="5" t="s">
        <v>87</v>
      </c>
      <c r="C51" s="13">
        <v>0</v>
      </c>
      <c r="D51" s="13">
        <v>-82288.198000000004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106.48802000000001</v>
      </c>
      <c r="P51" s="13">
        <v>0</v>
      </c>
      <c r="Q51" s="13">
        <v>-35590.383000000002</v>
      </c>
      <c r="R51" s="13">
        <v>0</v>
      </c>
      <c r="S51" s="13">
        <v>-15687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-774.08091000000002</v>
      </c>
      <c r="AB51" s="13">
        <v>0</v>
      </c>
      <c r="AC51" s="13">
        <v>0</v>
      </c>
      <c r="AD51" s="13">
        <v>0</v>
      </c>
      <c r="AE51" s="26">
        <v>0</v>
      </c>
    </row>
    <row r="52" spans="1:31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ht="15" customHeight="1" x14ac:dyDescent="0.2">
      <c r="A53" s="4" t="s">
        <v>71</v>
      </c>
      <c r="B53" s="5" t="s">
        <v>89</v>
      </c>
      <c r="C53" s="13">
        <v>57.022970000000001</v>
      </c>
      <c r="D53" s="13">
        <v>19844.661</v>
      </c>
      <c r="E53" s="13">
        <v>0</v>
      </c>
      <c r="F53" s="13">
        <v>4.02088</v>
      </c>
      <c r="G53" s="13">
        <v>12.933440000000001</v>
      </c>
      <c r="H53" s="13">
        <v>0</v>
      </c>
      <c r="I53" s="13">
        <v>153.56848000000002</v>
      </c>
      <c r="J53" s="13">
        <v>0</v>
      </c>
      <c r="K53" s="13">
        <v>-1.8157999999999999</v>
      </c>
      <c r="L53" s="13">
        <v>-10</v>
      </c>
      <c r="M53" s="13">
        <v>5</v>
      </c>
      <c r="N53" s="13">
        <v>72.937309999999997</v>
      </c>
      <c r="O53" s="13">
        <v>8558.01908</v>
      </c>
      <c r="P53" s="13">
        <v>534.70927000000006</v>
      </c>
      <c r="Q53" s="13">
        <v>-9293.4179999999997</v>
      </c>
      <c r="R53" s="13">
        <v>0</v>
      </c>
      <c r="S53" s="13">
        <v>-4331</v>
      </c>
      <c r="T53" s="13">
        <v>0</v>
      </c>
      <c r="U53" s="13">
        <v>106</v>
      </c>
      <c r="V53" s="13">
        <v>0</v>
      </c>
      <c r="W53" s="13">
        <v>0</v>
      </c>
      <c r="X53" s="13">
        <v>-6789.5240000000003</v>
      </c>
      <c r="Y53" s="13">
        <v>1109.222</v>
      </c>
      <c r="Z53" s="13">
        <v>0</v>
      </c>
      <c r="AA53" s="13">
        <v>-540.58387999999991</v>
      </c>
      <c r="AB53" s="13">
        <v>0</v>
      </c>
      <c r="AC53" s="13">
        <v>109.35516</v>
      </c>
      <c r="AD53" s="13">
        <v>13.25511</v>
      </c>
      <c r="AE53" s="26">
        <v>0</v>
      </c>
    </row>
    <row r="54" spans="1:31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14779.35742</v>
      </c>
      <c r="G57" s="13">
        <v>0</v>
      </c>
      <c r="H57" s="13">
        <v>0</v>
      </c>
      <c r="I57" s="13">
        <v>518.55242999999996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6000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ht="15" customHeight="1" x14ac:dyDescent="0.2">
      <c r="A59" s="4" t="s">
        <v>82</v>
      </c>
      <c r="B59" s="5" t="s">
        <v>95</v>
      </c>
      <c r="C59" s="13">
        <v>0</v>
      </c>
      <c r="D59" s="13">
        <v>16439.920999999998</v>
      </c>
      <c r="E59" s="13">
        <v>0</v>
      </c>
      <c r="F59" s="13">
        <v>0</v>
      </c>
      <c r="G59" s="13">
        <v>0</v>
      </c>
      <c r="H59" s="13">
        <v>0</v>
      </c>
      <c r="I59" s="13">
        <v>199.75039000000001</v>
      </c>
      <c r="J59" s="13">
        <v>209.01213000000001</v>
      </c>
      <c r="K59" s="13">
        <v>11.177580000000001</v>
      </c>
      <c r="L59" s="13">
        <v>0</v>
      </c>
      <c r="M59" s="13">
        <v>0</v>
      </c>
      <c r="N59" s="13">
        <v>-4.4763900000000003</v>
      </c>
      <c r="O59" s="13">
        <v>0</v>
      </c>
      <c r="P59" s="13">
        <v>0</v>
      </c>
      <c r="Q59" s="13">
        <v>8124.9350000000004</v>
      </c>
      <c r="R59" s="13">
        <v>0</v>
      </c>
      <c r="S59" s="13">
        <v>0</v>
      </c>
      <c r="T59" s="13">
        <v>0</v>
      </c>
      <c r="U59" s="13">
        <v>0</v>
      </c>
      <c r="V59" s="13">
        <v>819.74300000000005</v>
      </c>
      <c r="W59" s="13">
        <v>0</v>
      </c>
      <c r="X59" s="13">
        <v>7081.4709999999995</v>
      </c>
      <c r="Y59" s="13">
        <v>0</v>
      </c>
      <c r="Z59" s="13">
        <v>583</v>
      </c>
      <c r="AA59" s="13">
        <v>2162.7498999999998</v>
      </c>
      <c r="AB59" s="13">
        <v>-644.49466000000007</v>
      </c>
      <c r="AC59" s="13">
        <v>0</v>
      </c>
      <c r="AD59" s="13">
        <v>0</v>
      </c>
      <c r="AE59" s="26">
        <v>0</v>
      </c>
    </row>
    <row r="60" spans="1:31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ht="15" customHeight="1" x14ac:dyDescent="0.2">
      <c r="A61" s="7" t="s">
        <v>97</v>
      </c>
      <c r="B61" s="36" t="s">
        <v>98</v>
      </c>
      <c r="C61" s="17">
        <v>37255.499169999996</v>
      </c>
      <c r="D61" s="17">
        <v>364556.38899999991</v>
      </c>
      <c r="E61" s="17">
        <v>10205.583000000004</v>
      </c>
      <c r="F61" s="17">
        <v>5976.2769000000071</v>
      </c>
      <c r="G61" s="17">
        <v>6801.2244200000032</v>
      </c>
      <c r="H61" s="17">
        <v>13667.049670000008</v>
      </c>
      <c r="I61" s="17">
        <v>7477.191109999997</v>
      </c>
      <c r="J61" s="17">
        <v>904.61558000000139</v>
      </c>
      <c r="K61" s="17">
        <v>2976.6179299999962</v>
      </c>
      <c r="L61" s="17">
        <v>984.01843999999903</v>
      </c>
      <c r="M61" s="17">
        <v>1537.21723</v>
      </c>
      <c r="N61" s="17">
        <v>-260</v>
      </c>
      <c r="O61" s="17">
        <v>27991.040260000045</v>
      </c>
      <c r="P61" s="17">
        <v>651.68981999999949</v>
      </c>
      <c r="Q61" s="17">
        <v>676811.91100000008</v>
      </c>
      <c r="R61" s="17">
        <v>8585.285780000002</v>
      </c>
      <c r="S61" s="17">
        <v>228554</v>
      </c>
      <c r="T61" s="17">
        <v>-505</v>
      </c>
      <c r="U61" s="17">
        <v>2999</v>
      </c>
      <c r="V61" s="17">
        <v>248695.90799999997</v>
      </c>
      <c r="W61" s="17">
        <v>36626.135539999996</v>
      </c>
      <c r="X61" s="17">
        <v>341104.24800000002</v>
      </c>
      <c r="Y61" s="17">
        <v>-4028.697999999998</v>
      </c>
      <c r="Z61" s="17">
        <v>4503</v>
      </c>
      <c r="AA61" s="17">
        <v>18862.964189999999</v>
      </c>
      <c r="AB61" s="17">
        <v>15781.096600000012</v>
      </c>
      <c r="AC61" s="17">
        <v>7334.0570400007264</v>
      </c>
      <c r="AD61" s="17">
        <v>7275.6214800000107</v>
      </c>
      <c r="AE61" s="30">
        <v>24823.744470000031</v>
      </c>
    </row>
    <row r="62" spans="1:31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ht="15" customHeight="1" x14ac:dyDescent="0.2">
      <c r="A63" s="4" t="s">
        <v>100</v>
      </c>
      <c r="B63" s="5" t="s">
        <v>101</v>
      </c>
      <c r="C63" s="13">
        <v>12445.12983</v>
      </c>
      <c r="D63" s="13">
        <v>80122.460999999996</v>
      </c>
      <c r="E63" s="13">
        <v>2779.759</v>
      </c>
      <c r="F63" s="13">
        <v>-2399.61112</v>
      </c>
      <c r="G63" s="13">
        <v>1598.9709800000001</v>
      </c>
      <c r="H63" s="13">
        <v>3649.4249199999999</v>
      </c>
      <c r="I63" s="13">
        <v>1746.3824</v>
      </c>
      <c r="J63" s="13">
        <v>85.83086999999999</v>
      </c>
      <c r="K63" s="13">
        <v>1253.1103999999998</v>
      </c>
      <c r="L63" s="13">
        <v>238.05219</v>
      </c>
      <c r="M63" s="13">
        <v>135.59109000000001</v>
      </c>
      <c r="N63" s="13">
        <v>-35.420269999999995</v>
      </c>
      <c r="O63" s="13">
        <v>18940.980250000001</v>
      </c>
      <c r="P63" s="13">
        <v>218.87447</v>
      </c>
      <c r="Q63" s="13">
        <v>218241.25200000001</v>
      </c>
      <c r="R63" s="13">
        <v>770.19031999999993</v>
      </c>
      <c r="S63" s="13">
        <v>16580</v>
      </c>
      <c r="T63" s="13">
        <v>-301</v>
      </c>
      <c r="U63" s="13">
        <v>836</v>
      </c>
      <c r="V63" s="13">
        <v>41155.152000000002</v>
      </c>
      <c r="W63" s="13">
        <v>10944.442080000001</v>
      </c>
      <c r="X63" s="13">
        <v>108050.829</v>
      </c>
      <c r="Y63" s="13">
        <v>799.11199999999997</v>
      </c>
      <c r="Z63" s="13">
        <v>0</v>
      </c>
      <c r="AA63" s="13">
        <v>6768.6049199999998</v>
      </c>
      <c r="AB63" s="13">
        <v>3756.0206799999996</v>
      </c>
      <c r="AC63" s="13">
        <v>1221.0473800000002</v>
      </c>
      <c r="AD63" s="13">
        <v>1538.9435799999999</v>
      </c>
      <c r="AE63" s="26">
        <v>7833.8856399999995</v>
      </c>
    </row>
    <row r="64" spans="1:31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53" customFormat="1" ht="15" customHeight="1" x14ac:dyDescent="0.2">
      <c r="A65" s="7" t="s">
        <v>105</v>
      </c>
      <c r="B65" s="8" t="s">
        <v>103</v>
      </c>
      <c r="C65" s="17">
        <v>24810.369339999997</v>
      </c>
      <c r="D65" s="17">
        <v>284433.9279999999</v>
      </c>
      <c r="E65" s="17">
        <v>7425.8240000000042</v>
      </c>
      <c r="F65" s="17">
        <v>8375.8880200000076</v>
      </c>
      <c r="G65" s="17">
        <v>5202.2534400000031</v>
      </c>
      <c r="H65" s="17">
        <v>10017.624750000008</v>
      </c>
      <c r="I65" s="17">
        <v>5730.8087099999975</v>
      </c>
      <c r="J65" s="17">
        <v>818.78471000000138</v>
      </c>
      <c r="K65" s="17">
        <v>1723.5075299999964</v>
      </c>
      <c r="L65" s="17">
        <v>745.96624999999904</v>
      </c>
      <c r="M65" s="17">
        <v>1401.6261399999999</v>
      </c>
      <c r="N65" s="17">
        <v>-224</v>
      </c>
      <c r="O65" s="17">
        <v>9050.0600100000447</v>
      </c>
      <c r="P65" s="17">
        <v>432.81534999999951</v>
      </c>
      <c r="Q65" s="17">
        <v>458570.6590000001</v>
      </c>
      <c r="R65" s="17">
        <v>7815.0954600000023</v>
      </c>
      <c r="S65" s="17">
        <v>211974</v>
      </c>
      <c r="T65" s="17">
        <v>-204</v>
      </c>
      <c r="U65" s="17">
        <v>2163</v>
      </c>
      <c r="V65" s="17">
        <v>207540.75599999996</v>
      </c>
      <c r="W65" s="17">
        <v>25681.693459999995</v>
      </c>
      <c r="X65" s="17">
        <v>233053.41900000002</v>
      </c>
      <c r="Y65" s="17">
        <v>-4827.8099999999977</v>
      </c>
      <c r="Z65" s="17">
        <v>4503</v>
      </c>
      <c r="AA65" s="17">
        <v>12094.359269999999</v>
      </c>
      <c r="AB65" s="17">
        <v>12025.075920000012</v>
      </c>
      <c r="AC65" s="17">
        <v>6113.0096600007264</v>
      </c>
      <c r="AD65" s="17">
        <v>5736.6779000000106</v>
      </c>
      <c r="AE65" s="30">
        <v>16989.85883000003</v>
      </c>
    </row>
    <row r="66" spans="1:31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ht="15" customHeight="1" x14ac:dyDescent="0.2">
      <c r="A69" s="7" t="s">
        <v>109</v>
      </c>
      <c r="B69" s="8" t="s">
        <v>112</v>
      </c>
      <c r="C69" s="15">
        <v>24810.369339999997</v>
      </c>
      <c r="D69" s="15">
        <v>284433.9279999999</v>
      </c>
      <c r="E69" s="15">
        <v>7425.8240000000042</v>
      </c>
      <c r="F69" s="15">
        <v>8375.8880200000076</v>
      </c>
      <c r="G69" s="15">
        <v>5202.2534400000031</v>
      </c>
      <c r="H69" s="15">
        <v>10017.624750000008</v>
      </c>
      <c r="I69" s="15">
        <v>5730.8087099999975</v>
      </c>
      <c r="J69" s="15">
        <v>818.78471000000138</v>
      </c>
      <c r="K69" s="15">
        <v>1723.5075299999964</v>
      </c>
      <c r="L69" s="15">
        <v>745.96624999999904</v>
      </c>
      <c r="M69" s="15">
        <v>1401.6261399999999</v>
      </c>
      <c r="N69" s="15">
        <v>-224</v>
      </c>
      <c r="O69" s="15">
        <v>9050.0600100000447</v>
      </c>
      <c r="P69" s="15">
        <v>432.81534999999951</v>
      </c>
      <c r="Q69" s="15">
        <v>458570.6590000001</v>
      </c>
      <c r="R69" s="15">
        <v>7815.0954600000023</v>
      </c>
      <c r="S69" s="15">
        <v>211974</v>
      </c>
      <c r="T69" s="15">
        <v>-204</v>
      </c>
      <c r="U69" s="15">
        <v>2163</v>
      </c>
      <c r="V69" s="15">
        <v>207540.75599999996</v>
      </c>
      <c r="W69" s="15">
        <v>25681.693459999995</v>
      </c>
      <c r="X69" s="15">
        <v>233053.41900000002</v>
      </c>
      <c r="Y69" s="15">
        <v>-4827.8099999999977</v>
      </c>
      <c r="Z69" s="15">
        <v>4503</v>
      </c>
      <c r="AA69" s="15">
        <v>12094.359269999999</v>
      </c>
      <c r="AB69" s="15">
        <v>12025.075920000012</v>
      </c>
      <c r="AC69" s="15">
        <v>6113.0096600007264</v>
      </c>
      <c r="AD69" s="15">
        <v>5736.6779000000106</v>
      </c>
      <c r="AE69" s="28">
        <v>16989.85883000003</v>
      </c>
    </row>
    <row r="70" spans="1:31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ht="15" customHeight="1" x14ac:dyDescent="0.2">
      <c r="A73" s="4" t="s">
        <v>111</v>
      </c>
      <c r="B73" s="5" t="s">
        <v>116</v>
      </c>
      <c r="C73" s="16">
        <v>24810.369339999997</v>
      </c>
      <c r="D73" s="16">
        <v>284433.9279999999</v>
      </c>
      <c r="E73" s="16">
        <v>7425.8240000000042</v>
      </c>
      <c r="F73" s="16">
        <v>8375.8880200000076</v>
      </c>
      <c r="G73" s="16">
        <v>5202.2534400000031</v>
      </c>
      <c r="H73" s="16">
        <v>10017.624750000008</v>
      </c>
      <c r="I73" s="16">
        <v>5730.8087099999975</v>
      </c>
      <c r="J73" s="16">
        <v>818.78471000000138</v>
      </c>
      <c r="K73" s="16">
        <v>1723.5075299999964</v>
      </c>
      <c r="L73" s="16">
        <v>745.96624999999904</v>
      </c>
      <c r="M73" s="16">
        <v>1401.6261399999999</v>
      </c>
      <c r="N73" s="16">
        <v>-224</v>
      </c>
      <c r="O73" s="16">
        <v>9050.0600100000447</v>
      </c>
      <c r="P73" s="16">
        <v>432.81534999999951</v>
      </c>
      <c r="Q73" s="16">
        <v>458570.6590000001</v>
      </c>
      <c r="R73" s="16">
        <v>7815.0954600000023</v>
      </c>
      <c r="S73" s="16">
        <v>211974</v>
      </c>
      <c r="T73" s="16">
        <v>-204</v>
      </c>
      <c r="U73" s="16">
        <v>2163</v>
      </c>
      <c r="V73" s="16">
        <v>207540.75599999996</v>
      </c>
      <c r="W73" s="16">
        <v>25681.693459999995</v>
      </c>
      <c r="X73" s="16">
        <v>233053.41900000002</v>
      </c>
      <c r="Y73" s="16">
        <v>-4827.8099999999977</v>
      </c>
      <c r="Z73" s="16">
        <v>4503</v>
      </c>
      <c r="AA73" s="16">
        <v>12094.359269999999</v>
      </c>
      <c r="AB73" s="16">
        <v>12025.075920000012</v>
      </c>
      <c r="AC73" s="16">
        <v>6113.0096600007264</v>
      </c>
      <c r="AD73" s="16">
        <v>5736.6779000000106</v>
      </c>
      <c r="AE73" s="29">
        <v>16989.85883000003</v>
      </c>
    </row>
    <row r="74" spans="1:31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55" customFormat="1" ht="15" customHeight="1" x14ac:dyDescent="0.2">
      <c r="A75" s="1"/>
      <c r="B75" s="54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" customHeight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" customHeight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horizontalDpi="360" verticalDpi="360" r:id="rId1"/>
  <rowBreaks count="1" manualBreakCount="1">
    <brk id="74" max="16383" man="1"/>
  </rowBreaks>
  <colBreaks count="2" manualBreakCount="2">
    <brk id="8" max="1048575" man="1"/>
    <brk id="2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E180"/>
  <sheetViews>
    <sheetView showGridLines="0" topLeftCell="K1" zoomScaleNormal="100" workbookViewId="0">
      <selection activeCell="Z4" sqref="Z4"/>
    </sheetView>
  </sheetViews>
  <sheetFormatPr defaultColWidth="9.109375" defaultRowHeight="14.4" x14ac:dyDescent="0.3"/>
  <cols>
    <col min="2" max="2" width="119.109375" style="81" bestFit="1" customWidth="1"/>
    <col min="3" max="13" width="11.33203125" style="12" customWidth="1"/>
    <col min="14" max="14" width="13.33203125" style="12" customWidth="1"/>
    <col min="15" max="22" width="11.33203125" style="12" customWidth="1"/>
    <col min="23" max="23" width="11.33203125" style="21" customWidth="1"/>
    <col min="24" max="28" width="11.33203125" style="12" customWidth="1"/>
    <col min="29" max="29" width="10.88671875" style="12" customWidth="1"/>
    <col min="30" max="31" width="11.33203125" style="12" customWidth="1"/>
  </cols>
  <sheetData>
    <row r="1" spans="1:31" x14ac:dyDescent="0.3">
      <c r="A1" s="44" t="s">
        <v>33</v>
      </c>
    </row>
    <row r="2" spans="1:31" x14ac:dyDescent="0.3">
      <c r="A2" s="45" t="s">
        <v>244</v>
      </c>
      <c r="B2" s="82"/>
    </row>
    <row r="3" spans="1:31" x14ac:dyDescent="0.3">
      <c r="A3" s="45" t="s">
        <v>129</v>
      </c>
      <c r="B3" s="83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62" customFormat="1" ht="30" customHeight="1" x14ac:dyDescent="0.3">
      <c r="A4" s="84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47" t="s">
        <v>123</v>
      </c>
    </row>
    <row r="5" spans="1:31" s="85" customFormat="1" x14ac:dyDescent="0.3">
      <c r="A5" s="4" t="s">
        <v>12</v>
      </c>
      <c r="B5" s="42" t="s">
        <v>43</v>
      </c>
      <c r="C5" s="13">
        <v>134929.71233000001</v>
      </c>
      <c r="D5" s="13">
        <v>955310.97900000005</v>
      </c>
      <c r="E5" s="13">
        <v>24390.01</v>
      </c>
      <c r="F5" s="13">
        <v>23682.349770000001</v>
      </c>
      <c r="G5" s="13">
        <v>31807.272270000005</v>
      </c>
      <c r="H5" s="13">
        <v>14202.70594</v>
      </c>
      <c r="I5" s="13">
        <v>40038.306929999999</v>
      </c>
      <c r="J5" s="13">
        <v>4984.1470399999998</v>
      </c>
      <c r="K5" s="13">
        <v>185557.18330999999</v>
      </c>
      <c r="L5" s="13">
        <v>8488.4079999999994</v>
      </c>
      <c r="M5" s="13">
        <v>3593.1541800000005</v>
      </c>
      <c r="N5" s="13">
        <v>7250.2869600000004</v>
      </c>
      <c r="O5" s="13">
        <v>273053.51861000003</v>
      </c>
      <c r="P5" s="13">
        <v>6924.0706500000006</v>
      </c>
      <c r="Q5" s="13">
        <v>1005004.198</v>
      </c>
      <c r="R5" s="13">
        <v>4540.4260400000003</v>
      </c>
      <c r="S5" s="13">
        <v>748592</v>
      </c>
      <c r="T5" s="13">
        <v>3873</v>
      </c>
      <c r="U5" s="13">
        <v>8505</v>
      </c>
      <c r="V5" s="13">
        <v>508164.14199999999</v>
      </c>
      <c r="W5" s="13">
        <v>167840.05154000001</v>
      </c>
      <c r="X5" s="13">
        <v>1017364.808</v>
      </c>
      <c r="Y5" s="13">
        <v>20629.124</v>
      </c>
      <c r="Z5" s="13">
        <v>27786</v>
      </c>
      <c r="AA5" s="13">
        <v>38918.022339999996</v>
      </c>
      <c r="AB5" s="13">
        <v>71635.979300000021</v>
      </c>
      <c r="AC5" s="13">
        <v>8606.9318000000003</v>
      </c>
      <c r="AD5" s="13">
        <v>0</v>
      </c>
      <c r="AE5" s="26">
        <v>153556.86306</v>
      </c>
    </row>
    <row r="6" spans="1:31" s="85" customFormat="1" x14ac:dyDescent="0.3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26"/>
    </row>
    <row r="7" spans="1:31" s="85" customFormat="1" x14ac:dyDescent="0.3">
      <c r="A7" s="4" t="s">
        <v>47</v>
      </c>
      <c r="B7" s="5" t="s">
        <v>45</v>
      </c>
      <c r="C7" s="14">
        <v>30758.32245</v>
      </c>
      <c r="D7" s="14">
        <v>147517.99</v>
      </c>
      <c r="E7" s="14">
        <v>933.89300000000003</v>
      </c>
      <c r="F7" s="14">
        <v>1472.0641799999999</v>
      </c>
      <c r="G7" s="14">
        <v>15434.729249999991</v>
      </c>
      <c r="H7" s="14">
        <v>6141.4486999999999</v>
      </c>
      <c r="I7" s="14">
        <v>8437.7896899999996</v>
      </c>
      <c r="J7" s="14">
        <v>700.29711999999995</v>
      </c>
      <c r="K7" s="14">
        <v>149790.02204000001</v>
      </c>
      <c r="L7" s="14">
        <v>756.65776000000005</v>
      </c>
      <c r="M7" s="14">
        <v>181.02115000000001</v>
      </c>
      <c r="N7" s="14">
        <v>431.00765999999999</v>
      </c>
      <c r="O7" s="14">
        <v>79269.15062</v>
      </c>
      <c r="P7" s="14">
        <v>1009.20552</v>
      </c>
      <c r="Q7" s="14">
        <v>344525.22600000002</v>
      </c>
      <c r="R7" s="14">
        <v>2004.97829</v>
      </c>
      <c r="S7" s="14">
        <v>167508</v>
      </c>
      <c r="T7" s="14">
        <v>295</v>
      </c>
      <c r="U7" s="14">
        <v>1694</v>
      </c>
      <c r="V7" s="14">
        <v>47544.891000000003</v>
      </c>
      <c r="W7" s="14">
        <v>49342.548680000007</v>
      </c>
      <c r="X7" s="14">
        <v>301541.45600000001</v>
      </c>
      <c r="Y7" s="14">
        <v>12678.553</v>
      </c>
      <c r="Z7" s="14">
        <v>203</v>
      </c>
      <c r="AA7" s="14">
        <v>592.61908999999969</v>
      </c>
      <c r="AB7" s="14">
        <v>5330.0833699999994</v>
      </c>
      <c r="AC7" s="14">
        <v>2197.5979400000001</v>
      </c>
      <c r="AD7" s="14">
        <v>48.203719999999997</v>
      </c>
      <c r="AE7" s="27">
        <v>15666.28909</v>
      </c>
    </row>
    <row r="8" spans="1:31" s="85" customFormat="1" x14ac:dyDescent="0.3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27"/>
    </row>
    <row r="9" spans="1:31" s="85" customFormat="1" x14ac:dyDescent="0.3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27">
        <v>0</v>
      </c>
    </row>
    <row r="10" spans="1:31" s="85" customFormat="1" x14ac:dyDescent="0.3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27"/>
    </row>
    <row r="11" spans="1:31" s="86" customFormat="1" x14ac:dyDescent="0.3">
      <c r="A11" s="4" t="s">
        <v>14</v>
      </c>
      <c r="B11" s="34" t="s">
        <v>50</v>
      </c>
      <c r="C11" s="16">
        <v>79.493009999999998</v>
      </c>
      <c r="D11" s="16">
        <v>18310.921999999999</v>
      </c>
      <c r="E11" s="16">
        <v>103.26900000000001</v>
      </c>
      <c r="F11" s="16">
        <v>0</v>
      </c>
      <c r="G11" s="16">
        <v>2173.0226200000002</v>
      </c>
      <c r="H11" s="16">
        <v>14158.65396</v>
      </c>
      <c r="I11" s="16">
        <v>0</v>
      </c>
      <c r="J11" s="16">
        <v>349.27840000000003</v>
      </c>
      <c r="K11" s="16">
        <v>249.66448</v>
      </c>
      <c r="L11" s="16">
        <v>20.02</v>
      </c>
      <c r="M11" s="16">
        <v>26.8447</v>
      </c>
      <c r="N11" s="16">
        <v>51.387910000000005</v>
      </c>
      <c r="O11" s="16">
        <v>1801.4193500000001</v>
      </c>
      <c r="P11" s="16">
        <v>0</v>
      </c>
      <c r="Q11" s="16">
        <v>71171.612999999998</v>
      </c>
      <c r="R11" s="16">
        <v>367.49516999999997</v>
      </c>
      <c r="S11" s="16">
        <v>18400</v>
      </c>
      <c r="T11" s="16">
        <v>49</v>
      </c>
      <c r="U11" s="16">
        <v>235</v>
      </c>
      <c r="V11" s="16">
        <v>135631.92000000001</v>
      </c>
      <c r="W11" s="16">
        <v>0</v>
      </c>
      <c r="X11" s="16">
        <v>41634.089</v>
      </c>
      <c r="Y11" s="16">
        <v>1610.117</v>
      </c>
      <c r="Z11" s="16">
        <v>1803</v>
      </c>
      <c r="AA11" s="16">
        <v>5381.3834299999999</v>
      </c>
      <c r="AB11" s="16">
        <v>1512.9063700000002</v>
      </c>
      <c r="AC11" s="16">
        <v>2892.5614699999996</v>
      </c>
      <c r="AD11" s="16">
        <v>0</v>
      </c>
      <c r="AE11" s="29">
        <v>130.15841</v>
      </c>
    </row>
    <row r="12" spans="1:31" s="86" customFormat="1" x14ac:dyDescent="0.3">
      <c r="A12" s="7"/>
      <c r="B12" s="35" t="s">
        <v>51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29"/>
    </row>
    <row r="13" spans="1:31" x14ac:dyDescent="0.3">
      <c r="A13" s="4" t="s">
        <v>15</v>
      </c>
      <c r="B13" s="5" t="s">
        <v>52</v>
      </c>
      <c r="C13" s="16">
        <v>40726.22754</v>
      </c>
      <c r="D13" s="16">
        <v>604446.66700000002</v>
      </c>
      <c r="E13" s="16">
        <v>22658.749</v>
      </c>
      <c r="F13" s="16">
        <v>19218.230399999997</v>
      </c>
      <c r="G13" s="16">
        <v>16454.814770000001</v>
      </c>
      <c r="H13" s="16">
        <v>1228.9839399999998</v>
      </c>
      <c r="I13" s="16">
        <v>16261.43541</v>
      </c>
      <c r="J13" s="16">
        <v>8774.2410099999997</v>
      </c>
      <c r="K13" s="16">
        <v>27957.391909999998</v>
      </c>
      <c r="L13" s="16">
        <v>2761.4280600000002</v>
      </c>
      <c r="M13" s="16">
        <v>1171.3176100000001</v>
      </c>
      <c r="N13" s="16">
        <v>2775.83041</v>
      </c>
      <c r="O13" s="16">
        <v>134602.84625</v>
      </c>
      <c r="P13" s="16">
        <v>3318.8854999999999</v>
      </c>
      <c r="Q13" s="16">
        <v>562651.74</v>
      </c>
      <c r="R13" s="16">
        <v>15667.321400000001</v>
      </c>
      <c r="S13" s="16">
        <v>287013</v>
      </c>
      <c r="T13" s="16">
        <v>17626</v>
      </c>
      <c r="U13" s="16">
        <v>5126</v>
      </c>
      <c r="V13" s="16">
        <v>299847.13400000002</v>
      </c>
      <c r="W13" s="16">
        <v>13824.90544</v>
      </c>
      <c r="X13" s="16">
        <v>543695.26599999995</v>
      </c>
      <c r="Y13" s="16">
        <v>58153.322999999997</v>
      </c>
      <c r="Z13" s="16">
        <v>27180</v>
      </c>
      <c r="AA13" s="16">
        <v>33900.320270000004</v>
      </c>
      <c r="AB13" s="16">
        <v>60521.927440000007</v>
      </c>
      <c r="AC13" s="16">
        <v>5127.2832500000004</v>
      </c>
      <c r="AD13" s="16">
        <v>0</v>
      </c>
      <c r="AE13" s="29">
        <v>36684.425409999996</v>
      </c>
    </row>
    <row r="14" spans="1:31" x14ac:dyDescent="0.3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21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29"/>
    </row>
    <row r="15" spans="1:31" x14ac:dyDescent="0.3">
      <c r="A15" s="4" t="s">
        <v>16</v>
      </c>
      <c r="B15" s="5" t="s">
        <v>53</v>
      </c>
      <c r="C15" s="16">
        <v>8614.1493000000009</v>
      </c>
      <c r="D15" s="16">
        <v>114836.232</v>
      </c>
      <c r="E15" s="16">
        <v>1113.2950000000001</v>
      </c>
      <c r="F15" s="16">
        <v>3744.6222699999998</v>
      </c>
      <c r="G15" s="16">
        <v>2750.58</v>
      </c>
      <c r="H15" s="16">
        <v>420.59591999999998</v>
      </c>
      <c r="I15" s="16">
        <v>3194.2336500000001</v>
      </c>
      <c r="J15" s="16">
        <v>3678.7047200000002</v>
      </c>
      <c r="K15" s="16">
        <v>19935.42596</v>
      </c>
      <c r="L15" s="16">
        <v>308.41327000000001</v>
      </c>
      <c r="M15" s="16">
        <v>845.97414000000003</v>
      </c>
      <c r="N15" s="16">
        <v>896.38162</v>
      </c>
      <c r="O15" s="16">
        <v>22362.64747</v>
      </c>
      <c r="P15" s="16">
        <v>58.224330000000002</v>
      </c>
      <c r="Q15" s="16">
        <v>98272.442999999999</v>
      </c>
      <c r="R15" s="16">
        <v>640.2739499999999</v>
      </c>
      <c r="S15" s="16">
        <v>40296</v>
      </c>
      <c r="T15" s="16">
        <v>5858</v>
      </c>
      <c r="U15" s="16">
        <v>592</v>
      </c>
      <c r="V15" s="16">
        <v>20003.740000000002</v>
      </c>
      <c r="W15" s="16">
        <v>1216.8382399999998</v>
      </c>
      <c r="X15" s="16">
        <v>100941.68</v>
      </c>
      <c r="Y15" s="16">
        <v>4101.1959999999999</v>
      </c>
      <c r="Z15" s="16">
        <v>5407</v>
      </c>
      <c r="AA15" s="16">
        <v>1953.1783</v>
      </c>
      <c r="AB15" s="16">
        <v>5270.2242399999996</v>
      </c>
      <c r="AC15" s="16">
        <v>608.74192000000005</v>
      </c>
      <c r="AD15" s="16">
        <v>37.465420000000002</v>
      </c>
      <c r="AE15" s="29">
        <v>11700.77325</v>
      </c>
    </row>
    <row r="16" spans="1:31" x14ac:dyDescent="0.3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21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29"/>
    </row>
    <row r="17" spans="1:31" x14ac:dyDescent="0.3">
      <c r="A17" s="4" t="s">
        <v>17</v>
      </c>
      <c r="B17" s="5" t="s">
        <v>55</v>
      </c>
      <c r="C17" s="16">
        <v>163.53019</v>
      </c>
      <c r="D17" s="16">
        <v>62295.923999999999</v>
      </c>
      <c r="E17" s="16">
        <v>-164.786</v>
      </c>
      <c r="F17" s="16">
        <v>17776.526140000002</v>
      </c>
      <c r="G17" s="16">
        <v>15481.313039999999</v>
      </c>
      <c r="H17" s="16">
        <v>1363.3731599999999</v>
      </c>
      <c r="I17" s="16">
        <v>451.36879999999996</v>
      </c>
      <c r="J17" s="16">
        <v>516.17007999999998</v>
      </c>
      <c r="K17" s="16">
        <v>47617.908600000002</v>
      </c>
      <c r="L17" s="16">
        <v>232.78389999999999</v>
      </c>
      <c r="M17" s="16">
        <v>2367.3227700000002</v>
      </c>
      <c r="N17" s="16">
        <v>848.62470000000008</v>
      </c>
      <c r="O17" s="16">
        <v>18509.939030000001</v>
      </c>
      <c r="P17" s="16">
        <v>1.6188099999999999</v>
      </c>
      <c r="Q17" s="16">
        <v>7822.9530000000004</v>
      </c>
      <c r="R17" s="16">
        <v>2491.2303700000002</v>
      </c>
      <c r="S17" s="16">
        <v>-7234</v>
      </c>
      <c r="T17" s="16">
        <v>2110</v>
      </c>
      <c r="U17" s="16">
        <v>0</v>
      </c>
      <c r="V17" s="16">
        <v>222.46899999999999</v>
      </c>
      <c r="W17" s="16">
        <v>0</v>
      </c>
      <c r="X17" s="16">
        <v>129140.24099999999</v>
      </c>
      <c r="Y17" s="16">
        <v>928.16</v>
      </c>
      <c r="Z17" s="16">
        <v>0</v>
      </c>
      <c r="AA17" s="16">
        <v>24.288699999999999</v>
      </c>
      <c r="AB17" s="16">
        <v>0</v>
      </c>
      <c r="AC17" s="16">
        <v>30</v>
      </c>
      <c r="AD17" s="16">
        <v>0</v>
      </c>
      <c r="AE17" s="29">
        <v>0</v>
      </c>
    </row>
    <row r="18" spans="1:31" x14ac:dyDescent="0.3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21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29"/>
    </row>
    <row r="19" spans="1:31" x14ac:dyDescent="0.3">
      <c r="A19" s="4" t="s">
        <v>18</v>
      </c>
      <c r="B19" s="5" t="s">
        <v>57</v>
      </c>
      <c r="C19" s="16">
        <v>36.996290000000002</v>
      </c>
      <c r="D19" s="16">
        <v>198899.864</v>
      </c>
      <c r="E19" s="16">
        <v>0</v>
      </c>
      <c r="F19" s="16">
        <v>0</v>
      </c>
      <c r="G19" s="16">
        <v>-1657.5986399999001</v>
      </c>
      <c r="H19" s="16">
        <v>922.48017000000004</v>
      </c>
      <c r="I19" s="16">
        <v>-796.9775699999999</v>
      </c>
      <c r="J19" s="16">
        <v>4156.7086399999998</v>
      </c>
      <c r="K19" s="16">
        <v>3552.87077</v>
      </c>
      <c r="L19" s="16">
        <v>0</v>
      </c>
      <c r="M19" s="16">
        <v>0</v>
      </c>
      <c r="N19" s="16">
        <v>0</v>
      </c>
      <c r="O19" s="16">
        <v>3019.17526</v>
      </c>
      <c r="P19" s="16">
        <v>0</v>
      </c>
      <c r="Q19" s="16">
        <v>68737.34</v>
      </c>
      <c r="R19" s="16">
        <v>-2303.7947300000001</v>
      </c>
      <c r="S19" s="16">
        <v>51222</v>
      </c>
      <c r="T19" s="16">
        <v>-150</v>
      </c>
      <c r="U19" s="16">
        <v>9</v>
      </c>
      <c r="V19" s="16">
        <v>5419.9830000000002</v>
      </c>
      <c r="W19" s="16">
        <v>-6452.8055899999999</v>
      </c>
      <c r="X19" s="16">
        <v>-7947.482</v>
      </c>
      <c r="Y19" s="16">
        <v>-2382.21</v>
      </c>
      <c r="Z19" s="16">
        <v>177</v>
      </c>
      <c r="AA19" s="16">
        <v>31.313109999999405</v>
      </c>
      <c r="AB19" s="16">
        <v>0</v>
      </c>
      <c r="AC19" s="16">
        <v>10.43225</v>
      </c>
      <c r="AD19" s="16">
        <v>0</v>
      </c>
      <c r="AE19" s="29">
        <v>0</v>
      </c>
    </row>
    <row r="20" spans="1:31" x14ac:dyDescent="0.3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21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29"/>
    </row>
    <row r="21" spans="1:31" x14ac:dyDescent="0.3">
      <c r="A21" s="4" t="s">
        <v>19</v>
      </c>
      <c r="B21" s="5" t="s">
        <v>59</v>
      </c>
      <c r="C21" s="13">
        <v>0</v>
      </c>
      <c r="D21" s="13">
        <v>-56399.178999999996</v>
      </c>
      <c r="E21" s="13">
        <v>-1.0369999999999999</v>
      </c>
      <c r="F21" s="13">
        <v>-0.83484000000000003</v>
      </c>
      <c r="G21" s="13">
        <v>0</v>
      </c>
      <c r="H21" s="13">
        <v>1.4195599999999999</v>
      </c>
      <c r="I21" s="13">
        <v>7546.2967800000006</v>
      </c>
      <c r="J21" s="13">
        <v>946.86917000000005</v>
      </c>
      <c r="K21" s="13">
        <v>-6338.2705199999991</v>
      </c>
      <c r="L21" s="13">
        <v>0</v>
      </c>
      <c r="M21" s="13">
        <v>0</v>
      </c>
      <c r="N21" s="13">
        <v>260.28219999999999</v>
      </c>
      <c r="O21" s="13">
        <v>9825.8080800000007</v>
      </c>
      <c r="P21" s="13">
        <v>-1051.6557499999999</v>
      </c>
      <c r="Q21" s="13">
        <v>104288.406</v>
      </c>
      <c r="R21" s="13">
        <v>0</v>
      </c>
      <c r="S21" s="13">
        <v>42734</v>
      </c>
      <c r="T21" s="16">
        <v>-7</v>
      </c>
      <c r="U21" s="13">
        <v>-5</v>
      </c>
      <c r="V21" s="13">
        <v>-5168.7030000000004</v>
      </c>
      <c r="W21" s="13">
        <v>9349.3184000000001</v>
      </c>
      <c r="X21" s="13">
        <v>654.89400000000001</v>
      </c>
      <c r="Y21" s="13">
        <v>1033.1310000000001</v>
      </c>
      <c r="Z21" s="13">
        <v>176</v>
      </c>
      <c r="AA21" s="13">
        <v>0</v>
      </c>
      <c r="AB21" s="13">
        <v>-1480.85951</v>
      </c>
      <c r="AC21" s="13">
        <v>174.69056</v>
      </c>
      <c r="AD21" s="13">
        <v>0</v>
      </c>
      <c r="AE21" s="26">
        <v>0</v>
      </c>
    </row>
    <row r="22" spans="1:31" x14ac:dyDescent="0.3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21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26"/>
    </row>
    <row r="23" spans="1:31" x14ac:dyDescent="0.3">
      <c r="A23" s="4" t="s">
        <v>20</v>
      </c>
      <c r="B23" s="5" t="s">
        <v>124</v>
      </c>
      <c r="C23" s="16">
        <v>-494.33289000000002</v>
      </c>
      <c r="D23" s="16">
        <v>-192348.77</v>
      </c>
      <c r="E23" s="16">
        <v>0</v>
      </c>
      <c r="F23" s="16">
        <v>0</v>
      </c>
      <c r="G23" s="16">
        <v>0</v>
      </c>
      <c r="H23" s="16">
        <v>0</v>
      </c>
      <c r="I23" s="16">
        <v>0.53200000000000003</v>
      </c>
      <c r="J23" s="16">
        <v>0.56617999999999991</v>
      </c>
      <c r="K23" s="16">
        <v>0</v>
      </c>
      <c r="L23" s="16">
        <v>0</v>
      </c>
      <c r="M23" s="16">
        <v>-28.552890000000023</v>
      </c>
      <c r="N23" s="16">
        <v>0</v>
      </c>
      <c r="O23" s="16">
        <v>-114.3802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29">
        <v>0</v>
      </c>
    </row>
    <row r="24" spans="1:31" x14ac:dyDescent="0.3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21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29"/>
    </row>
    <row r="25" spans="1:31" x14ac:dyDescent="0.3">
      <c r="A25" s="4" t="s">
        <v>21</v>
      </c>
      <c r="B25" s="5" t="s">
        <v>62</v>
      </c>
      <c r="C25" s="16">
        <v>-76.399160000000009</v>
      </c>
      <c r="D25" s="16">
        <v>4643.9949999999999</v>
      </c>
      <c r="E25" s="16">
        <v>0</v>
      </c>
      <c r="F25" s="16">
        <v>0</v>
      </c>
      <c r="G25" s="16">
        <v>-1497.0653699999</v>
      </c>
      <c r="H25" s="16">
        <v>-805.99418999999989</v>
      </c>
      <c r="I25" s="16">
        <v>-200.52432999999999</v>
      </c>
      <c r="J25" s="16">
        <v>0</v>
      </c>
      <c r="K25" s="16">
        <v>-2304.0048999999999</v>
      </c>
      <c r="L25" s="16">
        <v>0</v>
      </c>
      <c r="M25" s="16">
        <v>0</v>
      </c>
      <c r="N25" s="16">
        <v>0</v>
      </c>
      <c r="O25" s="16">
        <v>-232.91285999999999</v>
      </c>
      <c r="P25" s="16">
        <v>0</v>
      </c>
      <c r="Q25" s="16">
        <v>-3901.7139999999999</v>
      </c>
      <c r="R25" s="16">
        <v>0</v>
      </c>
      <c r="S25" s="16">
        <v>14896</v>
      </c>
      <c r="T25" s="16">
        <v>0</v>
      </c>
      <c r="U25" s="16">
        <v>73</v>
      </c>
      <c r="V25" s="16">
        <v>-2124.8319999999999</v>
      </c>
      <c r="W25" s="16">
        <v>0</v>
      </c>
      <c r="X25" s="16">
        <v>0</v>
      </c>
      <c r="Y25" s="16">
        <v>0</v>
      </c>
      <c r="Z25" s="16">
        <v>0</v>
      </c>
      <c r="AA25" s="16">
        <v>-1.23363</v>
      </c>
      <c r="AB25" s="16">
        <v>0</v>
      </c>
      <c r="AC25" s="16">
        <v>0</v>
      </c>
      <c r="AD25" s="16">
        <v>0</v>
      </c>
      <c r="AE25" s="29">
        <v>0</v>
      </c>
    </row>
    <row r="26" spans="1:31" x14ac:dyDescent="0.3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21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29"/>
    </row>
    <row r="27" spans="1:31" x14ac:dyDescent="0.3">
      <c r="A27" s="4" t="s">
        <v>22</v>
      </c>
      <c r="B27" s="5" t="s">
        <v>64</v>
      </c>
      <c r="C27" s="13">
        <v>333.55399</v>
      </c>
      <c r="D27" s="13">
        <v>30889.723999999998</v>
      </c>
      <c r="E27" s="13">
        <v>66.441000000000003</v>
      </c>
      <c r="F27" s="13">
        <v>0</v>
      </c>
      <c r="G27" s="13">
        <v>9083.0494999999992</v>
      </c>
      <c r="H27" s="13">
        <v>-3023.6615699999998</v>
      </c>
      <c r="I27" s="13">
        <v>1623.29348</v>
      </c>
      <c r="J27" s="13">
        <v>-1739.6654699999999</v>
      </c>
      <c r="K27" s="13">
        <v>1673.2961799999998</v>
      </c>
      <c r="L27" s="13">
        <v>5.0750199999999994</v>
      </c>
      <c r="M27" s="13">
        <v>10.490930000000001</v>
      </c>
      <c r="N27" s="13">
        <v>207.77001999999999</v>
      </c>
      <c r="O27" s="13">
        <v>3043.6757499999999</v>
      </c>
      <c r="P27" s="13">
        <v>0</v>
      </c>
      <c r="Q27" s="13">
        <v>-45197.464</v>
      </c>
      <c r="R27" s="13">
        <v>-477.97492</v>
      </c>
      <c r="S27" s="13">
        <v>10653</v>
      </c>
      <c r="T27" s="16">
        <v>213</v>
      </c>
      <c r="U27" s="13">
        <v>115</v>
      </c>
      <c r="V27" s="13">
        <v>28257.057000000001</v>
      </c>
      <c r="W27" s="13">
        <v>0</v>
      </c>
      <c r="X27" s="13">
        <v>13512.574000000001</v>
      </c>
      <c r="Y27" s="13">
        <v>1361.2919999999999</v>
      </c>
      <c r="Z27" s="13">
        <v>1349</v>
      </c>
      <c r="AA27" s="13">
        <v>2034.4308300000018</v>
      </c>
      <c r="AB27" s="13">
        <v>11.187599999999737</v>
      </c>
      <c r="AC27" s="13">
        <v>0</v>
      </c>
      <c r="AD27" s="13">
        <v>0</v>
      </c>
      <c r="AE27" s="26">
        <v>0</v>
      </c>
    </row>
    <row r="28" spans="1:31" x14ac:dyDescent="0.3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26"/>
    </row>
    <row r="29" spans="1:31" x14ac:dyDescent="0.3">
      <c r="A29" s="4" t="s">
        <v>135</v>
      </c>
      <c r="B29" s="34" t="s">
        <v>125</v>
      </c>
      <c r="C29" s="16">
        <v>0</v>
      </c>
      <c r="D29" s="16">
        <v>-1347.4680000000001</v>
      </c>
      <c r="E29" s="16">
        <v>0</v>
      </c>
      <c r="F29" s="16">
        <v>0</v>
      </c>
      <c r="G29" s="16">
        <v>0</v>
      </c>
      <c r="H29" s="16">
        <v>157.48035000000002</v>
      </c>
      <c r="I29" s="16">
        <v>177.49102999999999</v>
      </c>
      <c r="J29" s="16">
        <v>66.169169999999994</v>
      </c>
      <c r="K29" s="16">
        <v>-18.565580000000001</v>
      </c>
      <c r="L29" s="16">
        <v>0</v>
      </c>
      <c r="M29" s="16">
        <v>20.175000000000001</v>
      </c>
      <c r="N29" s="16">
        <v>0</v>
      </c>
      <c r="O29" s="16">
        <v>13172.951529999998</v>
      </c>
      <c r="P29" s="16">
        <v>1345.4433000000001</v>
      </c>
      <c r="Q29" s="16">
        <v>-20.952000000000002</v>
      </c>
      <c r="R29" s="16">
        <v>0</v>
      </c>
      <c r="S29" s="16">
        <v>-4582</v>
      </c>
      <c r="T29" s="16">
        <v>0</v>
      </c>
      <c r="U29" s="16">
        <v>200</v>
      </c>
      <c r="V29" s="16">
        <v>1.4710000000000001</v>
      </c>
      <c r="W29" s="16">
        <v>4968.9638099999993</v>
      </c>
      <c r="X29" s="16">
        <v>0</v>
      </c>
      <c r="Y29" s="16">
        <v>322.83699999999999</v>
      </c>
      <c r="Z29" s="16">
        <v>0</v>
      </c>
      <c r="AA29" s="16">
        <v>-2.8825699999999999</v>
      </c>
      <c r="AB29" s="16">
        <v>0</v>
      </c>
      <c r="AC29" s="16">
        <v>3238.4503100000002</v>
      </c>
      <c r="AD29" s="16">
        <v>3.9701200000000001</v>
      </c>
      <c r="AE29" s="29">
        <v>0</v>
      </c>
    </row>
    <row r="30" spans="1:31" x14ac:dyDescent="0.3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21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29"/>
    </row>
    <row r="31" spans="1:31" x14ac:dyDescent="0.3">
      <c r="A31" s="4" t="s">
        <v>23</v>
      </c>
      <c r="B31" s="5" t="s">
        <v>67</v>
      </c>
      <c r="C31" s="16">
        <v>9191.5241999999998</v>
      </c>
      <c r="D31" s="16">
        <v>56771.957999999999</v>
      </c>
      <c r="E31" s="16">
        <v>67.308000000000007</v>
      </c>
      <c r="F31" s="16">
        <v>208.26473999999999</v>
      </c>
      <c r="G31" s="16">
        <v>816.68040000000008</v>
      </c>
      <c r="H31" s="16">
        <v>87.376259999999988</v>
      </c>
      <c r="I31" s="16">
        <v>1012.80389</v>
      </c>
      <c r="J31" s="16">
        <v>245.91001</v>
      </c>
      <c r="K31" s="16">
        <v>8360.7351799999997</v>
      </c>
      <c r="L31" s="16">
        <v>436.49534999999997</v>
      </c>
      <c r="M31" s="16">
        <v>414.89409999999998</v>
      </c>
      <c r="N31" s="16">
        <v>377.62023999999997</v>
      </c>
      <c r="O31" s="16">
        <v>33800.223109999999</v>
      </c>
      <c r="P31" s="16">
        <v>147.14485999999999</v>
      </c>
      <c r="Q31" s="16">
        <v>196397.20499999999</v>
      </c>
      <c r="R31" s="16">
        <v>3014.7357700000002</v>
      </c>
      <c r="S31" s="16">
        <v>79753</v>
      </c>
      <c r="T31" s="16">
        <v>367</v>
      </c>
      <c r="U31" s="16">
        <v>3045</v>
      </c>
      <c r="V31" s="16">
        <v>29299.095000000001</v>
      </c>
      <c r="W31" s="16">
        <v>13428.380529999997</v>
      </c>
      <c r="X31" s="16">
        <v>6089.4740000000002</v>
      </c>
      <c r="Y31" s="16">
        <v>3959.424</v>
      </c>
      <c r="Z31" s="16">
        <v>812</v>
      </c>
      <c r="AA31" s="16">
        <v>2721.2029900000002</v>
      </c>
      <c r="AB31" s="16">
        <v>3338.765809999999</v>
      </c>
      <c r="AC31" s="16">
        <v>209371.60461000001</v>
      </c>
      <c r="AD31" s="16">
        <v>109814.14544999998</v>
      </c>
      <c r="AE31" s="29">
        <v>256.24473999999998</v>
      </c>
    </row>
    <row r="32" spans="1:31" x14ac:dyDescent="0.3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21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29"/>
    </row>
    <row r="33" spans="1:31" x14ac:dyDescent="0.3">
      <c r="A33" s="4" t="s">
        <v>24</v>
      </c>
      <c r="B33" s="5" t="s">
        <v>69</v>
      </c>
      <c r="C33" s="13">
        <v>2872.07366</v>
      </c>
      <c r="D33" s="13">
        <v>29511.113000000001</v>
      </c>
      <c r="E33" s="13">
        <v>962.56899999999996</v>
      </c>
      <c r="F33" s="13">
        <v>386.39600000000002</v>
      </c>
      <c r="G33" s="13">
        <v>206.81609</v>
      </c>
      <c r="H33" s="13">
        <v>161.15884</v>
      </c>
      <c r="I33" s="13">
        <v>679.13099999999997</v>
      </c>
      <c r="J33" s="13">
        <v>967.27472</v>
      </c>
      <c r="K33" s="13">
        <v>6805.2470899999998</v>
      </c>
      <c r="L33" s="13">
        <v>401.06453999999997</v>
      </c>
      <c r="M33" s="13">
        <v>635.34887000000003</v>
      </c>
      <c r="N33" s="13">
        <v>602.00073999999995</v>
      </c>
      <c r="O33" s="13">
        <v>39941.033100000001</v>
      </c>
      <c r="P33" s="13">
        <v>656.71402</v>
      </c>
      <c r="Q33" s="13">
        <v>42463.163</v>
      </c>
      <c r="R33" s="13">
        <v>550.46953000000008</v>
      </c>
      <c r="S33" s="13">
        <v>141437</v>
      </c>
      <c r="T33" s="16">
        <v>318</v>
      </c>
      <c r="U33" s="13">
        <v>1242</v>
      </c>
      <c r="V33" s="13">
        <v>27164.412</v>
      </c>
      <c r="W33" s="13">
        <v>3811.7340399999994</v>
      </c>
      <c r="X33" s="13">
        <v>5612.32</v>
      </c>
      <c r="Y33" s="13">
        <v>1134.778</v>
      </c>
      <c r="Z33" s="13">
        <v>1179</v>
      </c>
      <c r="AA33" s="13">
        <v>733.72643000000005</v>
      </c>
      <c r="AB33" s="13">
        <v>8724.2935200000011</v>
      </c>
      <c r="AC33" s="13">
        <v>2764.0243</v>
      </c>
      <c r="AD33" s="13">
        <v>512.33642000000009</v>
      </c>
      <c r="AE33" s="26">
        <v>1120.9648999999999</v>
      </c>
    </row>
    <row r="34" spans="1:31" x14ac:dyDescent="0.3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21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26"/>
    </row>
    <row r="35" spans="1:31" x14ac:dyDescent="0.3">
      <c r="A35" s="7" t="s">
        <v>25</v>
      </c>
      <c r="B35" s="36" t="s">
        <v>72</v>
      </c>
      <c r="C35" s="17">
        <v>142645.76009</v>
      </c>
      <c r="D35" s="17">
        <v>1389609.2810000002</v>
      </c>
      <c r="E35" s="17">
        <v>44110.128999999994</v>
      </c>
      <c r="F35" s="17">
        <v>55281.453759999997</v>
      </c>
      <c r="G35" s="17">
        <v>54269.363250000206</v>
      </c>
      <c r="H35" s="17">
        <v>21569.614119999995</v>
      </c>
      <c r="I35" s="17">
        <v>53802.872079999994</v>
      </c>
      <c r="J35" s="17">
        <v>12954.11767</v>
      </c>
      <c r="K35" s="17">
        <v>89777.51433999998</v>
      </c>
      <c r="L35" s="17">
        <v>10477.949329999999</v>
      </c>
      <c r="M35" s="17">
        <v>5913.3022400000009</v>
      </c>
      <c r="N35" s="17">
        <v>9842.4124200000006</v>
      </c>
      <c r="O35" s="17">
        <v>348909.43272000004</v>
      </c>
      <c r="P35" s="17">
        <v>8961.3607100000027</v>
      </c>
      <c r="Q35" s="17">
        <v>1481692.4930000002</v>
      </c>
      <c r="R35" s="17">
        <v>20103.717330000003</v>
      </c>
      <c r="S35" s="17">
        <v>892206</v>
      </c>
      <c r="T35" s="17">
        <v>17610</v>
      </c>
      <c r="U35" s="17">
        <v>13775</v>
      </c>
      <c r="V35" s="17">
        <v>904836.69299999997</v>
      </c>
      <c r="W35" s="17">
        <v>148587.69316999995</v>
      </c>
      <c r="X35" s="17">
        <v>1336048.4079999998</v>
      </c>
      <c r="Y35" s="17">
        <v>67700.671000000002</v>
      </c>
      <c r="Z35" s="17">
        <v>52494</v>
      </c>
      <c r="AA35" s="17">
        <v>79727.321650000013</v>
      </c>
      <c r="AB35" s="17">
        <v>116215.30588000004</v>
      </c>
      <c r="AC35" s="17">
        <v>223881.59009000001</v>
      </c>
      <c r="AD35" s="17">
        <v>109220.11000999997</v>
      </c>
      <c r="AE35" s="30">
        <v>162139.65682999999</v>
      </c>
    </row>
    <row r="36" spans="1:31" x14ac:dyDescent="0.3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25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30"/>
    </row>
    <row r="37" spans="1:31" x14ac:dyDescent="0.3">
      <c r="A37" s="4" t="s">
        <v>26</v>
      </c>
      <c r="B37" s="5" t="s">
        <v>74</v>
      </c>
      <c r="C37" s="13">
        <v>121276.02427000001</v>
      </c>
      <c r="D37" s="13">
        <v>605690.16899999999</v>
      </c>
      <c r="E37" s="13">
        <v>19911.504000000001</v>
      </c>
      <c r="F37" s="13">
        <v>41330.256670000002</v>
      </c>
      <c r="G37" s="13">
        <v>30863.648990000002</v>
      </c>
      <c r="H37" s="13">
        <v>12654.414719999999</v>
      </c>
      <c r="I37" s="13">
        <v>19544.465059999999</v>
      </c>
      <c r="J37" s="13">
        <v>9549.3435499999996</v>
      </c>
      <c r="K37" s="13">
        <v>40803.039409999998</v>
      </c>
      <c r="L37" s="13">
        <v>7604.4380000000001</v>
      </c>
      <c r="M37" s="13">
        <v>4582.9705400000003</v>
      </c>
      <c r="N37" s="13">
        <v>7536.7631999999994</v>
      </c>
      <c r="O37" s="13">
        <v>202543.96584999998</v>
      </c>
      <c r="P37" s="13">
        <v>4060.7740800000001</v>
      </c>
      <c r="Q37" s="13">
        <v>470730.397</v>
      </c>
      <c r="R37" s="13">
        <v>12502.58034</v>
      </c>
      <c r="S37" s="13">
        <v>346975</v>
      </c>
      <c r="T37" s="13">
        <v>12186</v>
      </c>
      <c r="U37" s="13">
        <v>6093</v>
      </c>
      <c r="V37" s="13">
        <v>391857.837</v>
      </c>
      <c r="W37" s="13">
        <v>50537.252969999994</v>
      </c>
      <c r="X37" s="13">
        <v>465312.12199999997</v>
      </c>
      <c r="Y37" s="13">
        <v>41631.646999999997</v>
      </c>
      <c r="Z37" s="13">
        <v>39796</v>
      </c>
      <c r="AA37" s="13">
        <v>46350.674129999999</v>
      </c>
      <c r="AB37" s="13">
        <v>73357.72785000001</v>
      </c>
      <c r="AC37" s="13">
        <v>187038.25782</v>
      </c>
      <c r="AD37" s="13">
        <v>95140.453600000023</v>
      </c>
      <c r="AE37" s="26">
        <v>48747.405140000003</v>
      </c>
    </row>
    <row r="38" spans="1:31" x14ac:dyDescent="0.3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21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26"/>
    </row>
    <row r="39" spans="1:31" x14ac:dyDescent="0.3">
      <c r="A39" s="4"/>
      <c r="B39" s="43" t="s">
        <v>127</v>
      </c>
      <c r="C39" s="13">
        <v>74712.237930000003</v>
      </c>
      <c r="D39" s="13">
        <v>425431.67099999997</v>
      </c>
      <c r="E39" s="13">
        <v>8357.277</v>
      </c>
      <c r="F39" s="13">
        <v>17087.419300000001</v>
      </c>
      <c r="G39" s="13">
        <v>19387.801739999999</v>
      </c>
      <c r="H39" s="13">
        <v>7676.3878399999994</v>
      </c>
      <c r="I39" s="13">
        <v>12296.260269999999</v>
      </c>
      <c r="J39" s="13">
        <v>5554.2491399999999</v>
      </c>
      <c r="K39" s="13">
        <v>17098.414960000002</v>
      </c>
      <c r="L39" s="13">
        <v>4724.8434800000005</v>
      </c>
      <c r="M39" s="13">
        <v>2718.3985600000001</v>
      </c>
      <c r="N39" s="13">
        <v>4472.54007</v>
      </c>
      <c r="O39" s="13">
        <v>149316.73147999999</v>
      </c>
      <c r="P39" s="13">
        <v>3069.7344700000003</v>
      </c>
      <c r="Q39" s="13">
        <v>291594.80900000001</v>
      </c>
      <c r="R39" s="13">
        <v>8844.6084100000007</v>
      </c>
      <c r="S39" s="13">
        <v>214994</v>
      </c>
      <c r="T39" s="13">
        <v>5479</v>
      </c>
      <c r="U39" s="13">
        <v>3981</v>
      </c>
      <c r="V39" s="13">
        <v>257590.117</v>
      </c>
      <c r="W39" s="13">
        <v>25192.176729999999</v>
      </c>
      <c r="X39" s="13">
        <v>279141.69099999999</v>
      </c>
      <c r="Y39" s="13">
        <v>28198.137999999999</v>
      </c>
      <c r="Z39" s="13">
        <v>25046</v>
      </c>
      <c r="AA39" s="13">
        <v>23872.054270000001</v>
      </c>
      <c r="AB39" s="13">
        <v>47473.003110000005</v>
      </c>
      <c r="AC39" s="13">
        <v>142482.64691000001</v>
      </c>
      <c r="AD39" s="13">
        <v>79084.179040000017</v>
      </c>
      <c r="AE39" s="26">
        <v>6301.03053</v>
      </c>
    </row>
    <row r="40" spans="1:31" x14ac:dyDescent="0.3">
      <c r="A40" s="4"/>
      <c r="B40" s="43" t="s">
        <v>128</v>
      </c>
      <c r="C40" s="13">
        <v>46563.786340000006</v>
      </c>
      <c r="D40" s="13">
        <v>180258.49799999999</v>
      </c>
      <c r="E40" s="13">
        <v>11554.227000000001</v>
      </c>
      <c r="F40" s="13">
        <v>24242.837370000001</v>
      </c>
      <c r="G40" s="13">
        <v>11475.847250000001</v>
      </c>
      <c r="H40" s="13">
        <v>4978.0268799999994</v>
      </c>
      <c r="I40" s="13">
        <v>7248.2047899999998</v>
      </c>
      <c r="J40" s="13">
        <v>3995.0944100000002</v>
      </c>
      <c r="K40" s="13">
        <v>23704.624449999999</v>
      </c>
      <c r="L40" s="13">
        <v>2879.5945200000001</v>
      </c>
      <c r="M40" s="13">
        <v>1864.5719799999999</v>
      </c>
      <c r="N40" s="13">
        <v>3064.2231299999999</v>
      </c>
      <c r="O40" s="13">
        <v>53227.234369999998</v>
      </c>
      <c r="P40" s="13">
        <v>991.03961000000004</v>
      </c>
      <c r="Q40" s="13">
        <v>179135.58799999999</v>
      </c>
      <c r="R40" s="13">
        <v>3657.9719300000002</v>
      </c>
      <c r="S40" s="13">
        <v>131981</v>
      </c>
      <c r="T40" s="13">
        <v>6707</v>
      </c>
      <c r="U40" s="13">
        <v>2112</v>
      </c>
      <c r="V40" s="13">
        <v>134267.72</v>
      </c>
      <c r="W40" s="13">
        <v>25345.076239999995</v>
      </c>
      <c r="X40" s="13">
        <v>186170.43100000001</v>
      </c>
      <c r="Y40" s="13">
        <v>13433.509</v>
      </c>
      <c r="Z40" s="13">
        <v>14750</v>
      </c>
      <c r="AA40" s="13">
        <v>22478.619859999999</v>
      </c>
      <c r="AB40" s="13">
        <v>25884.724740000005</v>
      </c>
      <c r="AC40" s="13">
        <v>44555.610909999996</v>
      </c>
      <c r="AD40" s="13">
        <v>16056.274560000005</v>
      </c>
      <c r="AE40" s="26">
        <v>42446.374609999999</v>
      </c>
    </row>
    <row r="41" spans="1:31" x14ac:dyDescent="0.3">
      <c r="A41" s="4" t="s">
        <v>66</v>
      </c>
      <c r="B41" s="35" t="s">
        <v>133</v>
      </c>
      <c r="C41" s="13">
        <v>4436.78316</v>
      </c>
      <c r="D41" s="13">
        <v>76781.009000000005</v>
      </c>
      <c r="E41" s="13">
        <v>441.02199999999999</v>
      </c>
      <c r="F41" s="13">
        <v>83.685509999999994</v>
      </c>
      <c r="G41" s="13">
        <v>1228.3100300000001</v>
      </c>
      <c r="H41" s="13">
        <v>976.66656</v>
      </c>
      <c r="I41" s="13">
        <v>202.04923000000002</v>
      </c>
      <c r="J41" s="13">
        <v>128.89022</v>
      </c>
      <c r="K41" s="13">
        <v>1370.6911299999999</v>
      </c>
      <c r="L41" s="13">
        <v>41.277879999999996</v>
      </c>
      <c r="M41" s="13">
        <v>15.12</v>
      </c>
      <c r="N41" s="13">
        <v>0</v>
      </c>
      <c r="O41" s="13">
        <v>11973.491</v>
      </c>
      <c r="P41" s="13">
        <v>113.85534</v>
      </c>
      <c r="Q41" s="13">
        <v>28869.084999999999</v>
      </c>
      <c r="R41" s="13">
        <v>0</v>
      </c>
      <c r="S41" s="13">
        <v>40172</v>
      </c>
      <c r="T41" s="13">
        <v>131</v>
      </c>
      <c r="U41" s="13">
        <v>232</v>
      </c>
      <c r="V41" s="13">
        <v>38019.894</v>
      </c>
      <c r="W41" s="13">
        <v>2493.0602200000003</v>
      </c>
      <c r="X41" s="13">
        <v>37678.928</v>
      </c>
      <c r="Y41" s="13">
        <v>2350.9360000000001</v>
      </c>
      <c r="Z41" s="13">
        <v>3034</v>
      </c>
      <c r="AA41" s="13">
        <v>0</v>
      </c>
      <c r="AB41" s="13">
        <v>2799.8119999999999</v>
      </c>
      <c r="AC41" s="13">
        <v>0</v>
      </c>
      <c r="AD41" s="13">
        <v>0</v>
      </c>
      <c r="AE41" s="26">
        <v>0</v>
      </c>
    </row>
    <row r="42" spans="1:31" x14ac:dyDescent="0.3">
      <c r="A42" s="4"/>
      <c r="B42" s="35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26"/>
    </row>
    <row r="43" spans="1:31" x14ac:dyDescent="0.3">
      <c r="A43" s="4" t="s">
        <v>27</v>
      </c>
      <c r="B43" s="5" t="s">
        <v>76</v>
      </c>
      <c r="C43" s="13">
        <v>11500.307219999999</v>
      </c>
      <c r="D43" s="13">
        <v>81639.44</v>
      </c>
      <c r="E43" s="13">
        <v>1918.2529999999999</v>
      </c>
      <c r="F43" s="13">
        <v>6327.8951699999998</v>
      </c>
      <c r="G43" s="13">
        <v>2902.78451</v>
      </c>
      <c r="H43" s="13">
        <v>945.58775000000003</v>
      </c>
      <c r="I43" s="13">
        <v>1563.0837599999998</v>
      </c>
      <c r="J43" s="13">
        <v>1400.4701600000001</v>
      </c>
      <c r="K43" s="13">
        <v>3294.88382</v>
      </c>
      <c r="L43" s="13">
        <v>522.32627000000002</v>
      </c>
      <c r="M43" s="13">
        <v>300.29583999999994</v>
      </c>
      <c r="N43" s="13">
        <v>960.53341</v>
      </c>
      <c r="O43" s="13">
        <v>32312.30442</v>
      </c>
      <c r="P43" s="13">
        <v>695.22043999999994</v>
      </c>
      <c r="Q43" s="13">
        <v>82941.326000000001</v>
      </c>
      <c r="R43" s="13">
        <v>1255.5548799999999</v>
      </c>
      <c r="S43" s="13">
        <v>33799</v>
      </c>
      <c r="T43" s="13">
        <v>1545</v>
      </c>
      <c r="U43" s="13">
        <v>392</v>
      </c>
      <c r="V43" s="13">
        <v>61131.485000000001</v>
      </c>
      <c r="W43" s="13">
        <v>3043.09807</v>
      </c>
      <c r="X43" s="13">
        <v>49053.815999999999</v>
      </c>
      <c r="Y43" s="13">
        <v>5141.348</v>
      </c>
      <c r="Z43" s="13">
        <v>5119</v>
      </c>
      <c r="AA43" s="13">
        <v>3318.2878699999997</v>
      </c>
      <c r="AB43" s="13">
        <v>7585.6381400000018</v>
      </c>
      <c r="AC43" s="13">
        <v>19112.68319</v>
      </c>
      <c r="AD43" s="13">
        <v>7941.4097400000001</v>
      </c>
      <c r="AE43" s="26">
        <v>18741.248800000001</v>
      </c>
    </row>
    <row r="44" spans="1:31" x14ac:dyDescent="0.3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21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26"/>
    </row>
    <row r="45" spans="1:31" x14ac:dyDescent="0.3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-8.2274699999999985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26">
        <v>0</v>
      </c>
    </row>
    <row r="46" spans="1:31" x14ac:dyDescent="0.3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26"/>
    </row>
    <row r="47" spans="1:31" x14ac:dyDescent="0.3">
      <c r="A47" s="4" t="s">
        <v>29</v>
      </c>
      <c r="B47" s="5" t="s">
        <v>83</v>
      </c>
      <c r="C47" s="13">
        <v>-11585.739039999999</v>
      </c>
      <c r="D47" s="13">
        <v>123801</v>
      </c>
      <c r="E47" s="13">
        <v>69.180000000000007</v>
      </c>
      <c r="F47" s="13">
        <v>117.50516999999998</v>
      </c>
      <c r="G47" s="13">
        <v>-1055.5</v>
      </c>
      <c r="H47" s="13">
        <v>-26.636849999999999</v>
      </c>
      <c r="I47" s="13">
        <v>1804.4831299999998</v>
      </c>
      <c r="J47" s="13">
        <v>-101.73739</v>
      </c>
      <c r="K47" s="13">
        <v>-8446.9089299999996</v>
      </c>
      <c r="L47" s="13">
        <v>9.4149999999999991</v>
      </c>
      <c r="M47" s="13">
        <v>464.80014999999997</v>
      </c>
      <c r="N47" s="13">
        <v>25.76135</v>
      </c>
      <c r="O47" s="13">
        <v>-4003.5322900000001</v>
      </c>
      <c r="P47" s="13">
        <v>236.34057000000001</v>
      </c>
      <c r="Q47" s="13">
        <v>93949.642000000007</v>
      </c>
      <c r="R47" s="13">
        <v>-638.42883999999992</v>
      </c>
      <c r="S47" s="13">
        <v>111770</v>
      </c>
      <c r="T47" s="13">
        <v>-927</v>
      </c>
      <c r="U47" s="13">
        <v>-301</v>
      </c>
      <c r="V47" s="13">
        <v>5295.3850000000002</v>
      </c>
      <c r="W47" s="13">
        <v>6946.9592899999998</v>
      </c>
      <c r="X47" s="13">
        <v>278876.55300000001</v>
      </c>
      <c r="Y47" s="13">
        <v>408.851</v>
      </c>
      <c r="Z47" s="13">
        <v>254</v>
      </c>
      <c r="AA47" s="13">
        <v>4063.5971</v>
      </c>
      <c r="AB47" s="13">
        <v>-73.907959999998909</v>
      </c>
      <c r="AC47" s="13">
        <v>-1102.9911499999998</v>
      </c>
      <c r="AD47" s="13">
        <v>-43.056310000000025</v>
      </c>
      <c r="AE47" s="26">
        <v>-1445.6335899999999</v>
      </c>
    </row>
    <row r="48" spans="1:31" x14ac:dyDescent="0.3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26"/>
    </row>
    <row r="49" spans="1:31" x14ac:dyDescent="0.3">
      <c r="A49" s="4" t="s">
        <v>30</v>
      </c>
      <c r="B49" s="5" t="s">
        <v>85</v>
      </c>
      <c r="C49" s="13">
        <v>-3544.3863499999998</v>
      </c>
      <c r="D49" s="13">
        <v>277285.73</v>
      </c>
      <c r="E49" s="13">
        <v>3364.0720000000001</v>
      </c>
      <c r="F49" s="13">
        <v>6758.0614399999995</v>
      </c>
      <c r="G49" s="13">
        <v>458.12316000000004</v>
      </c>
      <c r="H49" s="13">
        <v>-2190.35302</v>
      </c>
      <c r="I49" s="13">
        <v>3837.2746200000001</v>
      </c>
      <c r="J49" s="13">
        <v>-101.34355999999997</v>
      </c>
      <c r="K49" s="13">
        <v>-5613.030819999999</v>
      </c>
      <c r="L49" s="13">
        <v>-113.64333000000008</v>
      </c>
      <c r="M49" s="13">
        <v>-302.22442000000001</v>
      </c>
      <c r="N49" s="13">
        <v>566.32447999999999</v>
      </c>
      <c r="O49" s="13">
        <v>61477.942090000004</v>
      </c>
      <c r="P49" s="13">
        <v>116.16974999999999</v>
      </c>
      <c r="Q49" s="13">
        <v>178858.47</v>
      </c>
      <c r="R49" s="13">
        <v>-1653.31026</v>
      </c>
      <c r="S49" s="13">
        <v>196230</v>
      </c>
      <c r="T49" s="13">
        <v>173</v>
      </c>
      <c r="U49" s="13">
        <v>1274</v>
      </c>
      <c r="V49" s="13">
        <v>45580.610999999997</v>
      </c>
      <c r="W49" s="13">
        <v>25995.543910000004</v>
      </c>
      <c r="X49" s="13">
        <v>72763.115999999995</v>
      </c>
      <c r="Y49" s="13">
        <v>10599.68</v>
      </c>
      <c r="Z49" s="13">
        <v>-2130</v>
      </c>
      <c r="AA49" s="13">
        <v>-9904.14228</v>
      </c>
      <c r="AB49" s="13">
        <v>4998.4902200000006</v>
      </c>
      <c r="AC49" s="13">
        <v>741.99367000000007</v>
      </c>
      <c r="AD49" s="13">
        <v>0</v>
      </c>
      <c r="AE49" s="26">
        <v>-3951.7440899999997</v>
      </c>
    </row>
    <row r="50" spans="1:31" x14ac:dyDescent="0.3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26"/>
    </row>
    <row r="51" spans="1:31" x14ac:dyDescent="0.3">
      <c r="A51" s="4" t="s">
        <v>31</v>
      </c>
      <c r="B51" s="5" t="s">
        <v>87</v>
      </c>
      <c r="C51" s="13">
        <v>0</v>
      </c>
      <c r="D51" s="13">
        <v>12294.174000000001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3337.8436699999997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-5671.97</v>
      </c>
      <c r="R51" s="13">
        <v>0</v>
      </c>
      <c r="S51" s="13">
        <v>-49691</v>
      </c>
      <c r="T51" s="13">
        <v>0</v>
      </c>
      <c r="U51" s="13">
        <v>0</v>
      </c>
      <c r="V51" s="13">
        <v>196</v>
      </c>
      <c r="W51" s="13">
        <v>0</v>
      </c>
      <c r="X51" s="13">
        <v>0</v>
      </c>
      <c r="Y51" s="13">
        <v>-7622.1859999999997</v>
      </c>
      <c r="Z51" s="13">
        <v>0</v>
      </c>
      <c r="AA51" s="13">
        <v>364.495</v>
      </c>
      <c r="AB51" s="13">
        <v>0</v>
      </c>
      <c r="AC51" s="13">
        <v>0</v>
      </c>
      <c r="AD51" s="13">
        <v>0</v>
      </c>
      <c r="AE51" s="26">
        <v>0</v>
      </c>
    </row>
    <row r="52" spans="1:31" x14ac:dyDescent="0.3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26"/>
    </row>
    <row r="53" spans="1:31" x14ac:dyDescent="0.3">
      <c r="A53" s="4" t="s">
        <v>71</v>
      </c>
      <c r="B53" s="5" t="s">
        <v>89</v>
      </c>
      <c r="C53" s="13">
        <v>-161.72784000000001</v>
      </c>
      <c r="D53" s="13">
        <v>40618.857000000004</v>
      </c>
      <c r="E53" s="13">
        <v>0</v>
      </c>
      <c r="F53" s="13">
        <v>111.61706</v>
      </c>
      <c r="G53" s="13">
        <v>88.987619999999993</v>
      </c>
      <c r="H53" s="13">
        <v>0</v>
      </c>
      <c r="I53" s="13">
        <v>145.81532000000001</v>
      </c>
      <c r="J53" s="13">
        <v>0</v>
      </c>
      <c r="K53" s="13">
        <v>-81.282830000000004</v>
      </c>
      <c r="L53" s="13">
        <v>-28.813459999999999</v>
      </c>
      <c r="M53" s="13">
        <v>-57.23</v>
      </c>
      <c r="N53" s="13">
        <v>190.66314000000003</v>
      </c>
      <c r="O53" s="13">
        <v>28787.850140000002</v>
      </c>
      <c r="P53" s="13">
        <v>39.837389999999999</v>
      </c>
      <c r="Q53" s="13">
        <v>5888.3540000000003</v>
      </c>
      <c r="R53" s="13">
        <v>0</v>
      </c>
      <c r="S53" s="13">
        <v>12069</v>
      </c>
      <c r="T53" s="13">
        <v>0</v>
      </c>
      <c r="U53" s="13">
        <v>-76</v>
      </c>
      <c r="V53" s="13">
        <v>904.46</v>
      </c>
      <c r="W53" s="13">
        <v>0</v>
      </c>
      <c r="X53" s="13">
        <v>-4266.3329999999996</v>
      </c>
      <c r="Y53" s="13">
        <v>1300.172</v>
      </c>
      <c r="Z53" s="13">
        <v>0</v>
      </c>
      <c r="AA53" s="13">
        <v>-1366.6767300000001</v>
      </c>
      <c r="AB53" s="13">
        <v>0</v>
      </c>
      <c r="AC53" s="13">
        <v>-179.05217999999999</v>
      </c>
      <c r="AD53" s="13">
        <v>26.433599999999998</v>
      </c>
      <c r="AE53" s="26">
        <v>0</v>
      </c>
    </row>
    <row r="54" spans="1:31" x14ac:dyDescent="0.3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26"/>
    </row>
    <row r="55" spans="1:31" x14ac:dyDescent="0.3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26">
        <v>0</v>
      </c>
    </row>
    <row r="56" spans="1:31" x14ac:dyDescent="0.3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26"/>
    </row>
    <row r="57" spans="1:31" x14ac:dyDescent="0.3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14689.467490000001</v>
      </c>
      <c r="G57" s="13">
        <v>0</v>
      </c>
      <c r="H57" s="13">
        <v>0</v>
      </c>
      <c r="I57" s="13">
        <v>716.53715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0</v>
      </c>
      <c r="R57" s="13">
        <v>1651.0344700000001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26">
        <v>0</v>
      </c>
    </row>
    <row r="58" spans="1:31" x14ac:dyDescent="0.3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26"/>
    </row>
    <row r="59" spans="1:31" x14ac:dyDescent="0.3">
      <c r="A59" s="4" t="s">
        <v>82</v>
      </c>
      <c r="B59" s="5" t="s">
        <v>95</v>
      </c>
      <c r="C59" s="13">
        <v>0</v>
      </c>
      <c r="D59" s="13">
        <v>8871.6119999999992</v>
      </c>
      <c r="E59" s="13">
        <v>0</v>
      </c>
      <c r="F59" s="13">
        <v>0</v>
      </c>
      <c r="G59" s="13">
        <v>0</v>
      </c>
      <c r="H59" s="13">
        <v>0</v>
      </c>
      <c r="I59" s="13">
        <v>156.52233999999999</v>
      </c>
      <c r="J59" s="13">
        <v>39.319900000000004</v>
      </c>
      <c r="K59" s="13">
        <v>-148.65943999999999</v>
      </c>
      <c r="L59" s="13">
        <v>10.6</v>
      </c>
      <c r="M59" s="13">
        <v>0</v>
      </c>
      <c r="N59" s="13">
        <v>82.369160000000008</v>
      </c>
      <c r="O59" s="13">
        <v>0</v>
      </c>
      <c r="P59" s="13">
        <v>0</v>
      </c>
      <c r="Q59" s="13">
        <v>24121.734</v>
      </c>
      <c r="R59" s="13">
        <v>0</v>
      </c>
      <c r="S59" s="13">
        <v>-108</v>
      </c>
      <c r="T59" s="13">
        <v>0</v>
      </c>
      <c r="U59" s="13">
        <v>0</v>
      </c>
      <c r="V59" s="13">
        <v>542.18399999999997</v>
      </c>
      <c r="W59" s="13">
        <v>0</v>
      </c>
      <c r="X59" s="13">
        <v>1303.674</v>
      </c>
      <c r="Y59" s="13">
        <v>0</v>
      </c>
      <c r="Z59" s="13">
        <v>1090</v>
      </c>
      <c r="AA59" s="13">
        <v>642.85876999999994</v>
      </c>
      <c r="AB59" s="13">
        <v>-1847.9099200000001</v>
      </c>
      <c r="AC59" s="13">
        <v>0</v>
      </c>
      <c r="AD59" s="13">
        <v>0</v>
      </c>
      <c r="AE59" s="26">
        <v>0</v>
      </c>
    </row>
    <row r="60" spans="1:31" x14ac:dyDescent="0.3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26"/>
    </row>
    <row r="61" spans="1:31" x14ac:dyDescent="0.3">
      <c r="A61" s="7" t="s">
        <v>97</v>
      </c>
      <c r="B61" s="36" t="s">
        <v>98</v>
      </c>
      <c r="C61" s="17">
        <v>20724.498669999986</v>
      </c>
      <c r="D61" s="17">
        <v>180370.51400000026</v>
      </c>
      <c r="E61" s="17">
        <v>18406.097999999991</v>
      </c>
      <c r="F61" s="17">
        <v>15241.900229999996</v>
      </c>
      <c r="G61" s="17">
        <v>19783.008940000203</v>
      </c>
      <c r="H61" s="17">
        <v>9209.9349599999969</v>
      </c>
      <c r="I61" s="17">
        <v>27578.760449999994</v>
      </c>
      <c r="J61" s="17">
        <v>2117.81459</v>
      </c>
      <c r="K61" s="17">
        <v>54955.391979999971</v>
      </c>
      <c r="L61" s="17">
        <v>2453</v>
      </c>
      <c r="M61" s="17">
        <v>909.57013000000063</v>
      </c>
      <c r="N61" s="17">
        <v>644.73600000000113</v>
      </c>
      <c r="O61" s="17">
        <v>15817.411510000058</v>
      </c>
      <c r="P61" s="17">
        <v>3699.1631400000024</v>
      </c>
      <c r="Q61" s="17">
        <v>650248.9230000003</v>
      </c>
      <c r="R61" s="17">
        <v>10288.355680000002</v>
      </c>
      <c r="S61" s="17">
        <v>200774</v>
      </c>
      <c r="T61" s="17">
        <v>4502</v>
      </c>
      <c r="U61" s="17">
        <v>6161</v>
      </c>
      <c r="V61" s="17">
        <v>362393.20499999996</v>
      </c>
      <c r="W61" s="17">
        <v>59571.77870999994</v>
      </c>
      <c r="X61" s="17">
        <v>437933.87999999989</v>
      </c>
      <c r="Y61" s="17">
        <v>13890.223000000005</v>
      </c>
      <c r="Z61" s="17">
        <v>7511</v>
      </c>
      <c r="AA61" s="17">
        <v>37543.94533000001</v>
      </c>
      <c r="AB61" s="17">
        <v>25699.635710000031</v>
      </c>
      <c r="AC61" s="17">
        <v>18270.698740000011</v>
      </c>
      <c r="AD61" s="17">
        <v>6154.8693799999519</v>
      </c>
      <c r="AE61" s="30">
        <v>100048.38056999998</v>
      </c>
    </row>
    <row r="62" spans="1:31" x14ac:dyDescent="0.3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26"/>
    </row>
    <row r="63" spans="1:31" x14ac:dyDescent="0.3">
      <c r="A63" s="4" t="s">
        <v>100</v>
      </c>
      <c r="B63" s="5" t="s">
        <v>101</v>
      </c>
      <c r="C63" s="13">
        <v>13240.13363</v>
      </c>
      <c r="D63" s="13">
        <v>90310.027000000002</v>
      </c>
      <c r="E63" s="13">
        <v>4870.3469999999998</v>
      </c>
      <c r="F63" s="13">
        <v>-182.36165</v>
      </c>
      <c r="G63" s="13">
        <v>1775.7717299999999</v>
      </c>
      <c r="H63" s="13">
        <v>-1184.33953</v>
      </c>
      <c r="I63" s="13">
        <v>7519.5923400000001</v>
      </c>
      <c r="J63" s="13">
        <v>150.94951999999998</v>
      </c>
      <c r="K63" s="13">
        <v>12186.002550000001</v>
      </c>
      <c r="L63" s="13">
        <v>714.10949000000005</v>
      </c>
      <c r="M63" s="13">
        <v>194.69363000000001</v>
      </c>
      <c r="N63" s="13">
        <v>172.82310000000001</v>
      </c>
      <c r="O63" s="13">
        <v>23720.4411</v>
      </c>
      <c r="P63" s="13">
        <v>1064.1818000000001</v>
      </c>
      <c r="Q63" s="13">
        <v>208714.685</v>
      </c>
      <c r="R63" s="13">
        <v>2265.5793399999998</v>
      </c>
      <c r="S63" s="13">
        <v>-24043</v>
      </c>
      <c r="T63" s="13">
        <v>1233</v>
      </c>
      <c r="U63" s="13">
        <v>1381</v>
      </c>
      <c r="V63" s="13">
        <v>69025.562000000005</v>
      </c>
      <c r="W63" s="13">
        <v>16866.431680000002</v>
      </c>
      <c r="X63" s="13">
        <v>134591.321</v>
      </c>
      <c r="Y63" s="13">
        <v>4740.5870000000004</v>
      </c>
      <c r="Z63" s="13">
        <v>607</v>
      </c>
      <c r="AA63" s="13">
        <v>12654.952739999999</v>
      </c>
      <c r="AB63" s="13">
        <v>8432.4271099999987</v>
      </c>
      <c r="AC63" s="13">
        <v>4283.2989000000007</v>
      </c>
      <c r="AD63" s="13">
        <v>1551.13391</v>
      </c>
      <c r="AE63" s="26">
        <v>33940.177200000006</v>
      </c>
    </row>
    <row r="64" spans="1:31" x14ac:dyDescent="0.3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26"/>
    </row>
    <row r="65" spans="1:31" s="86" customFormat="1" x14ac:dyDescent="0.3">
      <c r="A65" s="7" t="s">
        <v>105</v>
      </c>
      <c r="B65" s="8" t="s">
        <v>103</v>
      </c>
      <c r="C65" s="17">
        <v>7484.365039999986</v>
      </c>
      <c r="D65" s="17">
        <v>90060.487000000256</v>
      </c>
      <c r="E65" s="17">
        <v>13535.750999999991</v>
      </c>
      <c r="F65" s="17">
        <v>15424.261879999996</v>
      </c>
      <c r="G65" s="17">
        <v>18007.237210000203</v>
      </c>
      <c r="H65" s="17">
        <v>10394.274489999996</v>
      </c>
      <c r="I65" s="17">
        <v>20059.168109999995</v>
      </c>
      <c r="J65" s="17">
        <v>1966.8650700000001</v>
      </c>
      <c r="K65" s="17">
        <v>42769.389429999967</v>
      </c>
      <c r="L65" s="17">
        <v>1739.4394799999989</v>
      </c>
      <c r="M65" s="17">
        <v>714.87650000000065</v>
      </c>
      <c r="N65" s="17">
        <v>471.91290000000112</v>
      </c>
      <c r="O65" s="17">
        <v>-7903.0295899999419</v>
      </c>
      <c r="P65" s="17">
        <v>2634.9813400000021</v>
      </c>
      <c r="Q65" s="17">
        <v>441534.2380000003</v>
      </c>
      <c r="R65" s="17">
        <v>8022.7763400000022</v>
      </c>
      <c r="S65" s="17">
        <v>224817</v>
      </c>
      <c r="T65" s="17">
        <v>3269</v>
      </c>
      <c r="U65" s="17">
        <v>4780</v>
      </c>
      <c r="V65" s="17">
        <v>293367.64299999992</v>
      </c>
      <c r="W65" s="17">
        <v>42705.347029999939</v>
      </c>
      <c r="X65" s="17">
        <v>303342.55899999989</v>
      </c>
      <c r="Y65" s="17">
        <v>9149.6360000000059</v>
      </c>
      <c r="Z65" s="17">
        <v>6904</v>
      </c>
      <c r="AA65" s="17">
        <v>24888.992590000009</v>
      </c>
      <c r="AB65" s="17">
        <v>17267.208600000034</v>
      </c>
      <c r="AC65" s="17">
        <v>13987.399840000009</v>
      </c>
      <c r="AD65" s="17">
        <v>4603.7354699999523</v>
      </c>
      <c r="AE65" s="30">
        <v>66108.203369999974</v>
      </c>
    </row>
    <row r="66" spans="1:31" s="86" customFormat="1" x14ac:dyDescent="0.3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30"/>
    </row>
    <row r="67" spans="1:31" x14ac:dyDescent="0.3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1091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29">
        <v>0</v>
      </c>
    </row>
    <row r="68" spans="1:31" x14ac:dyDescent="0.3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29"/>
    </row>
    <row r="69" spans="1:31" x14ac:dyDescent="0.3">
      <c r="A69" s="7" t="s">
        <v>109</v>
      </c>
      <c r="B69" s="8" t="s">
        <v>112</v>
      </c>
      <c r="C69" s="15">
        <v>7484.365039999986</v>
      </c>
      <c r="D69" s="15">
        <v>90060.487000000256</v>
      </c>
      <c r="E69" s="15">
        <v>13535.750999999991</v>
      </c>
      <c r="F69" s="15">
        <v>15424.261879999996</v>
      </c>
      <c r="G69" s="15">
        <v>18007.237210000203</v>
      </c>
      <c r="H69" s="15">
        <v>10394.274489999996</v>
      </c>
      <c r="I69" s="15">
        <v>20059.168109999995</v>
      </c>
      <c r="J69" s="15">
        <v>1966.8650700000001</v>
      </c>
      <c r="K69" s="15">
        <v>42769.389429999967</v>
      </c>
      <c r="L69" s="15">
        <v>1739.4394799999989</v>
      </c>
      <c r="M69" s="15">
        <v>714.87650000000065</v>
      </c>
      <c r="N69" s="15">
        <v>471.91290000000112</v>
      </c>
      <c r="O69" s="15">
        <v>-7903.0295899999419</v>
      </c>
      <c r="P69" s="15">
        <v>2634.9813400000021</v>
      </c>
      <c r="Q69" s="15">
        <v>441534.2380000003</v>
      </c>
      <c r="R69" s="15">
        <v>8022.7763400000022</v>
      </c>
      <c r="S69" s="15">
        <v>225908</v>
      </c>
      <c r="T69" s="15">
        <v>3269</v>
      </c>
      <c r="U69" s="15">
        <v>4780</v>
      </c>
      <c r="V69" s="15">
        <v>293367.64299999992</v>
      </c>
      <c r="W69" s="15">
        <v>42705.347029999939</v>
      </c>
      <c r="X69" s="15">
        <v>303342.55899999989</v>
      </c>
      <c r="Y69" s="15">
        <v>9149.6360000000059</v>
      </c>
      <c r="Z69" s="15">
        <v>6904</v>
      </c>
      <c r="AA69" s="15">
        <v>24888.992590000009</v>
      </c>
      <c r="AB69" s="15">
        <v>17267.208600000034</v>
      </c>
      <c r="AC69" s="15">
        <v>13987.399840000009</v>
      </c>
      <c r="AD69" s="15">
        <v>4603.7354699999523</v>
      </c>
      <c r="AE69" s="28">
        <v>66108.203369999974</v>
      </c>
    </row>
    <row r="70" spans="1:31" x14ac:dyDescent="0.3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29"/>
    </row>
    <row r="71" spans="1:31" x14ac:dyDescent="0.3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29">
        <v>0</v>
      </c>
    </row>
    <row r="72" spans="1:31" x14ac:dyDescent="0.3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29"/>
    </row>
    <row r="73" spans="1:31" x14ac:dyDescent="0.3">
      <c r="A73" s="4" t="s">
        <v>111</v>
      </c>
      <c r="B73" s="5" t="s">
        <v>116</v>
      </c>
      <c r="C73" s="16">
        <v>7484.365039999986</v>
      </c>
      <c r="D73" s="16">
        <v>90060.487000000256</v>
      </c>
      <c r="E73" s="16">
        <v>13535.750999999991</v>
      </c>
      <c r="F73" s="16">
        <v>15424.261879999996</v>
      </c>
      <c r="G73" s="16">
        <v>18007.237210000203</v>
      </c>
      <c r="H73" s="16">
        <v>10394.274489999996</v>
      </c>
      <c r="I73" s="16">
        <v>20059.168109999995</v>
      </c>
      <c r="J73" s="16">
        <v>1966.8650700000001</v>
      </c>
      <c r="K73" s="16">
        <v>42769.389429999967</v>
      </c>
      <c r="L73" s="16">
        <v>1739.4394799999989</v>
      </c>
      <c r="M73" s="16">
        <v>714.87650000000065</v>
      </c>
      <c r="N73" s="16">
        <v>471.91290000000112</v>
      </c>
      <c r="O73" s="16">
        <v>-7903.0295899999419</v>
      </c>
      <c r="P73" s="16">
        <v>2634.9813400000021</v>
      </c>
      <c r="Q73" s="16">
        <v>441534.2380000003</v>
      </c>
      <c r="R73" s="16">
        <v>8022.7763400000022</v>
      </c>
      <c r="S73" s="16">
        <v>225908</v>
      </c>
      <c r="T73" s="16">
        <v>3269</v>
      </c>
      <c r="U73" s="16">
        <v>4780</v>
      </c>
      <c r="V73" s="16">
        <v>293367.64299999992</v>
      </c>
      <c r="W73" s="16">
        <v>42705.347029999939</v>
      </c>
      <c r="X73" s="16">
        <v>303342.55899999989</v>
      </c>
      <c r="Y73" s="16">
        <v>9149.6360000000059</v>
      </c>
      <c r="Z73" s="16">
        <v>6904</v>
      </c>
      <c r="AA73" s="16">
        <v>24888.992590000009</v>
      </c>
      <c r="AB73" s="16">
        <v>17267.208600000034</v>
      </c>
      <c r="AC73" s="16">
        <v>13987.399840000009</v>
      </c>
      <c r="AD73" s="16">
        <v>4603.7354699999523</v>
      </c>
      <c r="AE73" s="29">
        <v>66108.203369999974</v>
      </c>
    </row>
    <row r="74" spans="1:31" x14ac:dyDescent="0.3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1"/>
    </row>
    <row r="75" spans="1:31" s="88" customFormat="1" hidden="1" x14ac:dyDescent="0.3">
      <c r="A75" s="1"/>
      <c r="B75" s="87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</row>
    <row r="76" spans="1:31" s="88" customFormat="1" hidden="1" x14ac:dyDescent="0.3">
      <c r="A76" s="10" t="s">
        <v>32</v>
      </c>
      <c r="B76" s="87"/>
      <c r="C76" s="19">
        <v>-5045</v>
      </c>
      <c r="D76" s="19">
        <v>50633</v>
      </c>
      <c r="E76" s="19">
        <v>11961</v>
      </c>
      <c r="F76" s="19">
        <v>285</v>
      </c>
      <c r="G76" s="19">
        <v>24173</v>
      </c>
      <c r="H76" s="19">
        <v>26565</v>
      </c>
      <c r="I76" s="19">
        <v>12974</v>
      </c>
      <c r="J76" s="19">
        <v>-2507</v>
      </c>
      <c r="K76" s="19">
        <v>27762</v>
      </c>
      <c r="L76" s="19">
        <v>2088</v>
      </c>
      <c r="M76" s="19">
        <v>658</v>
      </c>
      <c r="N76" s="19">
        <v>-345</v>
      </c>
      <c r="O76" s="19">
        <v>-116621</v>
      </c>
      <c r="P76" s="19">
        <v>-3181</v>
      </c>
      <c r="Q76" s="19">
        <v>406539.33100000012</v>
      </c>
      <c r="R76" s="19">
        <v>10678</v>
      </c>
      <c r="S76" s="19">
        <v>-1374246</v>
      </c>
      <c r="T76" s="19">
        <v>1790</v>
      </c>
      <c r="U76" s="19">
        <v>2790</v>
      </c>
      <c r="V76" s="19">
        <v>87822</v>
      </c>
      <c r="W76" s="19">
        <v>30866</v>
      </c>
      <c r="X76" s="19">
        <v>275210</v>
      </c>
      <c r="Y76" s="19">
        <v>-12034</v>
      </c>
      <c r="Z76" s="19">
        <v>15050</v>
      </c>
      <c r="AA76" s="19">
        <v>10580</v>
      </c>
      <c r="AB76" s="19">
        <v>19306</v>
      </c>
      <c r="AC76" s="19">
        <v>7785</v>
      </c>
      <c r="AD76" s="19">
        <v>3720</v>
      </c>
      <c r="AE76" s="19">
        <v>7942</v>
      </c>
    </row>
    <row r="77" spans="1:31" hidden="1" x14ac:dyDescent="0.3">
      <c r="A77" s="11" t="s">
        <v>35</v>
      </c>
      <c r="B77" s="87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idden="1" x14ac:dyDescent="0.3">
      <c r="A78" s="1"/>
      <c r="B78" s="88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idden="1" x14ac:dyDescent="0.3">
      <c r="A79" s="32" t="s">
        <v>209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idden="1" x14ac:dyDescent="0.3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idden="1" x14ac:dyDescent="0.3">
      <c r="A81" s="32" t="s">
        <v>210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idden="1" x14ac:dyDescent="0.3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x14ac:dyDescent="0.3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x14ac:dyDescent="0.3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3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3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3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3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3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3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3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3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3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3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3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3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3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3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3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3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3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3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3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3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3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3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3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3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3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3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3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3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3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3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3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3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3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3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3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3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3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3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3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3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3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3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3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3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3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3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3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3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3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3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3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3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3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3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3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3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3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3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3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3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3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3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3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3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3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3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3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3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3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3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3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3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3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3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3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3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3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3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3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3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3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3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3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3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3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3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3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3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3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3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3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3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3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3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3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3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45" orientation="landscape" r:id="rId1"/>
  <colBreaks count="1" manualBreakCount="1">
    <brk id="10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180"/>
  <sheetViews>
    <sheetView showGridLines="0" zoomScaleNormal="100" workbookViewId="0">
      <selection activeCell="B78" sqref="B78"/>
    </sheetView>
  </sheetViews>
  <sheetFormatPr defaultColWidth="9.33203125" defaultRowHeight="10.199999999999999" x14ac:dyDescent="0.2"/>
  <cols>
    <col min="1" max="1" width="9.33203125" style="1"/>
    <col min="2" max="2" width="108.6640625" style="1" bestFit="1" customWidth="1"/>
    <col min="3" max="22" width="11.33203125" style="12" customWidth="1"/>
    <col min="23" max="23" width="11.33203125" style="21" customWidth="1"/>
    <col min="24" max="27" width="11.33203125" style="12" customWidth="1"/>
    <col min="28" max="28" width="10.6640625" style="12" customWidth="1"/>
    <col min="29" max="31" width="11.33203125" style="12" customWidth="1"/>
    <col min="32" max="16384" width="9.33203125" style="1"/>
  </cols>
  <sheetData>
    <row r="1" spans="1:31" ht="15" customHeight="1" x14ac:dyDescent="0.2">
      <c r="A1" s="44" t="s">
        <v>33</v>
      </c>
    </row>
    <row r="2" spans="1:31" ht="15" customHeight="1" x14ac:dyDescent="0.2">
      <c r="A2" s="45" t="s">
        <v>262</v>
      </c>
      <c r="B2" s="48"/>
    </row>
    <row r="3" spans="1:31" ht="15" customHeight="1" x14ac:dyDescent="0.2">
      <c r="A3" s="45" t="s">
        <v>129</v>
      </c>
      <c r="B3" s="49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s="51" customFormat="1" ht="30" customHeight="1" x14ac:dyDescent="0.2">
      <c r="A4" s="50"/>
      <c r="B4" s="3"/>
      <c r="C4" s="46" t="s">
        <v>130</v>
      </c>
      <c r="D4" s="47" t="s">
        <v>3</v>
      </c>
      <c r="E4" s="47" t="s">
        <v>4</v>
      </c>
      <c r="F4" s="47" t="s">
        <v>118</v>
      </c>
      <c r="G4" s="47" t="s">
        <v>1</v>
      </c>
      <c r="H4" s="47" t="s">
        <v>6</v>
      </c>
      <c r="I4" s="47" t="s">
        <v>7</v>
      </c>
      <c r="J4" s="47" t="s">
        <v>40</v>
      </c>
      <c r="K4" s="47" t="s">
        <v>119</v>
      </c>
      <c r="L4" s="47" t="s">
        <v>131</v>
      </c>
      <c r="M4" s="47" t="s">
        <v>132</v>
      </c>
      <c r="N4" s="47" t="s">
        <v>140</v>
      </c>
      <c r="O4" s="47" t="s">
        <v>8</v>
      </c>
      <c r="P4" s="47" t="s">
        <v>120</v>
      </c>
      <c r="Q4" s="47" t="s">
        <v>2</v>
      </c>
      <c r="R4" s="47" t="s">
        <v>9</v>
      </c>
      <c r="S4" s="47" t="s">
        <v>38</v>
      </c>
      <c r="T4" s="47" t="s">
        <v>5</v>
      </c>
      <c r="U4" s="47" t="s">
        <v>39</v>
      </c>
      <c r="V4" s="47" t="s">
        <v>121</v>
      </c>
      <c r="W4" s="47" t="s">
        <v>122</v>
      </c>
      <c r="X4" s="47" t="s">
        <v>10</v>
      </c>
      <c r="Y4" s="47" t="s">
        <v>41</v>
      </c>
      <c r="Z4" s="47" t="s">
        <v>138</v>
      </c>
      <c r="AA4" s="47" t="s">
        <v>0</v>
      </c>
      <c r="AB4" s="47" t="s">
        <v>42</v>
      </c>
      <c r="AC4" s="47" t="s">
        <v>11</v>
      </c>
      <c r="AD4" s="47" t="s">
        <v>160</v>
      </c>
      <c r="AE4" s="47" t="s">
        <v>123</v>
      </c>
    </row>
    <row r="5" spans="1:31" s="52" customFormat="1" ht="15" customHeight="1" x14ac:dyDescent="0.2">
      <c r="A5" s="4" t="s">
        <v>12</v>
      </c>
      <c r="B5" s="42" t="s">
        <v>43</v>
      </c>
      <c r="C5" s="13">
        <v>67242</v>
      </c>
      <c r="D5" s="13">
        <v>472720</v>
      </c>
      <c r="E5" s="13">
        <v>11914</v>
      </c>
      <c r="F5" s="13">
        <v>10586</v>
      </c>
      <c r="G5" s="13">
        <v>14979</v>
      </c>
      <c r="H5" s="13">
        <v>6282</v>
      </c>
      <c r="I5" s="13">
        <v>19626</v>
      </c>
      <c r="J5" s="13">
        <v>2416</v>
      </c>
      <c r="K5" s="13">
        <v>99104</v>
      </c>
      <c r="L5" s="13">
        <v>4632</v>
      </c>
      <c r="M5" s="13">
        <v>1845</v>
      </c>
      <c r="N5" s="13">
        <v>3659</v>
      </c>
      <c r="O5" s="13">
        <v>129197</v>
      </c>
      <c r="P5" s="13">
        <v>3360</v>
      </c>
      <c r="Q5" s="13">
        <v>499532.11800000002</v>
      </c>
      <c r="R5" s="13">
        <v>2459</v>
      </c>
      <c r="S5" s="13">
        <v>375148</v>
      </c>
      <c r="T5" s="13">
        <v>1864</v>
      </c>
      <c r="U5" s="13">
        <v>4350</v>
      </c>
      <c r="V5" s="13">
        <v>249136</v>
      </c>
      <c r="W5" s="13">
        <v>69076</v>
      </c>
      <c r="X5" s="13">
        <v>548232</v>
      </c>
      <c r="Y5" s="13">
        <v>8225</v>
      </c>
      <c r="Z5" s="13">
        <v>13412</v>
      </c>
      <c r="AA5" s="13">
        <v>19865</v>
      </c>
      <c r="AB5" s="13">
        <v>35894</v>
      </c>
      <c r="AC5" s="13">
        <v>6024</v>
      </c>
      <c r="AD5" s="13">
        <v>0</v>
      </c>
      <c r="AE5" s="13">
        <v>77170</v>
      </c>
    </row>
    <row r="6" spans="1:31" s="52" customFormat="1" ht="15" customHeight="1" x14ac:dyDescent="0.2">
      <c r="A6" s="4"/>
      <c r="B6" s="6" t="s">
        <v>44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</row>
    <row r="7" spans="1:31" s="52" customFormat="1" ht="15" customHeight="1" x14ac:dyDescent="0.2">
      <c r="A7" s="4" t="s">
        <v>47</v>
      </c>
      <c r="B7" s="5" t="s">
        <v>45</v>
      </c>
      <c r="C7" s="14">
        <v>14012</v>
      </c>
      <c r="D7" s="14">
        <v>73825</v>
      </c>
      <c r="E7" s="14">
        <v>399</v>
      </c>
      <c r="F7" s="14">
        <v>409</v>
      </c>
      <c r="G7" s="14">
        <v>6936</v>
      </c>
      <c r="H7" s="14">
        <v>2688</v>
      </c>
      <c r="I7" s="14">
        <v>4276</v>
      </c>
      <c r="J7" s="14">
        <v>362</v>
      </c>
      <c r="K7" s="14">
        <v>71030</v>
      </c>
      <c r="L7" s="14">
        <v>255</v>
      </c>
      <c r="M7" s="14">
        <v>84</v>
      </c>
      <c r="N7" s="14">
        <v>231</v>
      </c>
      <c r="O7" s="14">
        <v>37085</v>
      </c>
      <c r="P7" s="14">
        <v>483</v>
      </c>
      <c r="Q7" s="14">
        <v>166653.46</v>
      </c>
      <c r="R7" s="14">
        <v>1059</v>
      </c>
      <c r="S7" s="14">
        <v>81246</v>
      </c>
      <c r="T7" s="14">
        <v>181</v>
      </c>
      <c r="U7" s="14">
        <v>914</v>
      </c>
      <c r="V7" s="14">
        <v>21895</v>
      </c>
      <c r="W7" s="14">
        <v>13955</v>
      </c>
      <c r="X7" s="14">
        <v>172952</v>
      </c>
      <c r="Y7" s="14">
        <v>6494</v>
      </c>
      <c r="Z7" s="14">
        <v>123</v>
      </c>
      <c r="AA7" s="14">
        <v>288</v>
      </c>
      <c r="AB7" s="14">
        <v>2103</v>
      </c>
      <c r="AC7" s="14">
        <v>851</v>
      </c>
      <c r="AD7" s="14">
        <v>28</v>
      </c>
      <c r="AE7" s="14">
        <v>9046</v>
      </c>
    </row>
    <row r="8" spans="1:31" s="52" customFormat="1" ht="15" customHeight="1" x14ac:dyDescent="0.2">
      <c r="A8" s="4"/>
      <c r="B8" s="6" t="s">
        <v>46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</row>
    <row r="9" spans="1:31" s="52" customFormat="1" ht="15" customHeight="1" x14ac:dyDescent="0.2">
      <c r="A9" s="4" t="s">
        <v>13</v>
      </c>
      <c r="B9" s="5" t="s">
        <v>48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0</v>
      </c>
      <c r="AC9" s="14">
        <v>0</v>
      </c>
      <c r="AD9" s="14">
        <v>0</v>
      </c>
      <c r="AE9" s="14">
        <v>0</v>
      </c>
    </row>
    <row r="10" spans="1:31" s="52" customFormat="1" ht="15" customHeight="1" x14ac:dyDescent="0.2">
      <c r="A10" s="4"/>
      <c r="B10" s="6" t="s">
        <v>49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</row>
    <row r="11" spans="1:31" s="53" customFormat="1" ht="15" customHeight="1" x14ac:dyDescent="0.2">
      <c r="A11" s="4" t="s">
        <v>14</v>
      </c>
      <c r="B11" s="34" t="s">
        <v>50</v>
      </c>
      <c r="C11" s="16">
        <v>42</v>
      </c>
      <c r="D11" s="16">
        <v>18302</v>
      </c>
      <c r="E11" s="16">
        <v>103</v>
      </c>
      <c r="F11" s="16">
        <v>0</v>
      </c>
      <c r="G11" s="16">
        <v>2126</v>
      </c>
      <c r="H11" s="16">
        <v>8423</v>
      </c>
      <c r="I11" s="16">
        <v>0</v>
      </c>
      <c r="J11" s="16">
        <v>170</v>
      </c>
      <c r="K11" s="16">
        <v>99</v>
      </c>
      <c r="L11" s="16">
        <v>20</v>
      </c>
      <c r="M11" s="16">
        <v>27</v>
      </c>
      <c r="N11" s="16">
        <v>35</v>
      </c>
      <c r="O11" s="16">
        <v>1747</v>
      </c>
      <c r="P11" s="16">
        <v>0</v>
      </c>
      <c r="Q11" s="16">
        <v>87.876000000000005</v>
      </c>
      <c r="R11" s="16">
        <v>367</v>
      </c>
      <c r="S11" s="16">
        <v>12063</v>
      </c>
      <c r="T11" s="16">
        <v>45</v>
      </c>
      <c r="U11" s="16">
        <v>232</v>
      </c>
      <c r="V11" s="16">
        <v>115700</v>
      </c>
      <c r="W11" s="16">
        <v>0</v>
      </c>
      <c r="X11" s="16">
        <v>15361</v>
      </c>
      <c r="Y11" s="16">
        <v>0</v>
      </c>
      <c r="Z11" s="16">
        <v>53</v>
      </c>
      <c r="AA11" s="16">
        <v>574</v>
      </c>
      <c r="AB11" s="16">
        <v>157</v>
      </c>
      <c r="AC11" s="16">
        <v>2893</v>
      </c>
      <c r="AD11" s="16">
        <v>0</v>
      </c>
      <c r="AE11" s="16">
        <v>130</v>
      </c>
    </row>
    <row r="12" spans="1:31" s="53" customFormat="1" ht="15" customHeight="1" x14ac:dyDescent="0.2">
      <c r="A12" s="7"/>
      <c r="B12" s="35" t="s">
        <v>51</v>
      </c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</row>
    <row r="13" spans="1:31" ht="15" customHeight="1" x14ac:dyDescent="0.2">
      <c r="A13" s="4" t="s">
        <v>15</v>
      </c>
      <c r="B13" s="5" t="s">
        <v>52</v>
      </c>
      <c r="C13" s="16">
        <v>18499</v>
      </c>
      <c r="D13" s="16">
        <v>289756</v>
      </c>
      <c r="E13" s="16">
        <v>10571</v>
      </c>
      <c r="F13" s="16">
        <v>8895</v>
      </c>
      <c r="G13" s="16">
        <v>8441</v>
      </c>
      <c r="H13" s="16">
        <v>288</v>
      </c>
      <c r="I13" s="16">
        <v>7014</v>
      </c>
      <c r="J13" s="16">
        <v>4242</v>
      </c>
      <c r="K13" s="16">
        <v>12583</v>
      </c>
      <c r="L13" s="16">
        <v>1018</v>
      </c>
      <c r="M13" s="16">
        <v>472</v>
      </c>
      <c r="N13" s="16">
        <v>1312</v>
      </c>
      <c r="O13" s="16">
        <v>63391</v>
      </c>
      <c r="P13" s="16">
        <v>1120</v>
      </c>
      <c r="Q13" s="16">
        <v>266036.45500000002</v>
      </c>
      <c r="R13" s="16">
        <v>8483</v>
      </c>
      <c r="S13" s="16">
        <v>139998</v>
      </c>
      <c r="T13" s="16">
        <v>8474</v>
      </c>
      <c r="U13" s="16">
        <v>2576</v>
      </c>
      <c r="V13" s="16">
        <v>138189</v>
      </c>
      <c r="W13" s="16">
        <v>5572</v>
      </c>
      <c r="X13" s="16">
        <v>261241</v>
      </c>
      <c r="Y13" s="16">
        <v>25990</v>
      </c>
      <c r="Z13" s="16">
        <v>13749</v>
      </c>
      <c r="AA13" s="16">
        <v>14780</v>
      </c>
      <c r="AB13" s="16">
        <v>29175</v>
      </c>
      <c r="AC13" s="16">
        <v>2592</v>
      </c>
      <c r="AD13" s="16">
        <v>0</v>
      </c>
      <c r="AE13" s="16">
        <v>17723</v>
      </c>
    </row>
    <row r="14" spans="1:31" ht="15" customHeight="1" x14ac:dyDescent="0.2">
      <c r="A14" s="4"/>
      <c r="B14" s="6" t="s">
        <v>34</v>
      </c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21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</row>
    <row r="15" spans="1:31" ht="15" customHeight="1" x14ac:dyDescent="0.2">
      <c r="A15" s="4" t="s">
        <v>16</v>
      </c>
      <c r="B15" s="5" t="s">
        <v>53</v>
      </c>
      <c r="C15" s="16">
        <v>3441</v>
      </c>
      <c r="D15" s="16">
        <v>54129</v>
      </c>
      <c r="E15" s="16">
        <v>514</v>
      </c>
      <c r="F15" s="16">
        <v>1735</v>
      </c>
      <c r="G15" s="16">
        <v>1351</v>
      </c>
      <c r="H15" s="16">
        <v>178</v>
      </c>
      <c r="I15" s="16">
        <v>739</v>
      </c>
      <c r="J15" s="16">
        <v>2200</v>
      </c>
      <c r="K15" s="16">
        <v>8312</v>
      </c>
      <c r="L15" s="16">
        <v>145</v>
      </c>
      <c r="M15" s="16">
        <v>421</v>
      </c>
      <c r="N15" s="16">
        <v>404</v>
      </c>
      <c r="O15" s="16">
        <v>9860</v>
      </c>
      <c r="P15" s="16">
        <v>13</v>
      </c>
      <c r="Q15" s="16">
        <v>44384.38</v>
      </c>
      <c r="R15" s="16">
        <v>447</v>
      </c>
      <c r="S15" s="16">
        <v>20132</v>
      </c>
      <c r="T15" s="16">
        <v>2761</v>
      </c>
      <c r="U15" s="16">
        <v>280</v>
      </c>
      <c r="V15" s="16">
        <v>11815</v>
      </c>
      <c r="W15" s="16">
        <v>630</v>
      </c>
      <c r="X15" s="16">
        <v>50358</v>
      </c>
      <c r="Y15" s="16">
        <v>2213</v>
      </c>
      <c r="Z15" s="16">
        <v>2493</v>
      </c>
      <c r="AA15" s="16">
        <v>883</v>
      </c>
      <c r="AB15" s="16">
        <v>2504</v>
      </c>
      <c r="AC15" s="16">
        <v>301</v>
      </c>
      <c r="AD15" s="16">
        <v>0</v>
      </c>
      <c r="AE15" s="16">
        <v>5398</v>
      </c>
    </row>
    <row r="16" spans="1:31" ht="15" customHeight="1" x14ac:dyDescent="0.2">
      <c r="A16" s="4"/>
      <c r="B16" s="6" t="s">
        <v>54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21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</row>
    <row r="17" spans="1:31" ht="15" customHeight="1" x14ac:dyDescent="0.2">
      <c r="A17" s="4" t="s">
        <v>17</v>
      </c>
      <c r="B17" s="5" t="s">
        <v>55</v>
      </c>
      <c r="C17" s="16">
        <v>-24</v>
      </c>
      <c r="D17" s="16">
        <v>58593</v>
      </c>
      <c r="E17" s="16">
        <v>-165</v>
      </c>
      <c r="F17" s="16">
        <v>14383</v>
      </c>
      <c r="G17" s="16">
        <v>10848</v>
      </c>
      <c r="H17" s="16">
        <v>1224</v>
      </c>
      <c r="I17" s="16">
        <v>206</v>
      </c>
      <c r="J17" s="16">
        <v>427</v>
      </c>
      <c r="K17" s="16">
        <v>46703</v>
      </c>
      <c r="L17" s="16">
        <v>233</v>
      </c>
      <c r="M17" s="16">
        <v>395</v>
      </c>
      <c r="N17" s="16">
        <v>98</v>
      </c>
      <c r="O17" s="16">
        <v>15155</v>
      </c>
      <c r="P17" s="16">
        <v>1</v>
      </c>
      <c r="Q17" s="16">
        <v>1594.4090000000001</v>
      </c>
      <c r="R17" s="16">
        <v>1297</v>
      </c>
      <c r="S17" s="16">
        <v>9224</v>
      </c>
      <c r="T17" s="16">
        <v>1608</v>
      </c>
      <c r="U17" s="16">
        <v>0</v>
      </c>
      <c r="V17" s="16">
        <v>45</v>
      </c>
      <c r="W17" s="16">
        <v>0</v>
      </c>
      <c r="X17" s="16">
        <v>129140</v>
      </c>
      <c r="Y17" s="16">
        <v>1346</v>
      </c>
      <c r="Z17" s="16">
        <v>0</v>
      </c>
      <c r="AA17" s="16">
        <v>36</v>
      </c>
      <c r="AB17" s="16">
        <v>0</v>
      </c>
      <c r="AC17" s="16">
        <v>30</v>
      </c>
      <c r="AD17" s="16">
        <v>0</v>
      </c>
      <c r="AE17" s="16">
        <v>0</v>
      </c>
    </row>
    <row r="18" spans="1:31" ht="15" customHeight="1" x14ac:dyDescent="0.2">
      <c r="A18" s="4"/>
      <c r="B18" s="6" t="s">
        <v>56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21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</row>
    <row r="19" spans="1:31" ht="15" customHeight="1" x14ac:dyDescent="0.2">
      <c r="A19" s="4" t="s">
        <v>18</v>
      </c>
      <c r="B19" s="5" t="s">
        <v>57</v>
      </c>
      <c r="C19" s="16">
        <v>-20</v>
      </c>
      <c r="D19" s="16">
        <v>111366</v>
      </c>
      <c r="E19" s="16">
        <v>0</v>
      </c>
      <c r="F19" s="16">
        <v>0</v>
      </c>
      <c r="G19" s="16">
        <v>-251</v>
      </c>
      <c r="H19" s="16">
        <v>1597</v>
      </c>
      <c r="I19" s="16">
        <v>133</v>
      </c>
      <c r="J19" s="16">
        <v>2384</v>
      </c>
      <c r="K19" s="16">
        <v>-928</v>
      </c>
      <c r="L19" s="16">
        <v>0</v>
      </c>
      <c r="M19" s="16">
        <v>0</v>
      </c>
      <c r="N19" s="16">
        <v>0</v>
      </c>
      <c r="O19" s="16">
        <v>-181</v>
      </c>
      <c r="P19" s="16">
        <v>0</v>
      </c>
      <c r="Q19" s="16">
        <v>51648.374000000003</v>
      </c>
      <c r="R19" s="16">
        <v>-1422</v>
      </c>
      <c r="S19" s="16">
        <v>18909</v>
      </c>
      <c r="T19" s="16">
        <v>141</v>
      </c>
      <c r="U19" s="16">
        <v>5</v>
      </c>
      <c r="V19" s="16">
        <v>3440</v>
      </c>
      <c r="W19" s="16">
        <v>0</v>
      </c>
      <c r="X19" s="16">
        <v>-4807</v>
      </c>
      <c r="Y19" s="16">
        <v>-369</v>
      </c>
      <c r="Z19" s="16">
        <v>154</v>
      </c>
      <c r="AA19" s="16">
        <v>1544</v>
      </c>
      <c r="AB19" s="16">
        <v>0</v>
      </c>
      <c r="AC19" s="16">
        <v>4</v>
      </c>
      <c r="AD19" s="16">
        <v>0</v>
      </c>
      <c r="AE19" s="16">
        <v>0</v>
      </c>
    </row>
    <row r="20" spans="1:31" ht="15" customHeight="1" x14ac:dyDescent="0.2">
      <c r="A20" s="4"/>
      <c r="B20" s="6" t="s">
        <v>58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21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</row>
    <row r="21" spans="1:31" ht="15" customHeight="1" x14ac:dyDescent="0.2">
      <c r="A21" s="4" t="s">
        <v>19</v>
      </c>
      <c r="B21" s="5" t="s">
        <v>59</v>
      </c>
      <c r="C21" s="13">
        <v>0</v>
      </c>
      <c r="D21" s="13">
        <v>-28847</v>
      </c>
      <c r="E21" s="13">
        <v>0</v>
      </c>
      <c r="F21" s="13">
        <v>0</v>
      </c>
      <c r="G21" s="13">
        <v>0</v>
      </c>
      <c r="H21" s="13">
        <v>2</v>
      </c>
      <c r="I21" s="13">
        <v>1460</v>
      </c>
      <c r="J21" s="13">
        <v>770</v>
      </c>
      <c r="K21" s="13">
        <v>-1493</v>
      </c>
      <c r="L21" s="13">
        <v>0</v>
      </c>
      <c r="M21" s="13">
        <v>0</v>
      </c>
      <c r="N21" s="13">
        <v>91</v>
      </c>
      <c r="O21" s="13">
        <v>-2018</v>
      </c>
      <c r="P21" s="13">
        <v>-1208</v>
      </c>
      <c r="Q21" s="13">
        <v>87573.26</v>
      </c>
      <c r="R21" s="13">
        <v>0</v>
      </c>
      <c r="S21" s="16">
        <v>20854</v>
      </c>
      <c r="T21" s="13">
        <v>113</v>
      </c>
      <c r="U21" s="13">
        <v>88</v>
      </c>
      <c r="V21" s="13">
        <v>4362</v>
      </c>
      <c r="W21" s="13">
        <v>13237</v>
      </c>
      <c r="X21" s="13">
        <v>-1841</v>
      </c>
      <c r="Y21" s="13">
        <v>675</v>
      </c>
      <c r="Z21" s="13">
        <v>0</v>
      </c>
      <c r="AA21" s="13">
        <v>0</v>
      </c>
      <c r="AB21" s="13">
        <v>-72</v>
      </c>
      <c r="AC21" s="13">
        <v>175</v>
      </c>
      <c r="AD21" s="13">
        <v>0</v>
      </c>
      <c r="AE21" s="13">
        <v>0</v>
      </c>
    </row>
    <row r="22" spans="1:31" ht="15" customHeight="1" x14ac:dyDescent="0.2">
      <c r="A22" s="4"/>
      <c r="B22" s="6" t="s">
        <v>60</v>
      </c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21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</row>
    <row r="23" spans="1:31" ht="15" customHeight="1" x14ac:dyDescent="0.2">
      <c r="A23" s="4" t="s">
        <v>20</v>
      </c>
      <c r="B23" s="5" t="s">
        <v>124</v>
      </c>
      <c r="C23" s="16">
        <v>514</v>
      </c>
      <c r="D23" s="16">
        <v>-105270</v>
      </c>
      <c r="E23" s="16">
        <v>0</v>
      </c>
      <c r="F23" s="16">
        <v>0</v>
      </c>
      <c r="G23" s="16">
        <v>0</v>
      </c>
      <c r="H23" s="16">
        <v>0</v>
      </c>
      <c r="I23" s="16">
        <v>26</v>
      </c>
      <c r="J23" s="16">
        <v>0</v>
      </c>
      <c r="K23" s="16">
        <v>0</v>
      </c>
      <c r="L23" s="16">
        <v>0</v>
      </c>
      <c r="M23" s="16">
        <v>-20</v>
      </c>
      <c r="N23" s="16">
        <v>0</v>
      </c>
      <c r="O23" s="16">
        <v>-147</v>
      </c>
      <c r="P23" s="16">
        <v>0</v>
      </c>
      <c r="Q23" s="1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16">
        <v>0</v>
      </c>
      <c r="AE23" s="16">
        <v>0</v>
      </c>
    </row>
    <row r="24" spans="1:31" ht="15" customHeight="1" x14ac:dyDescent="0.2">
      <c r="A24" s="4"/>
      <c r="B24" s="6" t="s">
        <v>61</v>
      </c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</row>
    <row r="25" spans="1:31" ht="15" customHeight="1" x14ac:dyDescent="0.2">
      <c r="A25" s="4" t="s">
        <v>21</v>
      </c>
      <c r="B25" s="5" t="s">
        <v>62</v>
      </c>
      <c r="C25" s="16">
        <v>0</v>
      </c>
      <c r="D25" s="16">
        <v>2025</v>
      </c>
      <c r="E25" s="16">
        <v>0</v>
      </c>
      <c r="F25" s="16">
        <v>0</v>
      </c>
      <c r="G25" s="16">
        <v>-891</v>
      </c>
      <c r="H25" s="16">
        <v>-393</v>
      </c>
      <c r="I25" s="16">
        <v>-144</v>
      </c>
      <c r="J25" s="16">
        <v>0</v>
      </c>
      <c r="K25" s="16">
        <v>-1781</v>
      </c>
      <c r="L25" s="16">
        <v>0</v>
      </c>
      <c r="M25" s="16">
        <v>0</v>
      </c>
      <c r="N25" s="16">
        <v>0</v>
      </c>
      <c r="O25" s="16">
        <v>-374</v>
      </c>
      <c r="P25" s="16">
        <v>0</v>
      </c>
      <c r="Q25" s="16">
        <v>-3865.1849999999999</v>
      </c>
      <c r="R25" s="16">
        <v>0</v>
      </c>
      <c r="S25" s="16">
        <v>8820</v>
      </c>
      <c r="T25" s="16">
        <v>0</v>
      </c>
      <c r="U25" s="16">
        <v>-40</v>
      </c>
      <c r="V25" s="16">
        <v>-1088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16">
        <v>0</v>
      </c>
      <c r="AE25" s="16">
        <v>0</v>
      </c>
    </row>
    <row r="26" spans="1:31" ht="15" customHeight="1" x14ac:dyDescent="0.2">
      <c r="A26" s="4"/>
      <c r="B26" s="6" t="s">
        <v>65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</row>
    <row r="27" spans="1:31" ht="15" customHeight="1" x14ac:dyDescent="0.2">
      <c r="A27" s="4" t="s">
        <v>22</v>
      </c>
      <c r="B27" s="5" t="s">
        <v>64</v>
      </c>
      <c r="C27" s="13">
        <v>210</v>
      </c>
      <c r="D27" s="13">
        <v>14620</v>
      </c>
      <c r="E27" s="13">
        <v>33</v>
      </c>
      <c r="F27" s="13">
        <v>0</v>
      </c>
      <c r="G27" s="13">
        <v>4276</v>
      </c>
      <c r="H27" s="13">
        <v>-1345</v>
      </c>
      <c r="I27" s="13">
        <v>626</v>
      </c>
      <c r="J27" s="13">
        <v>-652</v>
      </c>
      <c r="K27" s="13">
        <v>720</v>
      </c>
      <c r="L27" s="13">
        <v>1</v>
      </c>
      <c r="M27" s="13">
        <v>4</v>
      </c>
      <c r="N27" s="13">
        <v>84</v>
      </c>
      <c r="O27" s="13">
        <v>1174</v>
      </c>
      <c r="P27" s="13">
        <v>0</v>
      </c>
      <c r="Q27" s="13">
        <v>-38228.226999999999</v>
      </c>
      <c r="R27" s="13">
        <v>-11</v>
      </c>
      <c r="S27" s="16">
        <v>13553</v>
      </c>
      <c r="T27" s="13">
        <v>-93</v>
      </c>
      <c r="U27" s="13">
        <v>63</v>
      </c>
      <c r="V27" s="13">
        <v>7349</v>
      </c>
      <c r="W27" s="13">
        <v>0</v>
      </c>
      <c r="X27" s="13">
        <v>6297</v>
      </c>
      <c r="Y27" s="13">
        <v>-228</v>
      </c>
      <c r="Z27" s="13">
        <v>492</v>
      </c>
      <c r="AA27" s="13">
        <v>-650</v>
      </c>
      <c r="AB27" s="13">
        <v>8</v>
      </c>
      <c r="AC27" s="13">
        <v>0</v>
      </c>
      <c r="AD27" s="13">
        <v>0</v>
      </c>
      <c r="AE27" s="13">
        <v>0</v>
      </c>
    </row>
    <row r="28" spans="1:31" ht="15" customHeight="1" x14ac:dyDescent="0.2">
      <c r="A28" s="7"/>
      <c r="B28" s="6" t="s">
        <v>63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</row>
    <row r="29" spans="1:31" ht="15" customHeight="1" x14ac:dyDescent="0.2">
      <c r="A29" s="4" t="s">
        <v>135</v>
      </c>
      <c r="B29" s="34" t="s">
        <v>125</v>
      </c>
      <c r="C29" s="16">
        <v>0</v>
      </c>
      <c r="D29" s="16">
        <v>-652</v>
      </c>
      <c r="E29" s="16">
        <v>0</v>
      </c>
      <c r="F29" s="16">
        <v>0</v>
      </c>
      <c r="G29" s="16">
        <v>0</v>
      </c>
      <c r="H29" s="16">
        <v>59</v>
      </c>
      <c r="I29" s="16">
        <v>9</v>
      </c>
      <c r="J29" s="16">
        <v>46</v>
      </c>
      <c r="K29" s="16">
        <v>32</v>
      </c>
      <c r="L29" s="16">
        <v>0</v>
      </c>
      <c r="M29" s="16">
        <v>0</v>
      </c>
      <c r="N29" s="16">
        <v>0</v>
      </c>
      <c r="O29" s="16">
        <v>4926</v>
      </c>
      <c r="P29" s="16">
        <v>638</v>
      </c>
      <c r="Q29" s="16">
        <v>116.601</v>
      </c>
      <c r="R29" s="16">
        <v>0</v>
      </c>
      <c r="S29" s="16">
        <v>2010</v>
      </c>
      <c r="T29" s="16">
        <v>0</v>
      </c>
      <c r="U29" s="16">
        <v>105</v>
      </c>
      <c r="V29" s="16">
        <v>16</v>
      </c>
      <c r="W29" s="16">
        <v>4969</v>
      </c>
      <c r="X29" s="16">
        <v>0</v>
      </c>
      <c r="Y29" s="16">
        <v>178</v>
      </c>
      <c r="Z29" s="16">
        <v>0</v>
      </c>
      <c r="AA29" s="16">
        <v>0</v>
      </c>
      <c r="AB29" s="16">
        <v>0</v>
      </c>
      <c r="AC29" s="16">
        <v>3223</v>
      </c>
      <c r="AD29" s="16">
        <v>0</v>
      </c>
      <c r="AE29" s="16">
        <v>0</v>
      </c>
    </row>
    <row r="30" spans="1:31" ht="15" customHeight="1" x14ac:dyDescent="0.2">
      <c r="A30" s="4"/>
      <c r="B30" s="6" t="s">
        <v>91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21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</row>
    <row r="31" spans="1:31" ht="15" customHeight="1" x14ac:dyDescent="0.2">
      <c r="A31" s="4" t="s">
        <v>23</v>
      </c>
      <c r="B31" s="5" t="s">
        <v>67</v>
      </c>
      <c r="C31" s="16">
        <v>4754</v>
      </c>
      <c r="D31" s="16">
        <v>26647</v>
      </c>
      <c r="E31" s="16">
        <v>28</v>
      </c>
      <c r="F31" s="16">
        <v>71</v>
      </c>
      <c r="G31" s="16">
        <v>248</v>
      </c>
      <c r="H31" s="16">
        <v>77</v>
      </c>
      <c r="I31" s="16">
        <v>219</v>
      </c>
      <c r="J31" s="16">
        <v>82</v>
      </c>
      <c r="K31" s="16">
        <v>4477</v>
      </c>
      <c r="L31" s="16">
        <v>233</v>
      </c>
      <c r="M31" s="16">
        <v>290</v>
      </c>
      <c r="N31" s="16">
        <v>236</v>
      </c>
      <c r="O31" s="16">
        <v>8038</v>
      </c>
      <c r="P31" s="16">
        <v>132</v>
      </c>
      <c r="Q31" s="16">
        <v>60890.188999999998</v>
      </c>
      <c r="R31" s="16">
        <v>1858</v>
      </c>
      <c r="S31" s="16">
        <v>27998</v>
      </c>
      <c r="T31" s="16">
        <v>217</v>
      </c>
      <c r="U31" s="16">
        <v>884</v>
      </c>
      <c r="V31" s="16">
        <v>19553</v>
      </c>
      <c r="W31" s="16">
        <v>6465</v>
      </c>
      <c r="X31" s="16">
        <v>4331</v>
      </c>
      <c r="Y31" s="16">
        <v>3358</v>
      </c>
      <c r="Z31" s="16">
        <v>450</v>
      </c>
      <c r="AA31" s="16">
        <v>4358</v>
      </c>
      <c r="AB31" s="16">
        <v>1584</v>
      </c>
      <c r="AC31" s="16">
        <v>94108</v>
      </c>
      <c r="AD31" s="16">
        <v>53149</v>
      </c>
      <c r="AE31" s="16">
        <v>7356</v>
      </c>
    </row>
    <row r="32" spans="1:31" ht="15" customHeight="1" x14ac:dyDescent="0.2">
      <c r="A32" s="4"/>
      <c r="B32" s="6" t="s">
        <v>68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21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</row>
    <row r="33" spans="1:31" ht="15" customHeight="1" x14ac:dyDescent="0.2">
      <c r="A33" s="4" t="s">
        <v>24</v>
      </c>
      <c r="B33" s="5" t="s">
        <v>69</v>
      </c>
      <c r="C33" s="13">
        <v>1172</v>
      </c>
      <c r="D33" s="13">
        <v>13528</v>
      </c>
      <c r="E33" s="13">
        <v>446</v>
      </c>
      <c r="F33" s="13">
        <v>219</v>
      </c>
      <c r="G33" s="13">
        <v>76</v>
      </c>
      <c r="H33" s="13">
        <v>63</v>
      </c>
      <c r="I33" s="13">
        <v>430</v>
      </c>
      <c r="J33" s="13">
        <v>470</v>
      </c>
      <c r="K33" s="13">
        <v>3128</v>
      </c>
      <c r="L33" s="13">
        <v>199</v>
      </c>
      <c r="M33" s="13">
        <v>193</v>
      </c>
      <c r="N33" s="13">
        <v>342</v>
      </c>
      <c r="O33" s="13">
        <v>19984</v>
      </c>
      <c r="P33" s="13">
        <v>458</v>
      </c>
      <c r="Q33" s="13">
        <v>17285.951000000001</v>
      </c>
      <c r="R33" s="13">
        <v>325</v>
      </c>
      <c r="S33" s="16">
        <v>48961</v>
      </c>
      <c r="T33" s="13">
        <v>271</v>
      </c>
      <c r="U33" s="13">
        <v>586</v>
      </c>
      <c r="V33" s="13">
        <v>21651</v>
      </c>
      <c r="W33" s="13">
        <v>3219</v>
      </c>
      <c r="X33" s="13">
        <v>5412</v>
      </c>
      <c r="Y33" s="13">
        <v>2938</v>
      </c>
      <c r="Z33" s="13">
        <v>819</v>
      </c>
      <c r="AA33" s="13">
        <v>361</v>
      </c>
      <c r="AB33" s="13">
        <v>2711</v>
      </c>
      <c r="AC33" s="13">
        <v>1900</v>
      </c>
      <c r="AD33" s="13">
        <v>141</v>
      </c>
      <c r="AE33" s="13">
        <v>1690</v>
      </c>
    </row>
    <row r="34" spans="1:31" ht="15" customHeight="1" x14ac:dyDescent="0.2">
      <c r="A34" s="4"/>
      <c r="B34" s="6" t="s">
        <v>70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21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</row>
    <row r="35" spans="1:31" ht="15" customHeight="1" x14ac:dyDescent="0.2">
      <c r="A35" s="7" t="s">
        <v>25</v>
      </c>
      <c r="B35" s="36" t="s">
        <v>72</v>
      </c>
      <c r="C35" s="17">
        <v>72592</v>
      </c>
      <c r="D35" s="17">
        <v>717778</v>
      </c>
      <c r="E35" s="17">
        <v>21125</v>
      </c>
      <c r="F35" s="17">
        <v>31572</v>
      </c>
      <c r="G35" s="17">
        <v>31413</v>
      </c>
      <c r="H35" s="17">
        <v>13285</v>
      </c>
      <c r="I35" s="17">
        <v>23730</v>
      </c>
      <c r="J35" s="17">
        <v>6853</v>
      </c>
      <c r="K35" s="17">
        <v>77046</v>
      </c>
      <c r="L35" s="17">
        <v>5538</v>
      </c>
      <c r="M35" s="17">
        <v>2315</v>
      </c>
      <c r="N35" s="17">
        <v>4536</v>
      </c>
      <c r="O35" s="17">
        <v>153979</v>
      </c>
      <c r="P35" s="17">
        <v>3089</v>
      </c>
      <c r="Q35" s="17">
        <v>697062.07900000003</v>
      </c>
      <c r="R35" s="17">
        <v>11200</v>
      </c>
      <c r="S35" s="17">
        <v>478238</v>
      </c>
      <c r="T35" s="17">
        <v>9156</v>
      </c>
      <c r="U35" s="17">
        <v>6483</v>
      </c>
      <c r="V35" s="17">
        <v>481341</v>
      </c>
      <c r="W35" s="17">
        <v>81515</v>
      </c>
      <c r="X35" s="17">
        <v>729232</v>
      </c>
      <c r="Y35" s="17">
        <v>27530</v>
      </c>
      <c r="Z35" s="17">
        <v>24875</v>
      </c>
      <c r="AA35" s="17">
        <v>38975</v>
      </c>
      <c r="AB35" s="17">
        <v>59428</v>
      </c>
      <c r="AC35" s="17">
        <v>105997</v>
      </c>
      <c r="AD35" s="17">
        <v>52980</v>
      </c>
      <c r="AE35" s="17">
        <v>86245</v>
      </c>
    </row>
    <row r="36" spans="1:31" ht="15" customHeight="1" x14ac:dyDescent="0.2">
      <c r="A36" s="4"/>
      <c r="B36" s="37" t="s">
        <v>73</v>
      </c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25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</row>
    <row r="37" spans="1:31" ht="15" customHeight="1" x14ac:dyDescent="0.2">
      <c r="A37" s="4" t="s">
        <v>26</v>
      </c>
      <c r="B37" s="5" t="s">
        <v>74</v>
      </c>
      <c r="C37" s="13">
        <v>60316</v>
      </c>
      <c r="D37" s="13">
        <v>346715</v>
      </c>
      <c r="E37" s="13">
        <v>9325</v>
      </c>
      <c r="F37" s="13">
        <v>20877</v>
      </c>
      <c r="G37" s="13">
        <v>14621</v>
      </c>
      <c r="H37" s="13">
        <v>5790</v>
      </c>
      <c r="I37" s="13">
        <v>8966</v>
      </c>
      <c r="J37" s="13">
        <v>4503</v>
      </c>
      <c r="K37" s="13">
        <v>19583</v>
      </c>
      <c r="L37" s="13">
        <v>3821</v>
      </c>
      <c r="M37" s="13">
        <v>2097</v>
      </c>
      <c r="N37" s="13">
        <v>3545</v>
      </c>
      <c r="O37" s="13">
        <v>99120</v>
      </c>
      <c r="P37" s="13">
        <v>1961</v>
      </c>
      <c r="Q37" s="13">
        <v>168959.81300000002</v>
      </c>
      <c r="R37" s="13">
        <v>6164</v>
      </c>
      <c r="S37" s="13">
        <v>174129</v>
      </c>
      <c r="T37" s="13">
        <v>6531</v>
      </c>
      <c r="U37" s="13">
        <v>2898</v>
      </c>
      <c r="V37" s="13">
        <v>192242</v>
      </c>
      <c r="W37" s="13">
        <v>22969</v>
      </c>
      <c r="X37" s="13">
        <v>251355</v>
      </c>
      <c r="Y37" s="13">
        <v>18997</v>
      </c>
      <c r="Z37" s="13">
        <v>19810</v>
      </c>
      <c r="AA37" s="13">
        <v>22979</v>
      </c>
      <c r="AB37" s="13">
        <v>35759</v>
      </c>
      <c r="AC37" s="13">
        <v>85943</v>
      </c>
      <c r="AD37" s="13">
        <v>46955</v>
      </c>
      <c r="AE37" s="13">
        <v>22003</v>
      </c>
    </row>
    <row r="38" spans="1:31" ht="15" customHeight="1" x14ac:dyDescent="0.2">
      <c r="A38" s="4"/>
      <c r="B38" s="6" t="s">
        <v>75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21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</row>
    <row r="39" spans="1:31" ht="15" customHeight="1" x14ac:dyDescent="0.2">
      <c r="A39" s="4"/>
      <c r="B39" s="43" t="s">
        <v>127</v>
      </c>
      <c r="C39" s="13">
        <v>36392</v>
      </c>
      <c r="D39" s="13">
        <v>258650</v>
      </c>
      <c r="E39" s="13">
        <v>4088</v>
      </c>
      <c r="F39" s="13">
        <v>8799</v>
      </c>
      <c r="G39" s="13">
        <v>9200</v>
      </c>
      <c r="H39" s="13">
        <v>3527</v>
      </c>
      <c r="I39" s="13">
        <v>5527</v>
      </c>
      <c r="J39" s="13">
        <v>2741</v>
      </c>
      <c r="K39" s="13">
        <v>8628</v>
      </c>
      <c r="L39" s="13">
        <v>2495</v>
      </c>
      <c r="M39" s="13">
        <v>1243</v>
      </c>
      <c r="N39" s="13">
        <v>2083</v>
      </c>
      <c r="O39" s="13">
        <v>72053</v>
      </c>
      <c r="P39" s="13">
        <v>1132</v>
      </c>
      <c r="Q39" s="13">
        <v>89447.088000000003</v>
      </c>
      <c r="R39" s="13">
        <v>4495</v>
      </c>
      <c r="S39" s="13">
        <v>108560</v>
      </c>
      <c r="T39" s="13">
        <v>2939</v>
      </c>
      <c r="U39" s="13">
        <v>1854</v>
      </c>
      <c r="V39" s="13">
        <v>120930</v>
      </c>
      <c r="W39" s="13">
        <v>12393</v>
      </c>
      <c r="X39" s="13">
        <v>157154</v>
      </c>
      <c r="Y39" s="13">
        <v>12702</v>
      </c>
      <c r="Z39" s="13">
        <v>12377</v>
      </c>
      <c r="AA39" s="13">
        <v>11078</v>
      </c>
      <c r="AB39" s="13">
        <v>23572</v>
      </c>
      <c r="AC39" s="13">
        <v>66419</v>
      </c>
      <c r="AD39" s="13">
        <v>39266</v>
      </c>
      <c r="AE39" s="13">
        <v>2888</v>
      </c>
    </row>
    <row r="40" spans="1:31" ht="15" customHeight="1" x14ac:dyDescent="0.2">
      <c r="A40" s="4"/>
      <c r="B40" s="43" t="s">
        <v>128</v>
      </c>
      <c r="C40" s="13">
        <v>23924</v>
      </c>
      <c r="D40" s="13">
        <v>88065</v>
      </c>
      <c r="E40" s="13">
        <v>5237</v>
      </c>
      <c r="F40" s="13">
        <v>12078</v>
      </c>
      <c r="G40" s="13">
        <v>5421</v>
      </c>
      <c r="H40" s="13">
        <v>2263</v>
      </c>
      <c r="I40" s="13">
        <v>3439</v>
      </c>
      <c r="J40" s="13">
        <v>1762</v>
      </c>
      <c r="K40" s="13">
        <v>10955</v>
      </c>
      <c r="L40" s="13">
        <v>1326</v>
      </c>
      <c r="M40" s="13">
        <v>854</v>
      </c>
      <c r="N40" s="13">
        <v>1462</v>
      </c>
      <c r="O40" s="13">
        <v>27067</v>
      </c>
      <c r="P40" s="13">
        <v>829</v>
      </c>
      <c r="Q40" s="13">
        <v>79512.725000000006</v>
      </c>
      <c r="R40" s="13">
        <v>1669</v>
      </c>
      <c r="S40" s="13">
        <v>65569</v>
      </c>
      <c r="T40" s="13">
        <v>3592</v>
      </c>
      <c r="U40" s="13">
        <v>1044</v>
      </c>
      <c r="V40" s="13">
        <v>71312</v>
      </c>
      <c r="W40" s="13">
        <v>10576</v>
      </c>
      <c r="X40" s="13">
        <v>94201</v>
      </c>
      <c r="Y40" s="13">
        <v>6295</v>
      </c>
      <c r="Z40" s="13">
        <v>7433</v>
      </c>
      <c r="AA40" s="13">
        <v>11901</v>
      </c>
      <c r="AB40" s="13">
        <v>12187</v>
      </c>
      <c r="AC40" s="13">
        <v>19524</v>
      </c>
      <c r="AD40" s="13">
        <v>7689</v>
      </c>
      <c r="AE40" s="13">
        <v>19115</v>
      </c>
    </row>
    <row r="41" spans="1:31" ht="15" customHeight="1" x14ac:dyDescent="0.2">
      <c r="A41" s="4" t="s">
        <v>66</v>
      </c>
      <c r="B41" s="5" t="s">
        <v>133</v>
      </c>
      <c r="C41" s="13">
        <v>2211</v>
      </c>
      <c r="D41" s="13">
        <v>76780</v>
      </c>
      <c r="E41" s="13">
        <v>441</v>
      </c>
      <c r="F41" s="13">
        <v>86</v>
      </c>
      <c r="G41" s="13">
        <v>567</v>
      </c>
      <c r="H41" s="13">
        <v>205</v>
      </c>
      <c r="I41" s="13">
        <v>193</v>
      </c>
      <c r="J41" s="13">
        <v>64</v>
      </c>
      <c r="K41" s="13">
        <v>686</v>
      </c>
      <c r="L41" s="13">
        <v>22</v>
      </c>
      <c r="M41" s="13">
        <v>16</v>
      </c>
      <c r="N41" s="13">
        <v>0</v>
      </c>
      <c r="O41" s="13">
        <v>11973</v>
      </c>
      <c r="P41" s="13">
        <v>114</v>
      </c>
      <c r="Q41" s="13">
        <v>28869</v>
      </c>
      <c r="R41" s="13">
        <v>0</v>
      </c>
      <c r="S41" s="13">
        <v>40172</v>
      </c>
      <c r="T41" s="13">
        <v>131</v>
      </c>
      <c r="U41" s="13">
        <v>232</v>
      </c>
      <c r="V41" s="13">
        <v>38020</v>
      </c>
      <c r="W41" s="13">
        <v>2493</v>
      </c>
      <c r="X41" s="13">
        <v>37679</v>
      </c>
      <c r="Y41" s="13">
        <v>0</v>
      </c>
      <c r="Z41" s="13">
        <v>1777</v>
      </c>
      <c r="AA41" s="13">
        <v>0</v>
      </c>
      <c r="AB41" s="13">
        <v>2800</v>
      </c>
      <c r="AC41" s="13">
        <v>0</v>
      </c>
      <c r="AD41" s="13">
        <v>0</v>
      </c>
      <c r="AE41" s="13">
        <v>0</v>
      </c>
    </row>
    <row r="42" spans="1:31" ht="15" customHeight="1" x14ac:dyDescent="0.2">
      <c r="A42" s="4"/>
      <c r="B42" s="6" t="s">
        <v>134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</row>
    <row r="43" spans="1:31" ht="15" customHeight="1" x14ac:dyDescent="0.2">
      <c r="A43" s="4" t="s">
        <v>27</v>
      </c>
      <c r="B43" s="5" t="s">
        <v>76</v>
      </c>
      <c r="C43" s="13">
        <v>3654</v>
      </c>
      <c r="D43" s="13">
        <v>40716</v>
      </c>
      <c r="E43" s="13">
        <v>968</v>
      </c>
      <c r="F43" s="13">
        <v>3183</v>
      </c>
      <c r="G43" s="13">
        <v>1399</v>
      </c>
      <c r="H43" s="13">
        <v>387</v>
      </c>
      <c r="I43" s="13">
        <v>758</v>
      </c>
      <c r="J43" s="13">
        <v>674</v>
      </c>
      <c r="K43" s="13">
        <v>1640</v>
      </c>
      <c r="L43" s="13">
        <v>266</v>
      </c>
      <c r="M43" s="13">
        <v>150</v>
      </c>
      <c r="N43" s="13">
        <v>485</v>
      </c>
      <c r="O43" s="13">
        <v>16268</v>
      </c>
      <c r="P43" s="13">
        <v>325</v>
      </c>
      <c r="Q43" s="13">
        <v>39359.495999999999</v>
      </c>
      <c r="R43" s="13">
        <v>534</v>
      </c>
      <c r="S43" s="13">
        <v>16282</v>
      </c>
      <c r="T43" s="13">
        <v>725</v>
      </c>
      <c r="U43" s="13">
        <v>200</v>
      </c>
      <c r="V43" s="13">
        <v>28907</v>
      </c>
      <c r="W43" s="13">
        <v>1496</v>
      </c>
      <c r="X43" s="13">
        <v>25054</v>
      </c>
      <c r="Y43" s="13">
        <v>2685</v>
      </c>
      <c r="Z43" s="13">
        <v>2496</v>
      </c>
      <c r="AA43" s="13">
        <v>1652</v>
      </c>
      <c r="AB43" s="13">
        <v>3534</v>
      </c>
      <c r="AC43" s="13">
        <v>7265</v>
      </c>
      <c r="AD43" s="13">
        <v>3954</v>
      </c>
      <c r="AE43" s="13">
        <v>9660</v>
      </c>
    </row>
    <row r="44" spans="1:31" ht="15" customHeight="1" x14ac:dyDescent="0.2">
      <c r="A44" s="4"/>
      <c r="B44" s="6" t="s">
        <v>77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1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</row>
    <row r="45" spans="1:31" ht="15" customHeight="1" x14ac:dyDescent="0.2">
      <c r="A45" s="4" t="s">
        <v>28</v>
      </c>
      <c r="B45" s="5" t="s">
        <v>78</v>
      </c>
      <c r="C45" s="13">
        <v>0</v>
      </c>
      <c r="D45" s="13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3">
        <v>0</v>
      </c>
      <c r="T45" s="13">
        <v>0</v>
      </c>
      <c r="U45" s="13">
        <v>0</v>
      </c>
      <c r="V45" s="13">
        <v>0</v>
      </c>
      <c r="W45" s="13">
        <v>0</v>
      </c>
      <c r="X45" s="13">
        <v>0</v>
      </c>
      <c r="Y45" s="13">
        <v>0</v>
      </c>
      <c r="Z45" s="13">
        <v>0</v>
      </c>
      <c r="AA45" s="13">
        <v>0</v>
      </c>
      <c r="AB45" s="13">
        <v>0</v>
      </c>
      <c r="AC45" s="13">
        <v>0</v>
      </c>
      <c r="AD45" s="13">
        <v>0</v>
      </c>
      <c r="AE45" s="13">
        <v>0</v>
      </c>
    </row>
    <row r="46" spans="1:31" ht="15" customHeight="1" x14ac:dyDescent="0.2">
      <c r="A46" s="7"/>
      <c r="B46" s="6" t="s">
        <v>79</v>
      </c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</row>
    <row r="47" spans="1:31" ht="15" customHeight="1" x14ac:dyDescent="0.2">
      <c r="A47" s="4" t="s">
        <v>29</v>
      </c>
      <c r="B47" s="5" t="s">
        <v>83</v>
      </c>
      <c r="C47" s="13">
        <v>-2855</v>
      </c>
      <c r="D47" s="13">
        <v>53707</v>
      </c>
      <c r="E47" s="13">
        <v>21</v>
      </c>
      <c r="F47" s="13">
        <v>145</v>
      </c>
      <c r="G47" s="13">
        <v>0</v>
      </c>
      <c r="H47" s="13">
        <v>2</v>
      </c>
      <c r="I47" s="13">
        <v>759</v>
      </c>
      <c r="J47" s="13">
        <v>-11</v>
      </c>
      <c r="K47" s="13">
        <v>12090</v>
      </c>
      <c r="L47" s="13">
        <v>-7</v>
      </c>
      <c r="M47" s="13">
        <v>84</v>
      </c>
      <c r="N47" s="13">
        <v>20</v>
      </c>
      <c r="O47" s="13">
        <v>-7384</v>
      </c>
      <c r="P47" s="13">
        <v>-12</v>
      </c>
      <c r="Q47" s="13">
        <v>37375.587</v>
      </c>
      <c r="R47" s="13">
        <v>0</v>
      </c>
      <c r="S47" s="13">
        <v>-32396</v>
      </c>
      <c r="T47" s="13">
        <v>-4</v>
      </c>
      <c r="U47" s="13">
        <v>18</v>
      </c>
      <c r="V47" s="13">
        <v>1063</v>
      </c>
      <c r="W47" s="13">
        <v>2746</v>
      </c>
      <c r="X47" s="13">
        <v>268678</v>
      </c>
      <c r="Y47" s="13">
        <v>-125</v>
      </c>
      <c r="Z47" s="13">
        <v>224</v>
      </c>
      <c r="AA47" s="13">
        <v>4057</v>
      </c>
      <c r="AB47" s="13">
        <v>-127</v>
      </c>
      <c r="AC47" s="13">
        <v>1306</v>
      </c>
      <c r="AD47" s="13">
        <v>120</v>
      </c>
      <c r="AE47" s="13">
        <v>-2</v>
      </c>
    </row>
    <row r="48" spans="1:31" ht="15" customHeight="1" x14ac:dyDescent="0.2">
      <c r="A48" s="7"/>
      <c r="B48" s="6" t="s">
        <v>84</v>
      </c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1:31" ht="15" customHeight="1" x14ac:dyDescent="0.2">
      <c r="A49" s="4" t="s">
        <v>30</v>
      </c>
      <c r="B49" s="5" t="s">
        <v>85</v>
      </c>
      <c r="C49" s="13">
        <v>13595</v>
      </c>
      <c r="D49" s="13">
        <v>131194</v>
      </c>
      <c r="E49" s="13">
        <v>1493</v>
      </c>
      <c r="F49" s="13">
        <v>2877</v>
      </c>
      <c r="G49" s="13">
        <v>-599</v>
      </c>
      <c r="H49" s="13">
        <v>-1416</v>
      </c>
      <c r="I49" s="13">
        <v>1491</v>
      </c>
      <c r="J49" s="13">
        <v>67</v>
      </c>
      <c r="K49" s="13">
        <v>542</v>
      </c>
      <c r="L49" s="13">
        <v>340</v>
      </c>
      <c r="M49" s="13">
        <v>-402</v>
      </c>
      <c r="N49" s="13">
        <v>543</v>
      </c>
      <c r="O49" s="13">
        <v>60210</v>
      </c>
      <c r="P49" s="13">
        <v>-204</v>
      </c>
      <c r="Q49" s="13">
        <v>70365.823000000004</v>
      </c>
      <c r="R49" s="13">
        <v>-1444</v>
      </c>
      <c r="S49" s="13">
        <v>100339</v>
      </c>
      <c r="T49" s="13">
        <v>187</v>
      </c>
      <c r="U49" s="13">
        <v>3</v>
      </c>
      <c r="V49" s="13">
        <v>9133</v>
      </c>
      <c r="W49" s="13">
        <v>24071</v>
      </c>
      <c r="X49" s="13">
        <v>68458</v>
      </c>
      <c r="Y49" s="13">
        <v>10181</v>
      </c>
      <c r="Z49" s="13">
        <v>-2445</v>
      </c>
      <c r="AA49" s="13">
        <v>-3787</v>
      </c>
      <c r="AB49" s="13">
        <v>2957</v>
      </c>
      <c r="AC49" s="13">
        <v>61</v>
      </c>
      <c r="AD49" s="13">
        <v>0</v>
      </c>
      <c r="AE49" s="13">
        <v>19933</v>
      </c>
    </row>
    <row r="50" spans="1:31" ht="15" customHeight="1" x14ac:dyDescent="0.2">
      <c r="A50" s="7"/>
      <c r="B50" s="6" t="s">
        <v>86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  <row r="51" spans="1:31" ht="15" customHeight="1" x14ac:dyDescent="0.2">
      <c r="A51" s="4" t="s">
        <v>31</v>
      </c>
      <c r="B51" s="5" t="s">
        <v>87</v>
      </c>
      <c r="C51" s="13">
        <v>0</v>
      </c>
      <c r="D51" s="13">
        <v>-54573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553.678</v>
      </c>
      <c r="R51" s="13">
        <v>0</v>
      </c>
      <c r="S51" s="13">
        <v>0</v>
      </c>
      <c r="T51" s="13">
        <v>0</v>
      </c>
      <c r="U51" s="13">
        <v>0</v>
      </c>
      <c r="V51" s="13">
        <v>0</v>
      </c>
      <c r="W51" s="13">
        <v>0</v>
      </c>
      <c r="X51" s="13">
        <v>0</v>
      </c>
      <c r="Y51" s="13">
        <v>0</v>
      </c>
      <c r="Z51" s="13">
        <v>0</v>
      </c>
      <c r="AA51" s="13">
        <v>0</v>
      </c>
      <c r="AB51" s="13">
        <v>0</v>
      </c>
      <c r="AC51" s="13">
        <v>0</v>
      </c>
      <c r="AD51" s="13">
        <v>0</v>
      </c>
      <c r="AE51" s="13">
        <v>0</v>
      </c>
    </row>
    <row r="52" spans="1:31" ht="15" customHeight="1" x14ac:dyDescent="0.2">
      <c r="A52" s="7"/>
      <c r="B52" s="6" t="s">
        <v>88</v>
      </c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</row>
    <row r="53" spans="1:31" ht="15" customHeight="1" x14ac:dyDescent="0.2">
      <c r="A53" s="4" t="s">
        <v>71</v>
      </c>
      <c r="B53" s="5" t="s">
        <v>89</v>
      </c>
      <c r="C53" s="13">
        <v>-1</v>
      </c>
      <c r="D53" s="13">
        <v>20362</v>
      </c>
      <c r="E53" s="13">
        <v>0</v>
      </c>
      <c r="F53" s="13">
        <v>0</v>
      </c>
      <c r="G53" s="13">
        <v>66</v>
      </c>
      <c r="H53" s="13">
        <v>0</v>
      </c>
      <c r="I53" s="13">
        <v>25</v>
      </c>
      <c r="J53" s="13">
        <v>0</v>
      </c>
      <c r="K53" s="13">
        <v>-75</v>
      </c>
      <c r="L53" s="13">
        <v>-6</v>
      </c>
      <c r="M53" s="13">
        <v>-27</v>
      </c>
      <c r="N53" s="13">
        <v>47</v>
      </c>
      <c r="O53" s="13">
        <v>8204</v>
      </c>
      <c r="P53" s="13">
        <v>57</v>
      </c>
      <c r="Q53" s="13">
        <v>3385.7249999999999</v>
      </c>
      <c r="R53" s="13">
        <v>0</v>
      </c>
      <c r="S53" s="13">
        <v>12382</v>
      </c>
      <c r="T53" s="13">
        <v>0</v>
      </c>
      <c r="U53" s="13">
        <v>-61</v>
      </c>
      <c r="V53" s="13">
        <v>0</v>
      </c>
      <c r="W53" s="13">
        <v>0</v>
      </c>
      <c r="X53" s="13">
        <v>-3229</v>
      </c>
      <c r="Y53" s="13">
        <v>100</v>
      </c>
      <c r="Z53" s="13">
        <v>0</v>
      </c>
      <c r="AA53" s="13">
        <v>-1044</v>
      </c>
      <c r="AB53" s="13">
        <v>0</v>
      </c>
      <c r="AC53" s="13">
        <v>-122</v>
      </c>
      <c r="AD53" s="13">
        <v>13</v>
      </c>
      <c r="AE53" s="13">
        <v>0</v>
      </c>
    </row>
    <row r="54" spans="1:31" ht="15" customHeight="1" x14ac:dyDescent="0.2">
      <c r="A54" s="7"/>
      <c r="B54" s="6" t="s">
        <v>90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</row>
    <row r="55" spans="1:31" ht="15" customHeight="1" x14ac:dyDescent="0.2">
      <c r="A55" s="4" t="s">
        <v>80</v>
      </c>
      <c r="B55" s="5" t="s">
        <v>92</v>
      </c>
      <c r="C55" s="13">
        <v>0</v>
      </c>
      <c r="D55" s="13">
        <v>0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13">
        <v>0</v>
      </c>
      <c r="P55" s="13">
        <v>0</v>
      </c>
      <c r="Q55" s="13">
        <v>0</v>
      </c>
      <c r="R55" s="13">
        <v>0</v>
      </c>
      <c r="S55" s="13">
        <v>0</v>
      </c>
      <c r="T55" s="13">
        <v>0</v>
      </c>
      <c r="U55" s="13">
        <v>0</v>
      </c>
      <c r="V55" s="13">
        <v>0</v>
      </c>
      <c r="W55" s="13">
        <v>0</v>
      </c>
      <c r="X55" s="13">
        <v>0</v>
      </c>
      <c r="Y55" s="13">
        <v>0</v>
      </c>
      <c r="Z55" s="13">
        <v>0</v>
      </c>
      <c r="AA55" s="13">
        <v>0</v>
      </c>
      <c r="AB55" s="13">
        <v>0</v>
      </c>
      <c r="AC55" s="13">
        <v>0</v>
      </c>
      <c r="AD55" s="13">
        <v>0</v>
      </c>
      <c r="AE55" s="13">
        <v>0</v>
      </c>
    </row>
    <row r="56" spans="1:31" ht="15" customHeight="1" x14ac:dyDescent="0.2">
      <c r="A56" s="7"/>
      <c r="B56" s="6" t="s">
        <v>93</v>
      </c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</row>
    <row r="57" spans="1:31" ht="15" customHeight="1" x14ac:dyDescent="0.2">
      <c r="A57" s="4" t="s">
        <v>81</v>
      </c>
      <c r="B57" s="5" t="s">
        <v>126</v>
      </c>
      <c r="C57" s="13">
        <v>0</v>
      </c>
      <c r="D57" s="13">
        <v>0</v>
      </c>
      <c r="E57" s="13">
        <v>0</v>
      </c>
      <c r="F57" s="13">
        <v>6394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13">
        <v>0</v>
      </c>
      <c r="P57" s="13">
        <v>0</v>
      </c>
      <c r="Q57" s="13">
        <v>68439.180999999997</v>
      </c>
      <c r="R57" s="13">
        <v>1651</v>
      </c>
      <c r="S57" s="13">
        <v>0</v>
      </c>
      <c r="T57" s="13">
        <v>0</v>
      </c>
      <c r="U57" s="13">
        <v>0</v>
      </c>
      <c r="V57" s="13">
        <v>0</v>
      </c>
      <c r="W57" s="13">
        <v>0</v>
      </c>
      <c r="X57" s="13">
        <v>0</v>
      </c>
      <c r="Y57" s="13">
        <v>0</v>
      </c>
      <c r="Z57" s="13">
        <v>0</v>
      </c>
      <c r="AA57" s="13">
        <v>0</v>
      </c>
      <c r="AB57" s="13">
        <v>0</v>
      </c>
      <c r="AC57" s="13">
        <v>0</v>
      </c>
      <c r="AD57" s="13">
        <v>0</v>
      </c>
      <c r="AE57" s="13">
        <v>0</v>
      </c>
    </row>
    <row r="58" spans="1:31" ht="15" customHeight="1" x14ac:dyDescent="0.2">
      <c r="A58" s="7"/>
      <c r="B58" s="6" t="s">
        <v>94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</row>
    <row r="59" spans="1:31" ht="15" customHeight="1" x14ac:dyDescent="0.2">
      <c r="A59" s="4" t="s">
        <v>82</v>
      </c>
      <c r="B59" s="5" t="s">
        <v>95</v>
      </c>
      <c r="C59" s="13">
        <v>0</v>
      </c>
      <c r="D59" s="13">
        <v>3507</v>
      </c>
      <c r="E59" s="13">
        <v>0</v>
      </c>
      <c r="F59" s="13">
        <v>0</v>
      </c>
      <c r="G59" s="13">
        <v>0</v>
      </c>
      <c r="H59" s="13">
        <v>0</v>
      </c>
      <c r="I59" s="13">
        <v>78</v>
      </c>
      <c r="J59" s="13">
        <v>40</v>
      </c>
      <c r="K59" s="13">
        <v>-83</v>
      </c>
      <c r="L59" s="13">
        <v>9</v>
      </c>
      <c r="M59" s="13">
        <v>0</v>
      </c>
      <c r="N59" s="13">
        <v>82</v>
      </c>
      <c r="O59" s="13">
        <v>0</v>
      </c>
      <c r="P59" s="13">
        <v>0</v>
      </c>
      <c r="Q59" s="13">
        <v>7569.59</v>
      </c>
      <c r="R59" s="13">
        <v>0</v>
      </c>
      <c r="S59" s="13">
        <v>-104</v>
      </c>
      <c r="T59" s="13">
        <v>0</v>
      </c>
      <c r="U59" s="13">
        <v>0</v>
      </c>
      <c r="V59" s="13">
        <v>312</v>
      </c>
      <c r="W59" s="13">
        <v>0</v>
      </c>
      <c r="X59" s="13">
        <v>2909</v>
      </c>
      <c r="Y59" s="13">
        <v>0</v>
      </c>
      <c r="Z59" s="13">
        <v>1084</v>
      </c>
      <c r="AA59" s="13">
        <v>383</v>
      </c>
      <c r="AB59" s="13">
        <v>-314</v>
      </c>
      <c r="AC59" s="13">
        <v>0</v>
      </c>
      <c r="AD59" s="13">
        <v>0</v>
      </c>
      <c r="AE59" s="13">
        <v>0</v>
      </c>
    </row>
    <row r="60" spans="1:31" ht="15" customHeight="1" x14ac:dyDescent="0.2">
      <c r="A60" s="7"/>
      <c r="B60" s="6" t="s">
        <v>96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</row>
    <row r="61" spans="1:31" ht="15" customHeight="1" x14ac:dyDescent="0.2">
      <c r="A61" s="7" t="s">
        <v>97</v>
      </c>
      <c r="B61" s="36" t="s">
        <v>98</v>
      </c>
      <c r="C61" s="17">
        <v>-4328</v>
      </c>
      <c r="D61" s="17">
        <v>106384</v>
      </c>
      <c r="E61" s="17">
        <v>8877</v>
      </c>
      <c r="F61" s="17">
        <v>10798</v>
      </c>
      <c r="G61" s="17">
        <v>15359</v>
      </c>
      <c r="H61" s="17">
        <v>8317</v>
      </c>
      <c r="I61" s="17">
        <v>11616</v>
      </c>
      <c r="J61" s="17">
        <v>1596</v>
      </c>
      <c r="K61" s="17">
        <v>42497</v>
      </c>
      <c r="L61" s="17">
        <v>1111</v>
      </c>
      <c r="M61" s="17">
        <v>397</v>
      </c>
      <c r="N61" s="17">
        <v>-22</v>
      </c>
      <c r="O61" s="17">
        <v>-34412</v>
      </c>
      <c r="P61" s="17">
        <v>848</v>
      </c>
      <c r="Q61" s="17">
        <v>424201.72800000012</v>
      </c>
      <c r="R61" s="17">
        <v>7597</v>
      </c>
      <c r="S61" s="17">
        <v>167226</v>
      </c>
      <c r="T61" s="17">
        <v>1586</v>
      </c>
      <c r="U61" s="17">
        <v>3193</v>
      </c>
      <c r="V61" s="17">
        <v>212288</v>
      </c>
      <c r="W61" s="17">
        <v>27740</v>
      </c>
      <c r="X61" s="17">
        <v>84146</v>
      </c>
      <c r="Y61" s="17">
        <v>-4308</v>
      </c>
      <c r="Z61" s="17">
        <v>4097</v>
      </c>
      <c r="AA61" s="17">
        <v>15501</v>
      </c>
      <c r="AB61" s="17">
        <v>14191</v>
      </c>
      <c r="AC61" s="17">
        <v>11544</v>
      </c>
      <c r="AD61" s="17">
        <v>1938</v>
      </c>
      <c r="AE61" s="17">
        <v>34651</v>
      </c>
    </row>
    <row r="62" spans="1:31" ht="15" customHeight="1" x14ac:dyDescent="0.2">
      <c r="A62" s="7"/>
      <c r="B62" s="37" t="s">
        <v>99</v>
      </c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</row>
    <row r="63" spans="1:31" ht="15" customHeight="1" x14ac:dyDescent="0.2">
      <c r="A63" s="4" t="s">
        <v>100</v>
      </c>
      <c r="B63" s="5" t="s">
        <v>101</v>
      </c>
      <c r="C63" s="13">
        <v>2950</v>
      </c>
      <c r="D63" s="13">
        <v>46161</v>
      </c>
      <c r="E63" s="13">
        <v>2304</v>
      </c>
      <c r="F63" s="13">
        <v>940</v>
      </c>
      <c r="G63" s="13">
        <v>4098</v>
      </c>
      <c r="H63" s="13">
        <v>339</v>
      </c>
      <c r="I63" s="13">
        <v>3001</v>
      </c>
      <c r="J63" s="13">
        <v>220</v>
      </c>
      <c r="K63" s="13">
        <v>10371</v>
      </c>
      <c r="L63" s="13">
        <v>284</v>
      </c>
      <c r="M63" s="13">
        <v>107</v>
      </c>
      <c r="N63" s="13">
        <v>-17</v>
      </c>
      <c r="O63" s="13">
        <v>1696</v>
      </c>
      <c r="P63" s="13">
        <v>287</v>
      </c>
      <c r="Q63" s="13">
        <v>146149.14300000001</v>
      </c>
      <c r="R63" s="13">
        <v>1546</v>
      </c>
      <c r="S63" s="13">
        <v>17371</v>
      </c>
      <c r="T63" s="13">
        <v>482</v>
      </c>
      <c r="U63" s="13">
        <v>964</v>
      </c>
      <c r="V63" s="13">
        <v>32835</v>
      </c>
      <c r="W63" s="13">
        <v>8156</v>
      </c>
      <c r="X63" s="13">
        <v>30173</v>
      </c>
      <c r="Y63" s="13">
        <v>1170</v>
      </c>
      <c r="Z63" s="13">
        <v>-131</v>
      </c>
      <c r="AA63" s="13">
        <v>6713</v>
      </c>
      <c r="AB63" s="13">
        <v>4649</v>
      </c>
      <c r="AC63" s="13">
        <v>2360</v>
      </c>
      <c r="AD63" s="13">
        <v>453</v>
      </c>
      <c r="AE63" s="13">
        <v>11536</v>
      </c>
    </row>
    <row r="64" spans="1:31" ht="15" customHeight="1" x14ac:dyDescent="0.2">
      <c r="A64" s="7"/>
      <c r="B64" s="6" t="s">
        <v>102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</row>
    <row r="65" spans="1:31" s="53" customFormat="1" ht="15" customHeight="1" x14ac:dyDescent="0.2">
      <c r="A65" s="7" t="s">
        <v>105</v>
      </c>
      <c r="B65" s="8" t="s">
        <v>103</v>
      </c>
      <c r="C65" s="17">
        <v>-7278</v>
      </c>
      <c r="D65" s="17">
        <v>60223</v>
      </c>
      <c r="E65" s="17">
        <v>6573</v>
      </c>
      <c r="F65" s="17">
        <v>9858</v>
      </c>
      <c r="G65" s="17">
        <v>11261</v>
      </c>
      <c r="H65" s="17">
        <v>7978</v>
      </c>
      <c r="I65" s="17">
        <v>8615</v>
      </c>
      <c r="J65" s="17">
        <v>1376</v>
      </c>
      <c r="K65" s="17">
        <v>32126</v>
      </c>
      <c r="L65" s="17">
        <v>827</v>
      </c>
      <c r="M65" s="17">
        <v>290</v>
      </c>
      <c r="N65" s="17">
        <v>-5</v>
      </c>
      <c r="O65" s="17">
        <v>-36108</v>
      </c>
      <c r="P65" s="17">
        <v>561</v>
      </c>
      <c r="Q65" s="17">
        <v>278052.58500000008</v>
      </c>
      <c r="R65" s="17">
        <v>6051</v>
      </c>
      <c r="S65" s="17">
        <v>149855</v>
      </c>
      <c r="T65" s="17">
        <v>1104</v>
      </c>
      <c r="U65" s="17">
        <v>2229</v>
      </c>
      <c r="V65" s="17">
        <v>179453</v>
      </c>
      <c r="W65" s="17">
        <v>19584</v>
      </c>
      <c r="X65" s="17">
        <v>53973</v>
      </c>
      <c r="Y65" s="17">
        <v>-5478</v>
      </c>
      <c r="Z65" s="17">
        <v>4228</v>
      </c>
      <c r="AA65" s="17">
        <v>8788</v>
      </c>
      <c r="AB65" s="17">
        <v>9542</v>
      </c>
      <c r="AC65" s="17">
        <v>9184</v>
      </c>
      <c r="AD65" s="17">
        <v>1485</v>
      </c>
      <c r="AE65" s="17">
        <v>23115</v>
      </c>
    </row>
    <row r="66" spans="1:31" s="53" customFormat="1" ht="15" customHeight="1" x14ac:dyDescent="0.2">
      <c r="A66" s="7"/>
      <c r="B66" s="9" t="s">
        <v>104</v>
      </c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ht="15" customHeight="1" x14ac:dyDescent="0.2">
      <c r="A67" s="4" t="s">
        <v>106</v>
      </c>
      <c r="B67" s="5" t="s">
        <v>107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-1319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16">
        <v>0</v>
      </c>
      <c r="AE67" s="16">
        <v>0</v>
      </c>
    </row>
    <row r="68" spans="1:31" ht="15" customHeight="1" x14ac:dyDescent="0.2">
      <c r="A68" s="4"/>
      <c r="B68" s="6" t="s">
        <v>108</v>
      </c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</row>
    <row r="69" spans="1:31" ht="15" customHeight="1" x14ac:dyDescent="0.2">
      <c r="A69" s="7" t="s">
        <v>109</v>
      </c>
      <c r="B69" s="8" t="s">
        <v>112</v>
      </c>
      <c r="C69" s="15">
        <v>-7278</v>
      </c>
      <c r="D69" s="15">
        <v>60223</v>
      </c>
      <c r="E69" s="15">
        <v>6573</v>
      </c>
      <c r="F69" s="15">
        <v>9858</v>
      </c>
      <c r="G69" s="15">
        <v>11261</v>
      </c>
      <c r="H69" s="15">
        <v>7978</v>
      </c>
      <c r="I69" s="15">
        <v>8615</v>
      </c>
      <c r="J69" s="15">
        <v>1376</v>
      </c>
      <c r="K69" s="15">
        <v>32126</v>
      </c>
      <c r="L69" s="15">
        <v>827</v>
      </c>
      <c r="M69" s="15">
        <v>290</v>
      </c>
      <c r="N69" s="15">
        <v>-5</v>
      </c>
      <c r="O69" s="15">
        <v>-36108</v>
      </c>
      <c r="P69" s="15">
        <v>561</v>
      </c>
      <c r="Q69" s="15">
        <v>278052.58500000008</v>
      </c>
      <c r="R69" s="15">
        <v>6051</v>
      </c>
      <c r="S69" s="15">
        <v>148536</v>
      </c>
      <c r="T69" s="15">
        <v>1104</v>
      </c>
      <c r="U69" s="15">
        <v>2229</v>
      </c>
      <c r="V69" s="15">
        <v>179453</v>
      </c>
      <c r="W69" s="15">
        <v>19584</v>
      </c>
      <c r="X69" s="15">
        <v>53973</v>
      </c>
      <c r="Y69" s="15">
        <v>-5478</v>
      </c>
      <c r="Z69" s="15">
        <v>4228</v>
      </c>
      <c r="AA69" s="15">
        <v>8788</v>
      </c>
      <c r="AB69" s="15">
        <v>9542</v>
      </c>
      <c r="AC69" s="15">
        <v>9184</v>
      </c>
      <c r="AD69" s="15">
        <v>1485</v>
      </c>
      <c r="AE69" s="15">
        <v>23115</v>
      </c>
    </row>
    <row r="70" spans="1:31" ht="15" customHeight="1" x14ac:dyDescent="0.2">
      <c r="A70" s="7"/>
      <c r="B70" s="9" t="s">
        <v>113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</row>
    <row r="71" spans="1:31" ht="15" customHeight="1" x14ac:dyDescent="0.2">
      <c r="A71" s="4" t="s">
        <v>110</v>
      </c>
      <c r="B71" s="5" t="s">
        <v>114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16">
        <v>0</v>
      </c>
      <c r="AE71" s="16">
        <v>0</v>
      </c>
    </row>
    <row r="72" spans="1:31" ht="15" customHeight="1" x14ac:dyDescent="0.2">
      <c r="A72" s="4"/>
      <c r="B72" s="6" t="s">
        <v>115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</row>
    <row r="73" spans="1:31" ht="15" customHeight="1" x14ac:dyDescent="0.2">
      <c r="A73" s="4" t="s">
        <v>111</v>
      </c>
      <c r="B73" s="5" t="s">
        <v>116</v>
      </c>
      <c r="C73" s="16">
        <v>-7278</v>
      </c>
      <c r="D73" s="16">
        <v>60223</v>
      </c>
      <c r="E73" s="16">
        <v>6573</v>
      </c>
      <c r="F73" s="16">
        <v>9858</v>
      </c>
      <c r="G73" s="16">
        <v>11261</v>
      </c>
      <c r="H73" s="16">
        <v>7978</v>
      </c>
      <c r="I73" s="16">
        <v>8615</v>
      </c>
      <c r="J73" s="16">
        <v>1376</v>
      </c>
      <c r="K73" s="16">
        <v>32126</v>
      </c>
      <c r="L73" s="16">
        <v>827</v>
      </c>
      <c r="M73" s="16">
        <v>290</v>
      </c>
      <c r="N73" s="16">
        <v>-5</v>
      </c>
      <c r="O73" s="16">
        <v>-36108</v>
      </c>
      <c r="P73" s="16">
        <v>561</v>
      </c>
      <c r="Q73" s="16">
        <v>278052.58500000008</v>
      </c>
      <c r="R73" s="16">
        <v>6051</v>
      </c>
      <c r="S73" s="16">
        <v>148536</v>
      </c>
      <c r="T73" s="16">
        <v>1104</v>
      </c>
      <c r="U73" s="16">
        <v>2229</v>
      </c>
      <c r="V73" s="16">
        <v>179453</v>
      </c>
      <c r="W73" s="16">
        <v>19584</v>
      </c>
      <c r="X73" s="16">
        <v>53973</v>
      </c>
      <c r="Y73" s="16">
        <v>-5478</v>
      </c>
      <c r="Z73" s="16">
        <v>4228</v>
      </c>
      <c r="AA73" s="16">
        <v>8788</v>
      </c>
      <c r="AB73" s="16">
        <v>9542</v>
      </c>
      <c r="AC73" s="16">
        <v>9184</v>
      </c>
      <c r="AD73" s="16">
        <v>1485</v>
      </c>
      <c r="AE73" s="16">
        <v>23115</v>
      </c>
    </row>
    <row r="74" spans="1:31" ht="15" customHeight="1" x14ac:dyDescent="0.2">
      <c r="A74" s="38"/>
      <c r="B74" s="39" t="s">
        <v>117</v>
      </c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pans="1:31" s="55" customFormat="1" ht="15" customHeight="1" x14ac:dyDescent="0.2">
      <c r="A75" s="1"/>
      <c r="B75" s="54"/>
      <c r="C75" s="18">
        <v>410</v>
      </c>
      <c r="D75" s="18">
        <v>1805</v>
      </c>
      <c r="E75" s="18">
        <v>5304</v>
      </c>
      <c r="F75" s="18">
        <v>-2941</v>
      </c>
      <c r="G75" s="18">
        <v>9643</v>
      </c>
      <c r="H75" s="18">
        <v>10956</v>
      </c>
      <c r="I75" s="18">
        <v>6012</v>
      </c>
      <c r="J75" s="18">
        <v>-1750</v>
      </c>
      <c r="K75" s="18">
        <v>9919</v>
      </c>
      <c r="L75" s="18">
        <v>1771</v>
      </c>
      <c r="M75" s="18"/>
      <c r="N75" s="18">
        <v>-521</v>
      </c>
      <c r="O75" s="18">
        <v>-65961</v>
      </c>
      <c r="P75" s="18">
        <v>-1149</v>
      </c>
      <c r="Q75" s="18">
        <v>238002.954</v>
      </c>
      <c r="R75" s="18">
        <v>6277</v>
      </c>
      <c r="S75" s="18">
        <v>-583251</v>
      </c>
      <c r="T75" s="18">
        <v>1292</v>
      </c>
      <c r="U75" s="18">
        <v>1397</v>
      </c>
      <c r="V75" s="18">
        <v>30630</v>
      </c>
      <c r="W75" s="18">
        <v>12608</v>
      </c>
      <c r="X75" s="18">
        <v>157611</v>
      </c>
      <c r="Y75" s="18">
        <v>8054</v>
      </c>
      <c r="Z75" s="18">
        <v>11139</v>
      </c>
      <c r="AA75" s="18">
        <v>6358</v>
      </c>
      <c r="AB75" s="18">
        <v>5106</v>
      </c>
      <c r="AC75" s="18">
        <v>4502</v>
      </c>
      <c r="AD75" s="18">
        <v>1345</v>
      </c>
      <c r="AE75" s="18">
        <v>18561</v>
      </c>
    </row>
    <row r="76" spans="1:31" s="55" customFormat="1" ht="15" customHeight="1" x14ac:dyDescent="0.2">
      <c r="A76" s="10" t="s">
        <v>32</v>
      </c>
      <c r="B76" s="54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</row>
    <row r="77" spans="1:31" ht="15" customHeight="1" x14ac:dyDescent="0.2">
      <c r="A77" s="11" t="s">
        <v>35</v>
      </c>
      <c r="B77" s="54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</row>
    <row r="78" spans="1:31" ht="15" customHeight="1" x14ac:dyDescent="0.2">
      <c r="B78" s="55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</row>
    <row r="79" spans="1:31" ht="15" customHeight="1" x14ac:dyDescent="0.2">
      <c r="A79" s="32" t="s">
        <v>136</v>
      </c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</row>
    <row r="80" spans="1:31" ht="15" customHeight="1" x14ac:dyDescent="0.2">
      <c r="A80" s="33" t="s">
        <v>36</v>
      </c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</row>
    <row r="81" spans="1:31" ht="15" customHeight="1" x14ac:dyDescent="0.2">
      <c r="A81" s="32" t="s">
        <v>137</v>
      </c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</row>
    <row r="82" spans="1:31" ht="15" customHeight="1" x14ac:dyDescent="0.2">
      <c r="A82" s="33" t="s">
        <v>37</v>
      </c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">
      <c r="A83" s="1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">
      <c r="A84" s="3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x14ac:dyDescent="0.2"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x14ac:dyDescent="0.2"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x14ac:dyDescent="0.2"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x14ac:dyDescent="0.2"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x14ac:dyDescent="0.2"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x14ac:dyDescent="0.2"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x14ac:dyDescent="0.2"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x14ac:dyDescent="0.2"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x14ac:dyDescent="0.2"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x14ac:dyDescent="0.2"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x14ac:dyDescent="0.2"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x14ac:dyDescent="0.2"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3:31" x14ac:dyDescent="0.2"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3:31" x14ac:dyDescent="0.2"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3:31" x14ac:dyDescent="0.2"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X99" s="21"/>
      <c r="Y99" s="21"/>
      <c r="Z99" s="21"/>
      <c r="AA99" s="21"/>
      <c r="AB99" s="21"/>
      <c r="AC99" s="21"/>
      <c r="AD99" s="21"/>
      <c r="AE99" s="21"/>
    </row>
    <row r="100" spans="3:31" x14ac:dyDescent="0.2"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X100" s="21"/>
      <c r="Y100" s="21"/>
      <c r="Z100" s="21"/>
      <c r="AA100" s="21"/>
      <c r="AB100" s="21"/>
      <c r="AC100" s="21"/>
      <c r="AD100" s="21"/>
      <c r="AE100" s="21"/>
    </row>
    <row r="101" spans="3:31" x14ac:dyDescent="0.2"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X101" s="21"/>
      <c r="Y101" s="21"/>
      <c r="Z101" s="21"/>
      <c r="AA101" s="21"/>
      <c r="AB101" s="21"/>
      <c r="AC101" s="21"/>
      <c r="AD101" s="21"/>
      <c r="AE101" s="21"/>
    </row>
    <row r="102" spans="3:31" x14ac:dyDescent="0.2"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X102" s="21"/>
      <c r="Y102" s="21"/>
      <c r="Z102" s="21"/>
      <c r="AA102" s="21"/>
      <c r="AB102" s="21"/>
      <c r="AC102" s="21"/>
      <c r="AD102" s="21"/>
      <c r="AE102" s="21"/>
    </row>
    <row r="103" spans="3:31" x14ac:dyDescent="0.2"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</row>
    <row r="104" spans="3:31" x14ac:dyDescent="0.2"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X104" s="21"/>
      <c r="Y104" s="21"/>
      <c r="Z104" s="21"/>
      <c r="AA104" s="21"/>
      <c r="AB104" s="21"/>
      <c r="AC104" s="21"/>
      <c r="AD104" s="21"/>
      <c r="AE104" s="21"/>
    </row>
    <row r="105" spans="3:31" x14ac:dyDescent="0.2"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X105" s="21"/>
      <c r="Y105" s="21"/>
      <c r="Z105" s="21"/>
      <c r="AA105" s="21"/>
      <c r="AB105" s="21"/>
      <c r="AC105" s="21"/>
      <c r="AD105" s="21"/>
      <c r="AE105" s="21"/>
    </row>
    <row r="106" spans="3:31" x14ac:dyDescent="0.2"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X106" s="21"/>
      <c r="Y106" s="21"/>
      <c r="Z106" s="21"/>
      <c r="AA106" s="21"/>
      <c r="AB106" s="21"/>
      <c r="AC106" s="21"/>
      <c r="AD106" s="21"/>
      <c r="AE106" s="21"/>
    </row>
    <row r="107" spans="3:31" x14ac:dyDescent="0.2"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</row>
    <row r="108" spans="3:31" x14ac:dyDescent="0.2"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</row>
    <row r="109" spans="3:31" x14ac:dyDescent="0.2"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X109" s="21"/>
      <c r="Y109" s="21"/>
      <c r="Z109" s="21"/>
      <c r="AA109" s="21"/>
      <c r="AB109" s="21"/>
      <c r="AC109" s="21"/>
      <c r="AD109" s="21"/>
      <c r="AE109" s="21"/>
    </row>
    <row r="110" spans="3:31" x14ac:dyDescent="0.2"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X110" s="21"/>
      <c r="Y110" s="21"/>
      <c r="Z110" s="21"/>
      <c r="AA110" s="21"/>
      <c r="AB110" s="21"/>
      <c r="AC110" s="21"/>
      <c r="AD110" s="21"/>
      <c r="AE110" s="21"/>
    </row>
    <row r="111" spans="3:31" x14ac:dyDescent="0.2"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X111" s="21"/>
      <c r="Y111" s="21"/>
      <c r="Z111" s="21"/>
      <c r="AA111" s="21"/>
      <c r="AB111" s="21"/>
      <c r="AC111" s="21"/>
      <c r="AD111" s="21"/>
      <c r="AE111" s="21"/>
    </row>
    <row r="112" spans="3:31" x14ac:dyDescent="0.2"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</row>
    <row r="113" spans="3:31" x14ac:dyDescent="0.2"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X113" s="21"/>
      <c r="Y113" s="21"/>
      <c r="Z113" s="21"/>
      <c r="AA113" s="21"/>
      <c r="AB113" s="21"/>
      <c r="AC113" s="21"/>
      <c r="AD113" s="21"/>
      <c r="AE113" s="21"/>
    </row>
    <row r="114" spans="3:31" x14ac:dyDescent="0.2"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X114" s="21"/>
      <c r="Y114" s="21"/>
      <c r="Z114" s="21"/>
      <c r="AA114" s="21"/>
      <c r="AB114" s="21"/>
      <c r="AC114" s="21"/>
      <c r="AD114" s="21"/>
      <c r="AE114" s="21"/>
    </row>
    <row r="115" spans="3:31" x14ac:dyDescent="0.2"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X115" s="21"/>
      <c r="Y115" s="21"/>
      <c r="Z115" s="21"/>
      <c r="AA115" s="21"/>
      <c r="AB115" s="21"/>
      <c r="AC115" s="21"/>
      <c r="AD115" s="21"/>
      <c r="AE115" s="21"/>
    </row>
    <row r="116" spans="3:31" x14ac:dyDescent="0.2"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X116" s="21"/>
      <c r="Y116" s="21"/>
      <c r="Z116" s="21"/>
      <c r="AA116" s="21"/>
      <c r="AB116" s="21"/>
      <c r="AC116" s="21"/>
      <c r="AD116" s="21"/>
      <c r="AE116" s="21"/>
    </row>
    <row r="117" spans="3:31" x14ac:dyDescent="0.2"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X117" s="21"/>
      <c r="Y117" s="21"/>
      <c r="Z117" s="21"/>
      <c r="AA117" s="21"/>
      <c r="AB117" s="21"/>
      <c r="AC117" s="21"/>
      <c r="AD117" s="21"/>
      <c r="AE117" s="21"/>
    </row>
    <row r="118" spans="3:31" x14ac:dyDescent="0.2"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</row>
    <row r="119" spans="3:31" x14ac:dyDescent="0.2"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</row>
    <row r="120" spans="3:31" x14ac:dyDescent="0.2"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</row>
    <row r="121" spans="3:31" x14ac:dyDescent="0.2"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</row>
    <row r="122" spans="3:31" x14ac:dyDescent="0.2"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</row>
    <row r="123" spans="3:31" x14ac:dyDescent="0.2"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</row>
    <row r="124" spans="3:31" x14ac:dyDescent="0.2"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</row>
    <row r="125" spans="3:31" x14ac:dyDescent="0.2"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</row>
    <row r="126" spans="3:31" x14ac:dyDescent="0.2"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</row>
    <row r="127" spans="3:31" x14ac:dyDescent="0.2"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</row>
    <row r="128" spans="3:31" x14ac:dyDescent="0.2"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</row>
    <row r="129" spans="3:31" x14ac:dyDescent="0.2"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</row>
    <row r="130" spans="3:31" x14ac:dyDescent="0.2"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</row>
    <row r="131" spans="3:31" x14ac:dyDescent="0.2"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</row>
    <row r="132" spans="3:31" x14ac:dyDescent="0.2"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</row>
    <row r="133" spans="3:31" x14ac:dyDescent="0.2"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3:31" x14ac:dyDescent="0.2"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</row>
    <row r="135" spans="3:31" x14ac:dyDescent="0.2"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</row>
    <row r="136" spans="3:31" x14ac:dyDescent="0.2"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</row>
    <row r="137" spans="3:31" x14ac:dyDescent="0.2"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</row>
    <row r="138" spans="3:31" x14ac:dyDescent="0.2"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</row>
    <row r="139" spans="3:31" x14ac:dyDescent="0.2"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</row>
    <row r="140" spans="3:31" x14ac:dyDescent="0.2"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</row>
    <row r="141" spans="3:31" x14ac:dyDescent="0.2"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</row>
    <row r="142" spans="3:31" x14ac:dyDescent="0.2"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</row>
    <row r="143" spans="3:31" x14ac:dyDescent="0.2"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</row>
    <row r="144" spans="3:31" x14ac:dyDescent="0.2"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</row>
    <row r="145" spans="3:31" x14ac:dyDescent="0.2"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</row>
    <row r="146" spans="3:31" x14ac:dyDescent="0.2"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</row>
    <row r="147" spans="3:31" x14ac:dyDescent="0.2"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</row>
    <row r="148" spans="3:31" x14ac:dyDescent="0.2"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</row>
    <row r="149" spans="3:31" x14ac:dyDescent="0.2"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</row>
    <row r="150" spans="3:31" x14ac:dyDescent="0.2"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</row>
    <row r="151" spans="3:31" x14ac:dyDescent="0.2"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</row>
    <row r="152" spans="3:31" x14ac:dyDescent="0.2"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</row>
    <row r="153" spans="3:31" x14ac:dyDescent="0.2"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</row>
    <row r="154" spans="3:31" x14ac:dyDescent="0.2"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X154" s="21"/>
      <c r="Y154" s="21"/>
      <c r="Z154" s="21"/>
      <c r="AA154" s="21"/>
      <c r="AB154" s="21"/>
      <c r="AC154" s="21"/>
      <c r="AD154" s="21"/>
      <c r="AE154" s="21"/>
    </row>
    <row r="155" spans="3:31" x14ac:dyDescent="0.2"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X155" s="21"/>
      <c r="Y155" s="21"/>
      <c r="Z155" s="21"/>
      <c r="AA155" s="21"/>
      <c r="AB155" s="21"/>
      <c r="AC155" s="21"/>
      <c r="AD155" s="21"/>
      <c r="AE155" s="21"/>
    </row>
    <row r="156" spans="3:31" x14ac:dyDescent="0.2"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X156" s="21"/>
      <c r="Y156" s="21"/>
      <c r="Z156" s="21"/>
      <c r="AA156" s="21"/>
      <c r="AB156" s="21"/>
      <c r="AC156" s="21"/>
      <c r="AD156" s="21"/>
      <c r="AE156" s="21"/>
    </row>
    <row r="157" spans="3:31" x14ac:dyDescent="0.2"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</row>
    <row r="158" spans="3:31" x14ac:dyDescent="0.2"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X158" s="21"/>
      <c r="Y158" s="21"/>
      <c r="Z158" s="21"/>
      <c r="AA158" s="21"/>
      <c r="AB158" s="21"/>
      <c r="AC158" s="21"/>
      <c r="AD158" s="21"/>
      <c r="AE158" s="21"/>
    </row>
    <row r="159" spans="3:31" x14ac:dyDescent="0.2"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X159" s="21"/>
      <c r="Y159" s="21"/>
      <c r="Z159" s="21"/>
      <c r="AA159" s="21"/>
      <c r="AB159" s="21"/>
      <c r="AC159" s="21"/>
      <c r="AD159" s="21"/>
      <c r="AE159" s="21"/>
    </row>
    <row r="160" spans="3:31" x14ac:dyDescent="0.2"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X160" s="21"/>
      <c r="Y160" s="21"/>
      <c r="Z160" s="21"/>
      <c r="AA160" s="21"/>
      <c r="AB160" s="21"/>
      <c r="AC160" s="21"/>
      <c r="AD160" s="21"/>
      <c r="AE160" s="21"/>
    </row>
    <row r="161" spans="3:31" x14ac:dyDescent="0.2"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X161" s="21"/>
      <c r="Y161" s="21"/>
      <c r="Z161" s="21"/>
      <c r="AA161" s="21"/>
      <c r="AB161" s="21"/>
      <c r="AC161" s="21"/>
      <c r="AD161" s="21"/>
      <c r="AE161" s="21"/>
    </row>
    <row r="162" spans="3:31" x14ac:dyDescent="0.2"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X162" s="21"/>
      <c r="Y162" s="21"/>
      <c r="Z162" s="21"/>
      <c r="AA162" s="21"/>
      <c r="AB162" s="21"/>
      <c r="AC162" s="21"/>
      <c r="AD162" s="21"/>
      <c r="AE162" s="21"/>
    </row>
    <row r="163" spans="3:31" x14ac:dyDescent="0.2"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X163" s="21"/>
      <c r="Y163" s="21"/>
      <c r="Z163" s="21"/>
      <c r="AA163" s="21"/>
      <c r="AB163" s="21"/>
      <c r="AC163" s="21"/>
      <c r="AD163" s="21"/>
      <c r="AE163" s="21"/>
    </row>
    <row r="164" spans="3:31" x14ac:dyDescent="0.2"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X164" s="21"/>
      <c r="Y164" s="21"/>
      <c r="Z164" s="21"/>
      <c r="AA164" s="21"/>
      <c r="AB164" s="21"/>
      <c r="AC164" s="21"/>
      <c r="AD164" s="21"/>
      <c r="AE164" s="21"/>
    </row>
    <row r="165" spans="3:31" x14ac:dyDescent="0.2"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X165" s="21"/>
      <c r="Y165" s="21"/>
      <c r="Z165" s="21"/>
      <c r="AA165" s="21"/>
      <c r="AB165" s="21"/>
      <c r="AC165" s="21"/>
      <c r="AD165" s="21"/>
      <c r="AE165" s="21"/>
    </row>
    <row r="166" spans="3:31" x14ac:dyDescent="0.2"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X166" s="21"/>
      <c r="Y166" s="21"/>
      <c r="Z166" s="21"/>
      <c r="AA166" s="21"/>
      <c r="AB166" s="21"/>
      <c r="AC166" s="21"/>
      <c r="AD166" s="21"/>
      <c r="AE166" s="21"/>
    </row>
    <row r="167" spans="3:31" x14ac:dyDescent="0.2"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X167" s="21"/>
      <c r="Y167" s="21"/>
      <c r="Z167" s="21"/>
      <c r="AA167" s="21"/>
      <c r="AB167" s="21"/>
      <c r="AC167" s="21"/>
      <c r="AD167" s="21"/>
      <c r="AE167" s="21"/>
    </row>
    <row r="168" spans="3:31" x14ac:dyDescent="0.2"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X168" s="21"/>
      <c r="Y168" s="21"/>
      <c r="Z168" s="21"/>
      <c r="AA168" s="21"/>
      <c r="AB168" s="21"/>
      <c r="AC168" s="21"/>
      <c r="AD168" s="21"/>
      <c r="AE168" s="21"/>
    </row>
    <row r="169" spans="3:31" x14ac:dyDescent="0.2"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X169" s="21"/>
      <c r="Y169" s="21"/>
      <c r="Z169" s="21"/>
      <c r="AA169" s="21"/>
      <c r="AB169" s="21"/>
      <c r="AC169" s="21"/>
      <c r="AD169" s="21"/>
      <c r="AE169" s="21"/>
    </row>
    <row r="170" spans="3:31" x14ac:dyDescent="0.2"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</row>
    <row r="171" spans="3:31" x14ac:dyDescent="0.2"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X171" s="21"/>
      <c r="Y171" s="21"/>
      <c r="Z171" s="21"/>
      <c r="AA171" s="21"/>
      <c r="AB171" s="21"/>
      <c r="AC171" s="21"/>
      <c r="AD171" s="21"/>
      <c r="AE171" s="21"/>
    </row>
    <row r="172" spans="3:31" x14ac:dyDescent="0.2"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X172" s="21"/>
      <c r="Y172" s="21"/>
      <c r="Z172" s="21"/>
      <c r="AA172" s="21"/>
      <c r="AB172" s="21"/>
      <c r="AC172" s="21"/>
      <c r="AD172" s="21"/>
      <c r="AE172" s="21"/>
    </row>
    <row r="173" spans="3:31" x14ac:dyDescent="0.2"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X173" s="21"/>
      <c r="Y173" s="21"/>
      <c r="Z173" s="21"/>
      <c r="AA173" s="21"/>
      <c r="AB173" s="21"/>
      <c r="AC173" s="21"/>
      <c r="AD173" s="21"/>
      <c r="AE173" s="21"/>
    </row>
    <row r="174" spans="3:31" x14ac:dyDescent="0.2"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X174" s="21"/>
      <c r="Y174" s="21"/>
      <c r="Z174" s="21"/>
      <c r="AA174" s="21"/>
      <c r="AB174" s="21"/>
      <c r="AC174" s="21"/>
      <c r="AD174" s="21"/>
      <c r="AE174" s="21"/>
    </row>
    <row r="175" spans="3:31" x14ac:dyDescent="0.2"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X175" s="21"/>
      <c r="Y175" s="21"/>
      <c r="Z175" s="21"/>
      <c r="AA175" s="21"/>
      <c r="AB175" s="21"/>
      <c r="AC175" s="21"/>
      <c r="AD175" s="21"/>
      <c r="AE175" s="21"/>
    </row>
    <row r="176" spans="3:31" x14ac:dyDescent="0.2"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X176" s="21"/>
      <c r="Y176" s="21"/>
      <c r="Z176" s="21"/>
      <c r="AA176" s="21"/>
      <c r="AB176" s="21"/>
      <c r="AC176" s="21"/>
      <c r="AD176" s="21"/>
      <c r="AE176" s="21"/>
    </row>
    <row r="177" spans="3:31" x14ac:dyDescent="0.2"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X177" s="21"/>
      <c r="Y177" s="21"/>
      <c r="Z177" s="21"/>
      <c r="AA177" s="21"/>
      <c r="AB177" s="21"/>
      <c r="AC177" s="21"/>
      <c r="AD177" s="21"/>
      <c r="AE177" s="21"/>
    </row>
    <row r="178" spans="3:31" x14ac:dyDescent="0.2"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X178" s="21"/>
      <c r="Y178" s="21"/>
      <c r="Z178" s="21"/>
      <c r="AA178" s="21"/>
      <c r="AB178" s="21"/>
      <c r="AC178" s="21"/>
      <c r="AD178" s="21"/>
      <c r="AE178" s="21"/>
    </row>
    <row r="179" spans="3:31" x14ac:dyDescent="0.2"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X179" s="21"/>
      <c r="Y179" s="21"/>
      <c r="Z179" s="21"/>
      <c r="AA179" s="21"/>
      <c r="AB179" s="21"/>
      <c r="AC179" s="21"/>
      <c r="AD179" s="21"/>
      <c r="AE179" s="21"/>
    </row>
    <row r="180" spans="3:31" x14ac:dyDescent="0.2"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X180" s="21"/>
      <c r="Y180" s="21"/>
      <c r="Z180" s="21"/>
      <c r="AA180" s="21"/>
      <c r="AB180" s="21"/>
      <c r="AC180" s="21"/>
      <c r="AD180" s="21"/>
      <c r="AE180" s="21"/>
    </row>
  </sheetData>
  <pageMargins left="0.70866141732283472" right="1.8110236220472442" top="0.74803149606299213" bottom="0.74803149606299213" header="0.31496062992125984" footer="0.31496062992125984"/>
  <pageSetup paperSize="9" scale="60" orientation="landscape" horizontalDpi="360" verticalDpi="360" r:id="rId1"/>
  <colBreaks count="2" manualBreakCount="2">
    <brk id="8" max="73" man="1"/>
    <brk id="2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32</vt:i4>
      </vt:variant>
      <vt:variant>
        <vt:lpstr>Intervalos com Nome</vt:lpstr>
      </vt:variant>
      <vt:variant>
        <vt:i4>43</vt:i4>
      </vt:variant>
    </vt:vector>
  </HeadingPairs>
  <TitlesOfParts>
    <vt:vector size="75" baseType="lpstr">
      <vt:lpstr>JUN 2025</vt:lpstr>
      <vt:lpstr>DEC 2024</vt:lpstr>
      <vt:lpstr>JUN 2024</vt:lpstr>
      <vt:lpstr>DEC 2023</vt:lpstr>
      <vt:lpstr>JUN 2023</vt:lpstr>
      <vt:lpstr>DEC 2022</vt:lpstr>
      <vt:lpstr>JUN 2022</vt:lpstr>
      <vt:lpstr>DEC 2021</vt:lpstr>
      <vt:lpstr>JUN 2021</vt:lpstr>
      <vt:lpstr>DEC 2020</vt:lpstr>
      <vt:lpstr>JUN 2020</vt:lpstr>
      <vt:lpstr>DEC 2019</vt:lpstr>
      <vt:lpstr>JUN 2019</vt:lpstr>
      <vt:lpstr>DEC 2018</vt:lpstr>
      <vt:lpstr>JUN 2018</vt:lpstr>
      <vt:lpstr>DEC 2017</vt:lpstr>
      <vt:lpstr>JUN 2017</vt:lpstr>
      <vt:lpstr>DEC 2016</vt:lpstr>
      <vt:lpstr>JUN 2016</vt:lpstr>
      <vt:lpstr>DEC 2015</vt:lpstr>
      <vt:lpstr>JUN 2015</vt:lpstr>
      <vt:lpstr>DEC 2014</vt:lpstr>
      <vt:lpstr>JUN 2014</vt:lpstr>
      <vt:lpstr>DEC 2013</vt:lpstr>
      <vt:lpstr>JUN 2013</vt:lpstr>
      <vt:lpstr>DEC 2012</vt:lpstr>
      <vt:lpstr>JUN 2012</vt:lpstr>
      <vt:lpstr>DEC 2011</vt:lpstr>
      <vt:lpstr>JUN 2011</vt:lpstr>
      <vt:lpstr>DEC 2010</vt:lpstr>
      <vt:lpstr>JUN 2010</vt:lpstr>
      <vt:lpstr>DEC 2009</vt:lpstr>
      <vt:lpstr>'DEC 2009'!Área_de_Impressão</vt:lpstr>
      <vt:lpstr>'DEC 2023'!Área_de_Impressão</vt:lpstr>
      <vt:lpstr>'DEC 2024'!Área_de_Impressão</vt:lpstr>
      <vt:lpstr>'JUN 2010'!Área_de_Impressão</vt:lpstr>
      <vt:lpstr>'JUN 2022'!Área_de_Impressão</vt:lpstr>
      <vt:lpstr>'JUN 2023'!Área_de_Impressão</vt:lpstr>
      <vt:lpstr>'JUN 2024'!Área_de_Impressão</vt:lpstr>
      <vt:lpstr>'JUN 2025'!Área_de_Impressão</vt:lpstr>
      <vt:lpstr>'DEC 2018'!Print_Area</vt:lpstr>
      <vt:lpstr>'DEC 2019'!Print_Area</vt:lpstr>
      <vt:lpstr>'DEC 2020'!Print_Area</vt:lpstr>
      <vt:lpstr>'DEC 2021'!Print_Area</vt:lpstr>
      <vt:lpstr>'DEC 2022'!Print_Area</vt:lpstr>
      <vt:lpstr>'DEC 2023'!Print_Area</vt:lpstr>
      <vt:lpstr>'DEC 2024'!Print_Area</vt:lpstr>
      <vt:lpstr>'JUN 2018'!Print_Area</vt:lpstr>
      <vt:lpstr>'JUN 2019'!Print_Area</vt:lpstr>
      <vt:lpstr>'JUN 2020'!Print_Area</vt:lpstr>
      <vt:lpstr>'JUN 2021'!Print_Area</vt:lpstr>
      <vt:lpstr>'JUN 2022'!Print_Area</vt:lpstr>
      <vt:lpstr>'JUN 2023'!Print_Area</vt:lpstr>
      <vt:lpstr>'JUN 2024'!Print_Area</vt:lpstr>
      <vt:lpstr>'JUN 2025'!Print_Area</vt:lpstr>
      <vt:lpstr>'DEC 2018'!Print_Titles</vt:lpstr>
      <vt:lpstr>'DEC 2019'!Print_Titles</vt:lpstr>
      <vt:lpstr>'DEC 2020'!Print_Titles</vt:lpstr>
      <vt:lpstr>'DEC 2021'!Print_Titles</vt:lpstr>
      <vt:lpstr>'DEC 2022'!Print_Titles</vt:lpstr>
      <vt:lpstr>'DEC 2023'!Print_Titles</vt:lpstr>
      <vt:lpstr>'DEC 2024'!Print_Titles</vt:lpstr>
      <vt:lpstr>'JUN 2018'!Print_Titles</vt:lpstr>
      <vt:lpstr>'JUN 2019'!Print_Titles</vt:lpstr>
      <vt:lpstr>'JUN 2020'!Print_Titles</vt:lpstr>
      <vt:lpstr>'JUN 2021'!Print_Titles</vt:lpstr>
      <vt:lpstr>'JUN 2022'!Print_Titles</vt:lpstr>
      <vt:lpstr>'JUN 2023'!Print_Titles</vt:lpstr>
      <vt:lpstr>'JUN 2024'!Print_Titles</vt:lpstr>
      <vt:lpstr>'JUN 2025'!Print_Titles</vt:lpstr>
      <vt:lpstr>'DEC 2009'!Títulos_de_Impressão</vt:lpstr>
      <vt:lpstr>'DEC 2010'!Títulos_de_Impressão</vt:lpstr>
      <vt:lpstr>'JUN 2010'!Títulos_de_Impressão</vt:lpstr>
      <vt:lpstr>'JUN 2011'!Títulos_de_Impressão</vt:lpstr>
      <vt:lpstr>'JUN 2012'!Títulos_de_Impressão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APBancos</dc:creator>
  <cp:lastModifiedBy>Vera Flores</cp:lastModifiedBy>
  <cp:lastPrinted>2024-07-08T13:07:57Z</cp:lastPrinted>
  <dcterms:created xsi:type="dcterms:W3CDTF">2010-10-29T17:00:11Z</dcterms:created>
  <dcterms:modified xsi:type="dcterms:W3CDTF">2026-01-16T15:03:04Z</dcterms:modified>
</cp:coreProperties>
</file>