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eLivro"/>
  <mc:AlternateContent xmlns:mc="http://schemas.openxmlformats.org/markup-compatibility/2006">
    <mc:Choice Requires="x15">
      <x15ac:absPath xmlns:x15ac="http://schemas.microsoft.com/office/spreadsheetml/2010/11/ac" url="\\Server-apb\rip\3.Associados\01 - Bases de Dados\SITE APB\2009-Jun 2024\"/>
    </mc:Choice>
  </mc:AlternateContent>
  <bookViews>
    <workbookView xWindow="240" yWindow="45" windowWidth="15120" windowHeight="6975" tabRatio="938"/>
  </bookViews>
  <sheets>
    <sheet name="JUN 2024" sheetId="90" r:id="rId1"/>
    <sheet name="DEC 2023" sheetId="61" r:id="rId2"/>
    <sheet name="JUN 2023" sheetId="89" r:id="rId3"/>
    <sheet name="DEC 2022" sheetId="75" r:id="rId4"/>
    <sheet name="JUN 2022" sheetId="88" r:id="rId5"/>
    <sheet name="DEC 2021" sheetId="74" r:id="rId6"/>
    <sheet name="JUN 2021" sheetId="87" r:id="rId7"/>
    <sheet name="DEC 2020" sheetId="73" r:id="rId8"/>
    <sheet name="JUN 2020" sheetId="86" r:id="rId9"/>
    <sheet name="DEC 2019" sheetId="72" r:id="rId10"/>
    <sheet name="JUN 2019" sheetId="85" r:id="rId11"/>
    <sheet name="DEC 2018" sheetId="71" r:id="rId12"/>
    <sheet name="JUN 2018" sheetId="84" r:id="rId13"/>
    <sheet name="DEC 2017" sheetId="70" r:id="rId14"/>
    <sheet name="JUN 2017" sheetId="83" r:id="rId15"/>
    <sheet name="DEC 2016" sheetId="69" r:id="rId16"/>
    <sheet name="JUN 2016" sheetId="82" r:id="rId17"/>
    <sheet name="DEC 2015" sheetId="68" r:id="rId18"/>
    <sheet name="JUN 2015" sheetId="81" r:id="rId19"/>
    <sheet name="DEC 2014" sheetId="67" r:id="rId20"/>
    <sheet name="JUN 2014" sheetId="80" r:id="rId21"/>
    <sheet name="DEC 2013" sheetId="66" r:id="rId22"/>
    <sheet name="JUN 2013" sheetId="79" r:id="rId23"/>
    <sheet name="DEC 2012" sheetId="65" r:id="rId24"/>
    <sheet name="JUN 2012" sheetId="78" r:id="rId25"/>
    <sheet name="DEC 2011" sheetId="64" r:id="rId26"/>
    <sheet name="JUN 2011" sheetId="77" r:id="rId27"/>
    <sheet name="DEC 2010" sheetId="63" r:id="rId28"/>
    <sheet name="JUN 2010" sheetId="76" r:id="rId29"/>
    <sheet name="DEC 2009 " sheetId="62" r:id="rId30"/>
  </sheets>
  <definedNames>
    <definedName name="_xlnm.Print_Area" localSheetId="11">'DEC 2018'!$A$1:$Q$84</definedName>
    <definedName name="_xlnm.Print_Area" localSheetId="9">'DEC 2019'!$A$1:$O$117</definedName>
    <definedName name="_xlnm.Print_Area" localSheetId="7">'DEC 2020'!$A$1:$P$118</definedName>
    <definedName name="_xlnm.Print_Area" localSheetId="12">'JUN 2018'!$A$1:$Q$83</definedName>
    <definedName name="_xlnm.Print_Area" localSheetId="10">'JUN 2019'!$A$1:$O$117</definedName>
    <definedName name="_xlnm.Print_Area" localSheetId="8">'JUN 2020'!$B$122:$O$145</definedName>
    <definedName name="_xlnm.Print_Area" localSheetId="6">'JUN 2021'!$A$1:$P$144</definedName>
    <definedName name="_xlnm.Print_Area" localSheetId="4">'JUN 2022'!$A$1:$P$144</definedName>
    <definedName name="_xlnm.Print_Area" localSheetId="2">'JUN 2023'!$A$1:$P$144</definedName>
    <definedName name="_xlnm.Print_Area" localSheetId="0">'JUN 2024'!$A$1:$O$144</definedName>
    <definedName name="Print_Area" localSheetId="11">'DEC 2018'!$A$1:$Q$84</definedName>
    <definedName name="Print_Area" localSheetId="9">'DEC 2019'!$A$1:$N$83</definedName>
    <definedName name="Print_Area" localSheetId="7">'DEC 2020'!$A$1:$O$83</definedName>
    <definedName name="Print_Area" localSheetId="5">'DEC 2021'!$A$1:$O$83</definedName>
    <definedName name="Print_Area" localSheetId="3">'DEC 2022'!$A$1:$O$83</definedName>
    <definedName name="Print_Area" localSheetId="1">'DEC 2023'!$A$1:$O$83</definedName>
    <definedName name="Print_Area" localSheetId="12">'JUN 2018'!$A$1:$Q$83</definedName>
    <definedName name="Print_Area" localSheetId="10">'JUN 2019'!$A$1:$N$83</definedName>
    <definedName name="Print_Area" localSheetId="8">'JUN 2020'!$A$1:$N$83</definedName>
    <definedName name="Print_Area" localSheetId="6">'JUN 2021'!$A$1:$O$83</definedName>
    <definedName name="Print_Area" localSheetId="4">'JUN 2022'!$A$1:$O$83</definedName>
    <definedName name="Print_Area" localSheetId="2">'JUN 2023'!$A$1:$O$83</definedName>
    <definedName name="Print_Area" localSheetId="0">'JUN 2024'!$A$1:$N$83</definedName>
    <definedName name="Print_Titles" localSheetId="11">'DEC 2018'!$A:$B</definedName>
    <definedName name="Print_Titles" localSheetId="9">'DEC 2019'!$A:$B</definedName>
    <definedName name="Print_Titles" localSheetId="7">'DEC 2020'!$A:$B</definedName>
    <definedName name="Print_Titles" localSheetId="5">'DEC 2021'!$A:$B</definedName>
    <definedName name="Print_Titles" localSheetId="3">'DEC 2022'!$A:$B</definedName>
    <definedName name="Print_Titles" localSheetId="1">'DEC 2023'!$A:$B</definedName>
    <definedName name="Print_Titles" localSheetId="12">'JUN 2018'!$A:$B</definedName>
    <definedName name="Print_Titles" localSheetId="10">'JUN 2019'!$A:$B</definedName>
    <definedName name="Print_Titles" localSheetId="8">'JUN 2020'!$A:$B</definedName>
    <definedName name="Print_Titles" localSheetId="6">'JUN 2021'!$A:$B</definedName>
    <definedName name="Print_Titles" localSheetId="4">'JUN 2022'!$A:$B</definedName>
    <definedName name="Print_Titles" localSheetId="2">'JUN 2023'!$A:$B</definedName>
    <definedName name="Print_Titles" localSheetId="0">'JUN 2024'!$A:$B</definedName>
    <definedName name="_xlnm.Print_Titles" localSheetId="29">'DEC 2009 '!$A:$B</definedName>
    <definedName name="_xlnm.Print_Titles" localSheetId="27">'DEC 2010'!$A:$B</definedName>
    <definedName name="_xlnm.Print_Titles" localSheetId="25">'DEC 2011'!$A:$B</definedName>
    <definedName name="_xlnm.Print_Titles" localSheetId="23">'DEC 2012'!$A:$B</definedName>
    <definedName name="_xlnm.Print_Titles" localSheetId="21">'DEC 2013'!$A:$B</definedName>
    <definedName name="_xlnm.Print_Titles" localSheetId="19">'DEC 2014'!$A:$B</definedName>
    <definedName name="_xlnm.Print_Titles" localSheetId="17">'DEC 2015'!$A:$B</definedName>
    <definedName name="_xlnm.Print_Titles" localSheetId="15">'DEC 2016'!$A:$B</definedName>
    <definedName name="_xlnm.Print_Titles" localSheetId="13">'DEC 2017'!$A:$B</definedName>
    <definedName name="_xlnm.Print_Titles" localSheetId="11">'DEC 2018'!$A:$B</definedName>
    <definedName name="_xlnm.Print_Titles" localSheetId="9">'DEC 2019'!$A:$B</definedName>
    <definedName name="_xlnm.Print_Titles" localSheetId="7">'DEC 2020'!$A:$B</definedName>
    <definedName name="_xlnm.Print_Titles" localSheetId="5">'DEC 2021'!$A:$B</definedName>
    <definedName name="_xlnm.Print_Titles" localSheetId="3">'DEC 2022'!$A:$B</definedName>
    <definedName name="_xlnm.Print_Titles" localSheetId="1">'DEC 2023'!$A:$B</definedName>
    <definedName name="_xlnm.Print_Titles" localSheetId="28">'JUN 2010'!$A:$B,'JUN 2010'!$1:$4</definedName>
    <definedName name="_xlnm.Print_Titles" localSheetId="26">'JUN 2011'!$A:$B,'JUN 2011'!$1:$4</definedName>
    <definedName name="_xlnm.Print_Titles" localSheetId="24">'JUN 2012'!$A:$B,'JUN 2012'!$1:$4</definedName>
    <definedName name="_xlnm.Print_Titles" localSheetId="22">'JUN 2013'!$A:$B</definedName>
    <definedName name="_xlnm.Print_Titles" localSheetId="20">'JUN 2014'!$A:$B</definedName>
    <definedName name="_xlnm.Print_Titles" localSheetId="18">'JUN 2015'!$A:$B</definedName>
    <definedName name="_xlnm.Print_Titles" localSheetId="16">'JUN 2016'!$A:$B</definedName>
    <definedName name="_xlnm.Print_Titles" localSheetId="14">'JUN 2017'!$A:$B</definedName>
    <definedName name="_xlnm.Print_Titles" localSheetId="12">'JUN 2018'!$A:$B</definedName>
    <definedName name="_xlnm.Print_Titles" localSheetId="10">'JUN 2019'!$A:$B</definedName>
    <definedName name="_xlnm.Print_Titles" localSheetId="8">'JUN 2020'!$A:$B</definedName>
    <definedName name="_xlnm.Print_Titles" localSheetId="6">'JUN 2021'!$A:$B</definedName>
    <definedName name="_xlnm.Print_Titles" localSheetId="4">'JUN 2022'!$A:$B</definedName>
    <definedName name="_xlnm.Print_Titles" localSheetId="2">'JUN 2023'!$A:$B</definedName>
    <definedName name="_xlnm.Print_Titles" localSheetId="0">'JUN 2024'!$A:$B</definedName>
  </definedNames>
  <calcPr calcId="162913"/>
</workbook>
</file>

<file path=xl/calcChain.xml><?xml version="1.0" encoding="utf-8"?>
<calcChain xmlns="http://schemas.openxmlformats.org/spreadsheetml/2006/main">
  <c r="J106" i="85" l="1"/>
  <c r="J100" i="85"/>
  <c r="J16" i="85"/>
  <c r="J14" i="85"/>
  <c r="J6" i="85"/>
  <c r="Q83" i="84" l="1"/>
  <c r="K83" i="84"/>
  <c r="J83" i="84"/>
  <c r="H83" i="84"/>
  <c r="Q82" i="84"/>
  <c r="P82" i="84"/>
  <c r="P83" i="84" s="1"/>
  <c r="O82" i="84"/>
  <c r="O83" i="84" s="1"/>
  <c r="N82" i="84"/>
  <c r="N83" i="84" s="1"/>
  <c r="M82" i="84"/>
  <c r="L82" i="84"/>
  <c r="K82" i="84"/>
  <c r="J82" i="84"/>
  <c r="H82" i="84"/>
  <c r="G82" i="84"/>
  <c r="G83" i="84" s="1"/>
  <c r="F82" i="84"/>
  <c r="F83" i="84" s="1"/>
  <c r="D82" i="84"/>
  <c r="D83" i="84" s="1"/>
  <c r="C82" i="84"/>
  <c r="E80" i="84"/>
  <c r="E76" i="84"/>
  <c r="E74" i="84"/>
  <c r="E72" i="84"/>
  <c r="E66" i="84"/>
  <c r="E60" i="84"/>
  <c r="E58" i="84"/>
  <c r="E82" i="84" s="1"/>
  <c r="E83" i="84" s="1"/>
  <c r="Q56" i="84"/>
  <c r="P56" i="84"/>
  <c r="O56" i="84"/>
  <c r="N56" i="84"/>
  <c r="M56" i="84"/>
  <c r="M83" i="84" s="1"/>
  <c r="L56" i="84"/>
  <c r="L83" i="84" s="1"/>
  <c r="K56" i="84"/>
  <c r="J56" i="84"/>
  <c r="H56" i="84"/>
  <c r="G56" i="84"/>
  <c r="F56" i="84"/>
  <c r="D56" i="84"/>
  <c r="C56" i="84"/>
  <c r="C83" i="84" s="1"/>
  <c r="E52" i="84"/>
  <c r="E50" i="84"/>
  <c r="E46" i="84"/>
  <c r="E42" i="84"/>
  <c r="E40" i="84"/>
  <c r="E36" i="84"/>
  <c r="E56" i="84" s="1"/>
  <c r="Q34" i="84"/>
  <c r="P34" i="84"/>
  <c r="O34" i="84"/>
  <c r="N34" i="84"/>
  <c r="M34" i="84"/>
  <c r="L34" i="84"/>
  <c r="K34" i="84"/>
  <c r="J34" i="84"/>
  <c r="H34" i="84"/>
  <c r="G34" i="84"/>
  <c r="F34" i="84"/>
  <c r="D34" i="84"/>
  <c r="C34" i="84"/>
  <c r="E30" i="84"/>
  <c r="E28" i="84"/>
  <c r="E26" i="84"/>
  <c r="E24" i="84"/>
  <c r="E16" i="84"/>
  <c r="E14" i="84"/>
  <c r="E8" i="84"/>
  <c r="E6" i="84"/>
  <c r="E34" i="84" s="1"/>
  <c r="S140" i="81" l="1"/>
  <c r="S141" i="81" s="1"/>
  <c r="S143" i="81" s="1"/>
  <c r="R140" i="81"/>
  <c r="Q140" i="81"/>
  <c r="P140" i="81"/>
  <c r="O140" i="81"/>
  <c r="O141" i="81" s="1"/>
  <c r="N140" i="81"/>
  <c r="N141" i="81" s="1"/>
  <c r="M140" i="81"/>
  <c r="L140" i="81"/>
  <c r="L141" i="81" s="1"/>
  <c r="L143" i="81" s="1"/>
  <c r="K140" i="81"/>
  <c r="K141" i="81" s="1"/>
  <c r="K143" i="81" s="1"/>
  <c r="J140" i="81"/>
  <c r="I140" i="81"/>
  <c r="H140" i="81"/>
  <c r="G140" i="81"/>
  <c r="G141" i="81" s="1"/>
  <c r="F140" i="81"/>
  <c r="F141" i="81" s="1"/>
  <c r="E140" i="81"/>
  <c r="D140" i="81"/>
  <c r="D141" i="81" s="1"/>
  <c r="D143" i="81" s="1"/>
  <c r="C140" i="81"/>
  <c r="C141" i="81" s="1"/>
  <c r="C143" i="81" s="1"/>
  <c r="O120" i="81"/>
  <c r="G120" i="81"/>
  <c r="D120" i="81"/>
  <c r="S114" i="81"/>
  <c r="S120" i="81" s="1"/>
  <c r="R114" i="81"/>
  <c r="R120" i="81" s="1"/>
  <c r="Q114" i="81"/>
  <c r="Q120" i="81" s="1"/>
  <c r="P114" i="81"/>
  <c r="P120" i="81" s="1"/>
  <c r="O114" i="81"/>
  <c r="N114" i="81"/>
  <c r="N120" i="81" s="1"/>
  <c r="M114" i="81"/>
  <c r="M120" i="81" s="1"/>
  <c r="M141" i="81" s="1"/>
  <c r="L114" i="81"/>
  <c r="L120" i="81" s="1"/>
  <c r="K114" i="81"/>
  <c r="K120" i="81" s="1"/>
  <c r="J114" i="81"/>
  <c r="J120" i="81" s="1"/>
  <c r="I114" i="81"/>
  <c r="I120" i="81" s="1"/>
  <c r="H114" i="81"/>
  <c r="H120" i="81" s="1"/>
  <c r="G114" i="81"/>
  <c r="F114" i="81"/>
  <c r="F120" i="81" s="1"/>
  <c r="E114" i="81"/>
  <c r="E120" i="81" s="1"/>
  <c r="E141" i="81" s="1"/>
  <c r="D114" i="81"/>
  <c r="C114" i="81"/>
  <c r="C120" i="81" s="1"/>
  <c r="S74" i="81"/>
  <c r="R74" i="81"/>
  <c r="Q74" i="81"/>
  <c r="P74" i="81"/>
  <c r="O74" i="81"/>
  <c r="N74" i="81"/>
  <c r="M74" i="81"/>
  <c r="L74" i="81"/>
  <c r="K74" i="81"/>
  <c r="J74" i="81"/>
  <c r="I74" i="81"/>
  <c r="H74" i="81"/>
  <c r="G74" i="81"/>
  <c r="F74" i="81"/>
  <c r="E74" i="81"/>
  <c r="D74" i="81"/>
  <c r="C74" i="81"/>
  <c r="S62" i="81"/>
  <c r="R62" i="81"/>
  <c r="Q62" i="81"/>
  <c r="P62" i="81"/>
  <c r="O62" i="81"/>
  <c r="N62" i="81"/>
  <c r="M62" i="81"/>
  <c r="L62" i="81"/>
  <c r="K62" i="81"/>
  <c r="J62" i="81"/>
  <c r="I62" i="81"/>
  <c r="H62" i="81"/>
  <c r="G62" i="81"/>
  <c r="F62" i="81"/>
  <c r="E62" i="81"/>
  <c r="D62" i="81"/>
  <c r="C62" i="81"/>
  <c r="S56" i="81"/>
  <c r="R56" i="81"/>
  <c r="Q56" i="81"/>
  <c r="P56" i="81"/>
  <c r="O56" i="81"/>
  <c r="N56" i="81"/>
  <c r="M56" i="81"/>
  <c r="L56" i="81"/>
  <c r="K56" i="81"/>
  <c r="J56" i="81"/>
  <c r="I56" i="81"/>
  <c r="H56" i="81"/>
  <c r="G56" i="81"/>
  <c r="F56" i="81"/>
  <c r="E56" i="81"/>
  <c r="D56" i="81"/>
  <c r="C56" i="81"/>
  <c r="S50" i="81"/>
  <c r="R50" i="81"/>
  <c r="Q50" i="81"/>
  <c r="P50" i="81"/>
  <c r="O50" i="81"/>
  <c r="N50" i="81"/>
  <c r="M50" i="81"/>
  <c r="L50" i="81"/>
  <c r="K50" i="81"/>
  <c r="J50" i="81"/>
  <c r="I50" i="81"/>
  <c r="H50" i="81"/>
  <c r="G50" i="81"/>
  <c r="F50" i="81"/>
  <c r="E50" i="81"/>
  <c r="D50" i="81"/>
  <c r="C50" i="81"/>
  <c r="S42" i="81"/>
  <c r="R42" i="81"/>
  <c r="Q42" i="81"/>
  <c r="P42" i="81"/>
  <c r="O42" i="81"/>
  <c r="N42" i="81"/>
  <c r="M42" i="81"/>
  <c r="L42" i="81"/>
  <c r="K42" i="81"/>
  <c r="J42" i="81"/>
  <c r="I42" i="81"/>
  <c r="H42" i="81"/>
  <c r="G42" i="81"/>
  <c r="F42" i="81"/>
  <c r="E42" i="81"/>
  <c r="D42" i="81"/>
  <c r="C42" i="81"/>
  <c r="S32" i="81"/>
  <c r="R32" i="81"/>
  <c r="Q32" i="81"/>
  <c r="P32" i="81"/>
  <c r="O32" i="81"/>
  <c r="N32" i="81"/>
  <c r="M32" i="81"/>
  <c r="L32" i="81"/>
  <c r="K32" i="81"/>
  <c r="J32" i="81"/>
  <c r="I32" i="81"/>
  <c r="H32" i="81"/>
  <c r="G32" i="81"/>
  <c r="F32" i="81"/>
  <c r="E32" i="81"/>
  <c r="D32" i="81"/>
  <c r="C32" i="81"/>
  <c r="S26" i="81"/>
  <c r="R26" i="81"/>
  <c r="Q26" i="81"/>
  <c r="P26" i="81"/>
  <c r="O26" i="81"/>
  <c r="N26" i="81"/>
  <c r="M26" i="81"/>
  <c r="L26" i="81"/>
  <c r="K26" i="81"/>
  <c r="J26" i="81"/>
  <c r="I26" i="81"/>
  <c r="H26" i="81"/>
  <c r="G26" i="81"/>
  <c r="F26" i="81"/>
  <c r="E26" i="81"/>
  <c r="D26" i="81"/>
  <c r="C26" i="81"/>
  <c r="S20" i="81"/>
  <c r="R20" i="81"/>
  <c r="Q20" i="81"/>
  <c r="Q82" i="81" s="1"/>
  <c r="P20" i="81"/>
  <c r="O20" i="81"/>
  <c r="N20" i="81"/>
  <c r="M20" i="81"/>
  <c r="L20" i="81"/>
  <c r="K20" i="81"/>
  <c r="J20" i="81"/>
  <c r="I20" i="81"/>
  <c r="I82" i="81" s="1"/>
  <c r="H20" i="81"/>
  <c r="G20" i="81"/>
  <c r="F20" i="81"/>
  <c r="E20" i="81"/>
  <c r="D20" i="81"/>
  <c r="C20" i="81"/>
  <c r="S14" i="81"/>
  <c r="S82" i="81" s="1"/>
  <c r="R14" i="81"/>
  <c r="R82" i="81" s="1"/>
  <c r="Q14" i="81"/>
  <c r="P14" i="81"/>
  <c r="P82" i="81" s="1"/>
  <c r="O14" i="81"/>
  <c r="O82" i="81" s="1"/>
  <c r="N14" i="81"/>
  <c r="N82" i="81" s="1"/>
  <c r="M14" i="81"/>
  <c r="M82" i="81" s="1"/>
  <c r="L14" i="81"/>
  <c r="L82" i="81" s="1"/>
  <c r="K14" i="81"/>
  <c r="K82" i="81" s="1"/>
  <c r="J14" i="81"/>
  <c r="J82" i="81" s="1"/>
  <c r="I14" i="81"/>
  <c r="H14" i="81"/>
  <c r="H82" i="81" s="1"/>
  <c r="G14" i="81"/>
  <c r="G82" i="81" s="1"/>
  <c r="F14" i="81"/>
  <c r="F82" i="81" s="1"/>
  <c r="E14" i="81"/>
  <c r="E82" i="81" s="1"/>
  <c r="D14" i="81"/>
  <c r="D82" i="81" s="1"/>
  <c r="C14" i="81"/>
  <c r="C82" i="81" s="1"/>
  <c r="F143" i="81" l="1"/>
  <c r="N143" i="81"/>
  <c r="G143" i="81"/>
  <c r="O143" i="81"/>
  <c r="H141" i="81"/>
  <c r="H143" i="81" s="1"/>
  <c r="E143" i="81"/>
  <c r="M143" i="81"/>
  <c r="I141" i="81"/>
  <c r="I143" i="81" s="1"/>
  <c r="Q141" i="81"/>
  <c r="Q143" i="81" s="1"/>
  <c r="P141" i="81"/>
  <c r="P143" i="81" s="1"/>
  <c r="J141" i="81"/>
  <c r="J143" i="81" s="1"/>
  <c r="R141" i="81"/>
  <c r="R143" i="81" s="1"/>
  <c r="L84" i="71" l="1"/>
  <c r="K84" i="71"/>
  <c r="C84" i="71"/>
  <c r="Q83" i="71"/>
  <c r="Q84" i="71" s="1"/>
  <c r="P83" i="71"/>
  <c r="O83" i="71"/>
  <c r="O84" i="71" s="1"/>
  <c r="N83" i="71"/>
  <c r="N84" i="71" s="1"/>
  <c r="M83" i="71"/>
  <c r="M84" i="71" s="1"/>
  <c r="L83" i="71"/>
  <c r="K83" i="71"/>
  <c r="J83" i="71"/>
  <c r="J84" i="71" s="1"/>
  <c r="I83" i="71"/>
  <c r="I84" i="71" s="1"/>
  <c r="H83" i="71"/>
  <c r="G83" i="71"/>
  <c r="G84" i="71" s="1"/>
  <c r="F83" i="71"/>
  <c r="F84" i="71" s="1"/>
  <c r="E83" i="71"/>
  <c r="E84" i="71" s="1"/>
  <c r="D83" i="71"/>
  <c r="C83" i="71"/>
  <c r="Q57" i="71"/>
  <c r="P57" i="71"/>
  <c r="P84" i="71" s="1"/>
  <c r="O57" i="71"/>
  <c r="N57" i="71"/>
  <c r="M57" i="71"/>
  <c r="L57" i="71"/>
  <c r="K57" i="71"/>
  <c r="J57" i="71"/>
  <c r="I57" i="71"/>
  <c r="H57" i="71"/>
  <c r="H84" i="71" s="1"/>
  <c r="G57" i="71"/>
  <c r="F57" i="71"/>
  <c r="E57" i="71"/>
  <c r="D57" i="71"/>
  <c r="D84" i="71" s="1"/>
  <c r="C57" i="71"/>
  <c r="Q35" i="71"/>
  <c r="P35" i="71"/>
  <c r="O35" i="71"/>
  <c r="N35" i="71"/>
  <c r="M35" i="71"/>
  <c r="L35" i="71"/>
  <c r="K35" i="71"/>
  <c r="J35" i="71"/>
  <c r="I35" i="71"/>
  <c r="H35" i="71"/>
  <c r="G35" i="71"/>
  <c r="F35" i="71"/>
  <c r="E35" i="71"/>
  <c r="D35" i="71"/>
  <c r="C35" i="71"/>
  <c r="S62" i="66" l="1"/>
  <c r="R62" i="66"/>
  <c r="Q62" i="66"/>
  <c r="P62" i="66"/>
  <c r="O62" i="66"/>
  <c r="N62" i="66"/>
  <c r="M62" i="66"/>
  <c r="L62" i="66"/>
  <c r="K62" i="66"/>
  <c r="J62" i="66"/>
  <c r="I62" i="66"/>
  <c r="H62" i="66"/>
  <c r="G62" i="66"/>
  <c r="F62" i="66"/>
  <c r="E62" i="66"/>
  <c r="D62" i="66"/>
  <c r="C62" i="66"/>
  <c r="S42" i="66"/>
  <c r="R42" i="66"/>
  <c r="Q42" i="66"/>
  <c r="P42" i="66"/>
  <c r="O42" i="66"/>
  <c r="N42" i="66"/>
  <c r="M42" i="66"/>
  <c r="L42" i="66"/>
  <c r="K42" i="66"/>
  <c r="J42" i="66"/>
  <c r="I42" i="66"/>
  <c r="H42" i="66"/>
  <c r="G42" i="66"/>
  <c r="F42" i="66"/>
  <c r="E42" i="66"/>
  <c r="D42" i="66"/>
  <c r="C42" i="66"/>
  <c r="S32" i="66"/>
  <c r="R32" i="66"/>
  <c r="Q32" i="66"/>
  <c r="P32" i="66"/>
  <c r="O32" i="66"/>
  <c r="N32" i="66"/>
  <c r="M32" i="66"/>
  <c r="L32" i="66"/>
  <c r="K32" i="66"/>
  <c r="J32" i="66"/>
  <c r="I32" i="66"/>
  <c r="H32" i="66"/>
  <c r="G32" i="66"/>
  <c r="F32" i="66"/>
  <c r="E32" i="66"/>
  <c r="D32" i="66"/>
  <c r="C32" i="66"/>
  <c r="S26" i="66"/>
  <c r="R26" i="66"/>
  <c r="Q26" i="66"/>
  <c r="P26" i="66"/>
  <c r="O26" i="66"/>
  <c r="N26" i="66"/>
  <c r="M26" i="66"/>
  <c r="L26" i="66"/>
  <c r="K26" i="66"/>
  <c r="J26" i="66"/>
  <c r="I26" i="66"/>
  <c r="H26" i="66"/>
  <c r="G26" i="66"/>
  <c r="F26" i="66"/>
  <c r="E26" i="66"/>
  <c r="D26" i="66"/>
  <c r="C26" i="66"/>
  <c r="S20" i="66"/>
  <c r="R20" i="66"/>
  <c r="Q20" i="66"/>
  <c r="P20" i="66"/>
  <c r="O20" i="66"/>
  <c r="N20" i="66"/>
  <c r="M20" i="66"/>
  <c r="L20" i="66"/>
  <c r="K20" i="66"/>
  <c r="J20" i="66"/>
  <c r="I20" i="66"/>
  <c r="H20" i="66"/>
  <c r="G20" i="66"/>
  <c r="F20" i="66"/>
  <c r="E20" i="66"/>
  <c r="D20" i="66"/>
  <c r="C20" i="66"/>
  <c r="S14" i="66"/>
  <c r="R14" i="66"/>
  <c r="Q14" i="66"/>
  <c r="P14" i="66"/>
  <c r="O14" i="66"/>
  <c r="N14" i="66"/>
  <c r="M14" i="66"/>
  <c r="L14" i="66"/>
  <c r="K14" i="66"/>
  <c r="J14" i="66"/>
  <c r="I14" i="66"/>
  <c r="H14" i="66"/>
  <c r="G14" i="66"/>
  <c r="F14" i="66"/>
  <c r="E14" i="66"/>
  <c r="D14" i="66"/>
  <c r="C14" i="66"/>
</calcChain>
</file>

<file path=xl/comments1.xml><?xml version="1.0" encoding="utf-8"?>
<comments xmlns="http://schemas.openxmlformats.org/spreadsheetml/2006/main">
  <authors>
    <author>Vera Flores</author>
  </authors>
  <commentList>
    <comment ref="G72" authorId="0" shapeId="0">
      <text>
        <r>
          <rPr>
            <sz val="9"/>
            <color indexed="81"/>
            <rFont val="Tahoma"/>
            <family val="2"/>
          </rPr>
          <t>Operações de venda com acordo de recompra / Sale operations with repurchase agreements</t>
        </r>
      </text>
    </comment>
  </commentList>
</comments>
</file>

<file path=xl/comments10.xml><?xml version="1.0" encoding="utf-8"?>
<comments xmlns="http://schemas.openxmlformats.org/spreadsheetml/2006/main">
  <authors>
    <author>Vera Flores</author>
  </authors>
  <commentList>
    <comment ref="N78" authorId="0" shapeId="0">
      <text>
        <r>
          <rPr>
            <sz val="8"/>
            <color indexed="81"/>
            <rFont val="Calibri"/>
            <family val="2"/>
            <scheme val="minor"/>
          </rPr>
          <t xml:space="preserve">Inclui investimentos associados a produtos "Unit-linked"
</t>
        </r>
        <r>
          <rPr>
            <i/>
            <sz val="8"/>
            <color indexed="81"/>
            <rFont val="Calibri"/>
            <family val="2"/>
            <scheme val="minor"/>
          </rPr>
          <t>Includes “unit-linked” investments.</t>
        </r>
      </text>
    </comment>
    <comment ref="F118" authorId="0" shapeId="0">
      <text>
        <r>
          <rPr>
            <sz val="8"/>
            <color indexed="81"/>
            <rFont val="Calibri"/>
            <family val="2"/>
            <scheme val="minor"/>
          </rPr>
          <t xml:space="preserve">Inclui contratos de investimento.
</t>
        </r>
        <r>
          <rPr>
            <i/>
            <sz val="8"/>
            <color indexed="81"/>
            <rFont val="Calibri"/>
            <family val="2"/>
            <scheme val="minor"/>
          </rPr>
          <t>Includes investment contracts.</t>
        </r>
      </text>
    </comment>
    <comment ref="N118" authorId="0" shapeId="0">
      <text>
        <r>
          <rPr>
            <sz val="8"/>
            <color indexed="81"/>
            <rFont val="Calibri"/>
            <family val="2"/>
            <scheme val="minor"/>
          </rPr>
          <t xml:space="preserve">Inclui responsabilidades para com subscritores de produtos "Unit-linked".
</t>
        </r>
        <r>
          <rPr>
            <i/>
            <sz val="8"/>
            <color indexed="81"/>
            <rFont val="Calibri"/>
            <family val="2"/>
            <scheme val="minor"/>
          </rPr>
          <t>Includes liability of unit-linked products.</t>
        </r>
      </text>
    </comment>
  </commentList>
</comments>
</file>

<file path=xl/comments2.xml><?xml version="1.0" encoding="utf-8"?>
<comments xmlns="http://schemas.openxmlformats.org/spreadsheetml/2006/main">
  <authors>
    <author>Vera Flores</author>
  </authors>
  <commentList>
    <comment ref="G72" authorId="0" shapeId="0">
      <text>
        <r>
          <rPr>
            <sz val="9"/>
            <color indexed="81"/>
            <rFont val="Tahoma"/>
            <family val="2"/>
          </rPr>
          <t>Operações de venda com acordo de recompra / Sale operations with repurchase agreements</t>
        </r>
      </text>
    </comment>
  </commentList>
</comments>
</file>

<file path=xl/comments3.xml><?xml version="1.0" encoding="utf-8"?>
<comments xmlns="http://schemas.openxmlformats.org/spreadsheetml/2006/main">
  <authors>
    <author>Vera Flores</author>
  </authors>
  <commentList>
    <comment ref="G72" authorId="0" shapeId="0">
      <text>
        <r>
          <rPr>
            <sz val="9"/>
            <color indexed="81"/>
            <rFont val="Tahoma"/>
            <family val="2"/>
          </rPr>
          <t>Operações de venda com acordo de recompra / Sale operations with repurchase agreements</t>
        </r>
      </text>
    </comment>
  </commentList>
</comments>
</file>

<file path=xl/comments4.xml><?xml version="1.0" encoding="utf-8"?>
<comments xmlns="http://schemas.openxmlformats.org/spreadsheetml/2006/main">
  <authors>
    <author>Vera Flores</author>
  </authors>
  <commentList>
    <comment ref="G72" authorId="0" shapeId="0">
      <text>
        <r>
          <rPr>
            <sz val="9"/>
            <color indexed="81"/>
            <rFont val="Tahoma"/>
            <family val="2"/>
          </rPr>
          <t>Operações de venda com acordo de recompra / Sale operations with repurchase agreements</t>
        </r>
      </text>
    </comment>
  </commentList>
</comments>
</file>

<file path=xl/comments5.xml><?xml version="1.0" encoding="utf-8"?>
<comments xmlns="http://schemas.openxmlformats.org/spreadsheetml/2006/main">
  <authors>
    <author>Vera Flores</author>
  </authors>
  <commentList>
    <comment ref="G72" authorId="0" shapeId="0">
      <text>
        <r>
          <rPr>
            <sz val="9"/>
            <color indexed="81"/>
            <rFont val="Tahoma"/>
            <family val="2"/>
          </rPr>
          <t>Operações de venda com acordo de recompra / Sale operations with repurchase agreements</t>
        </r>
      </text>
    </comment>
  </commentList>
</comments>
</file>

<file path=xl/comments6.xml><?xml version="1.0" encoding="utf-8"?>
<comments xmlns="http://schemas.openxmlformats.org/spreadsheetml/2006/main">
  <authors>
    <author>Vera Flores</author>
  </authors>
  <commentList>
    <comment ref="G72" authorId="0" shapeId="0">
      <text>
        <r>
          <rPr>
            <sz val="9"/>
            <color indexed="81"/>
            <rFont val="Tahoma"/>
            <family val="2"/>
          </rPr>
          <t>Operações de venda com acordo de recompra / Sale operations with repurchase agreements</t>
        </r>
      </text>
    </comment>
  </commentList>
</comments>
</file>

<file path=xl/comments7.xml><?xml version="1.0" encoding="utf-8"?>
<comments xmlns="http://schemas.openxmlformats.org/spreadsheetml/2006/main">
  <authors>
    <author>Vera Flores</author>
  </authors>
  <commentList>
    <comment ref="G72" authorId="0" shapeId="0">
      <text>
        <r>
          <rPr>
            <sz val="9"/>
            <color indexed="81"/>
            <rFont val="Tahoma"/>
            <family val="2"/>
          </rPr>
          <t>Operações de venda com acordo de recompra / Sale operations with repurchase agreements</t>
        </r>
      </text>
    </comment>
  </commentList>
</comments>
</file>

<file path=xl/comments8.xml><?xml version="1.0" encoding="utf-8"?>
<comments xmlns="http://schemas.openxmlformats.org/spreadsheetml/2006/main">
  <authors>
    <author>Vera Flores</author>
  </authors>
  <commentList>
    <comment ref="G72" authorId="0" shapeId="0">
      <text>
        <r>
          <rPr>
            <sz val="9"/>
            <color indexed="81"/>
            <rFont val="Tahoma"/>
            <family val="2"/>
          </rPr>
          <t>Operações de venda com acordo de recompra / Sale operations with repurchase agreements</t>
        </r>
      </text>
    </comment>
  </commentList>
</comments>
</file>

<file path=xl/comments9.xml><?xml version="1.0" encoding="utf-8"?>
<comments xmlns="http://schemas.openxmlformats.org/spreadsheetml/2006/main">
  <authors>
    <author>Vera Flores</author>
  </authors>
  <commentList>
    <comment ref="F72" authorId="0" shapeId="0">
      <text>
        <r>
          <rPr>
            <sz val="9"/>
            <color indexed="81"/>
            <rFont val="Tahoma"/>
            <family val="2"/>
          </rPr>
          <t>Operações de venda com acordo de recompra / Sale operations with repurchase agreements</t>
        </r>
      </text>
    </comment>
  </commentList>
</comments>
</file>

<file path=xl/sharedStrings.xml><?xml version="1.0" encoding="utf-8"?>
<sst xmlns="http://schemas.openxmlformats.org/spreadsheetml/2006/main" count="6029" uniqueCount="342">
  <si>
    <t>Passivos financeiros detidos para negociação</t>
  </si>
  <si>
    <t>Provisões</t>
  </si>
  <si>
    <t>Outros passivos</t>
  </si>
  <si>
    <t>Capital</t>
  </si>
  <si>
    <t>Prémios de emissão</t>
  </si>
  <si>
    <t>Reservas de reavaliação</t>
  </si>
  <si>
    <t>CGD</t>
  </si>
  <si>
    <t>BIG</t>
  </si>
  <si>
    <t>Banco BPI</t>
  </si>
  <si>
    <t>Finantia</t>
  </si>
  <si>
    <t>Montepio</t>
  </si>
  <si>
    <t>1.</t>
  </si>
  <si>
    <t>2.</t>
  </si>
  <si>
    <t>3.</t>
  </si>
  <si>
    <t>4.</t>
  </si>
  <si>
    <t>5.</t>
  </si>
  <si>
    <t>6.</t>
  </si>
  <si>
    <t>7.</t>
  </si>
  <si>
    <t>8.</t>
  </si>
  <si>
    <t>9.</t>
  </si>
  <si>
    <t>10.</t>
  </si>
  <si>
    <t>11.</t>
  </si>
  <si>
    <t>12.</t>
  </si>
  <si>
    <t>13.</t>
  </si>
  <si>
    <t>14.</t>
  </si>
  <si>
    <t>15.</t>
  </si>
  <si>
    <t>16.</t>
  </si>
  <si>
    <t>17.</t>
  </si>
  <si>
    <t>18.</t>
  </si>
  <si>
    <t>19.</t>
  </si>
  <si>
    <t>20.</t>
  </si>
  <si>
    <t>21.</t>
  </si>
  <si>
    <t>22.</t>
  </si>
  <si>
    <t>BALANÇOS CONSOLIDADOS / CONSOLIDATED BALANCE SHEETS</t>
  </si>
  <si>
    <t>Financial assets held for trading</t>
  </si>
  <si>
    <t>Intangible assets</t>
  </si>
  <si>
    <t>Other assets</t>
  </si>
  <si>
    <t>Passivo / Liabilities</t>
  </si>
  <si>
    <t>Financial liabilities held for trading</t>
  </si>
  <si>
    <t>Provisions</t>
  </si>
  <si>
    <t>Other liabilities</t>
  </si>
  <si>
    <t>Total de Passivo / Total Liabilities</t>
  </si>
  <si>
    <t>Share premiums</t>
  </si>
  <si>
    <t>Revaluation reserves</t>
  </si>
  <si>
    <t>Fonte: Associação Portuguesa de Bancos</t>
  </si>
  <si>
    <t>Source: Portuguese Banking Association</t>
  </si>
  <si>
    <t>Novo Banco</t>
  </si>
  <si>
    <t>Haitong</t>
  </si>
  <si>
    <t>Cash, cash balances at central banks and other demand deposits</t>
  </si>
  <si>
    <t>Ativos financeiros detidos para negociação</t>
  </si>
  <si>
    <t>Ativos financeiros não negociáveis obrigatoriamente contabilizados ao justo valor através de resultados</t>
  </si>
  <si>
    <t>Non-trading financial assets mandatorily at fair value through profit or loss</t>
  </si>
  <si>
    <t>Financial assets designated at fair value through profit or loss</t>
  </si>
  <si>
    <t>Ativos financeiros pelo justo valor através do rendimento integral</t>
  </si>
  <si>
    <t>Ativos financeiros pelo custo amortizado</t>
  </si>
  <si>
    <t>Financial assets at amortised cost</t>
  </si>
  <si>
    <t>Derivados - Contabilidade de cobertura</t>
  </si>
  <si>
    <t>Fair value changes of the hedged items in portfolio hedge of interest rate risk</t>
  </si>
  <si>
    <t>Investimentos em subsidiárias, empreendimentos conjuntos e associadas</t>
  </si>
  <si>
    <t>Ativos tangíveis</t>
  </si>
  <si>
    <t>Tangible assets</t>
  </si>
  <si>
    <t>Ativos intangíveis</t>
  </si>
  <si>
    <t>Ativos por impostos</t>
  </si>
  <si>
    <t>Tax assets</t>
  </si>
  <si>
    <t>Outros ativos</t>
  </si>
  <si>
    <t>Ativos não correntes e grupos para alienação classificados como detidos para venda</t>
  </si>
  <si>
    <t>Banco CTT</t>
  </si>
  <si>
    <t>Millennium bcp</t>
  </si>
  <si>
    <t>Banco Credibom</t>
  </si>
  <si>
    <t>Passivos financeiros contabilizados ao justo valor através de resultados</t>
  </si>
  <si>
    <t>Financial liabilities designated at fair value through profit or loss</t>
  </si>
  <si>
    <t>Passivos financeiros mensurados pelo custo amortizado</t>
  </si>
  <si>
    <t>Financial liabilities measured at amortised cost</t>
  </si>
  <si>
    <t>Passivos por impostos</t>
  </si>
  <si>
    <t>Tax liabilities</t>
  </si>
  <si>
    <t>Capital social reembolsável à vista</t>
  </si>
  <si>
    <t>Share capital repayable on demand</t>
  </si>
  <si>
    <t>Liabilities included in disposal groups classified as held for sale</t>
  </si>
  <si>
    <t>Equity instruments issued other than capital</t>
  </si>
  <si>
    <t>Outro capital próprio</t>
  </si>
  <si>
    <t>Other equity</t>
  </si>
  <si>
    <t>Outro rendimento integral acumulado</t>
  </si>
  <si>
    <t>Accumulated other comprehensive income</t>
  </si>
  <si>
    <t>Lucros retidos</t>
  </si>
  <si>
    <t>Retained earnings</t>
  </si>
  <si>
    <t>Outras reservas</t>
  </si>
  <si>
    <t>Other reserves</t>
  </si>
  <si>
    <t>(-) Ações próprias</t>
  </si>
  <si>
    <t>Treasury shares</t>
  </si>
  <si>
    <t>Resultados atribuíveis aos proprietários da empresa-mãe</t>
  </si>
  <si>
    <t>Profit or loss attributable to owners of the parent</t>
  </si>
  <si>
    <t>Dividendos provisórios</t>
  </si>
  <si>
    <t>(-) Interim dividends</t>
  </si>
  <si>
    <t>Interesses minoritários (interesses que não controlam)</t>
  </si>
  <si>
    <t>Minority interests (Non-controlling interests)</t>
  </si>
  <si>
    <t>Ativo / Assets</t>
  </si>
  <si>
    <t>GCA</t>
  </si>
  <si>
    <t>Caixa, saldos de caixa em bancos centrais e outros depósitos à ordem</t>
  </si>
  <si>
    <t>Investments in subsidiaries, joint ventures and associates</t>
  </si>
  <si>
    <t>Ativos financeiros contabilizados pelo justo valor através de resultados</t>
  </si>
  <si>
    <t>Financial assets at fair value through other comprehensive income</t>
  </si>
  <si>
    <t>Derivatives – Hedge accounting</t>
  </si>
  <si>
    <t>Variação do justo valor dos elementos abrangidos pela carteira de cobertura de risco de taxa de juro</t>
  </si>
  <si>
    <t>Goodwill</t>
  </si>
  <si>
    <t>Non-current assets and disposal groups classified as held for sale</t>
  </si>
  <si>
    <t>Passivos incluídos em grupo para alienação classificados como detidos para venda</t>
  </si>
  <si>
    <t>Capital / Equity</t>
  </si>
  <si>
    <t>Instrumentos de capital próprio emitidos, exceto capital</t>
  </si>
  <si>
    <t>Total de Capital Próprio / Total Equity</t>
  </si>
  <si>
    <t>Total de Passivo + Capital Próprio / Total Liabilities + Equity</t>
  </si>
  <si>
    <t>Santander Totta</t>
  </si>
  <si>
    <t>(milhares de euros / thousands of euros)</t>
  </si>
  <si>
    <t>Empréstimos e adiantamentos - valores brutos</t>
  </si>
  <si>
    <t>Loans and advances - gross carryng amount</t>
  </si>
  <si>
    <t>Bancos Centrais</t>
  </si>
  <si>
    <t>Central Banks</t>
  </si>
  <si>
    <t>Instituições de Crédito</t>
  </si>
  <si>
    <t>Credit Institutions</t>
  </si>
  <si>
    <t>Empresas e adminstração pública</t>
  </si>
  <si>
    <t>Corporations and general governments</t>
  </si>
  <si>
    <t>Particulares</t>
  </si>
  <si>
    <t>Households</t>
  </si>
  <si>
    <t>Empréstimos e adiantamentos - imparidade</t>
  </si>
  <si>
    <t>Loans and advances - accumulated impairment</t>
  </si>
  <si>
    <t>Depósitos</t>
  </si>
  <si>
    <t>Deposits</t>
  </si>
  <si>
    <t>Empresas, adminstração pública e particulares</t>
  </si>
  <si>
    <t>Households, corporations and general governments</t>
  </si>
  <si>
    <t>EMPRÉSTIMOS E ADIANTAMENTOS E DEPÓSITOS / LOANS AND ADVANCES AND DEPOSITS</t>
  </si>
  <si>
    <t>Nota: As demonstrações financeiras consolidadas reportadas pelos Associados, foram preparadas considerando o perímetro de consolidação prudencial, definido pelo Banco de Portugal, e que pode diferir do perímetro de consolidação contabilístico divulgado nos respetivos Relatórios e Contas.</t>
  </si>
  <si>
    <t>Note: Consolidated financial statements reported by APB members, were prepared in accordance with prudencial consolidation perimeter, as defined by Banco de Portugal, and may differ from the accounting consolidation perímeter as disclosed in the respective Report and Accounts.</t>
  </si>
  <si>
    <t>ALVES RIBEIRO - IF, SGPS</t>
  </si>
  <si>
    <t>Euro BIC</t>
  </si>
  <si>
    <t>Derivados / Derivatives</t>
  </si>
  <si>
    <t>Instrumentos de capital próprio / Equity instruments</t>
  </si>
  <si>
    <t>Títulos de divida / Debt securities</t>
  </si>
  <si>
    <t>Empréstimos de adiantamentos / Loans and advances</t>
  </si>
  <si>
    <t>Ativos fixos tangíveis / Property, plant and equipment</t>
  </si>
  <si>
    <t>Propriedades de investimento / Investment property</t>
  </si>
  <si>
    <t>Outros ativos intangíveis / Other intangible assets</t>
  </si>
  <si>
    <t>Posições curtas / Short positions</t>
  </si>
  <si>
    <t>Depósitos / Deposits</t>
  </si>
  <si>
    <t>Títulos de divida emitidos / Debt securities issued</t>
  </si>
  <si>
    <t>Outros passivos financeiros / Other financial liabilities</t>
  </si>
  <si>
    <r>
      <rPr>
        <sz val="8"/>
        <color theme="1"/>
        <rFont val="Calibri"/>
        <family val="2"/>
        <scheme val="minor"/>
      </rPr>
      <t>Ativos por impostos correntes</t>
    </r>
    <r>
      <rPr>
        <i/>
        <sz val="8"/>
        <color theme="1"/>
        <rFont val="Calibri"/>
        <family val="2"/>
        <scheme val="minor"/>
      </rPr>
      <t xml:space="preserve"> / Current tax assets</t>
    </r>
  </si>
  <si>
    <r>
      <rPr>
        <sz val="8"/>
        <color theme="1"/>
        <rFont val="Calibri"/>
        <family val="2"/>
        <scheme val="minor"/>
      </rPr>
      <t>Ativos por impostos diferidos</t>
    </r>
    <r>
      <rPr>
        <i/>
        <sz val="8"/>
        <color theme="1"/>
        <rFont val="Calibri"/>
        <family val="2"/>
        <scheme val="minor"/>
      </rPr>
      <t xml:space="preserve"> / Deferred tax assets</t>
    </r>
  </si>
  <si>
    <r>
      <t xml:space="preserve">Ativos totais / </t>
    </r>
    <r>
      <rPr>
        <b/>
        <i/>
        <sz val="8"/>
        <rFont val="Calibri"/>
        <family val="2"/>
        <scheme val="minor"/>
      </rPr>
      <t>Total assets</t>
    </r>
  </si>
  <si>
    <r>
      <rPr>
        <sz val="8"/>
        <color theme="1"/>
        <rFont val="Calibri"/>
        <family val="2"/>
        <scheme val="minor"/>
      </rPr>
      <t>Passivos por impostos correntes</t>
    </r>
    <r>
      <rPr>
        <i/>
        <sz val="8"/>
        <color theme="1"/>
        <rFont val="Calibri"/>
        <family val="2"/>
        <scheme val="minor"/>
      </rPr>
      <t xml:space="preserve"> / Current tax liabilities</t>
    </r>
  </si>
  <si>
    <r>
      <rPr>
        <sz val="8"/>
        <color theme="1"/>
        <rFont val="Calibri"/>
        <family val="2"/>
        <scheme val="minor"/>
      </rPr>
      <t>Passivos por impostos diferidos</t>
    </r>
    <r>
      <rPr>
        <i/>
        <sz val="8"/>
        <color theme="1"/>
        <rFont val="Calibri"/>
        <family val="2"/>
        <scheme val="minor"/>
      </rPr>
      <t xml:space="preserve"> / Deferred tax liabilities</t>
    </r>
  </si>
  <si>
    <t>31 DE DEZEMBRO DE 2023 / 31 DECEMBER 2023</t>
  </si>
  <si>
    <t>31 DE DEZEMBRO DE 2009 / 31 DECEMBER 2009</t>
  </si>
  <si>
    <t>(milhares / thousands €)</t>
  </si>
  <si>
    <t>Millennium BCP</t>
  </si>
  <si>
    <t>BES</t>
  </si>
  <si>
    <t>Besi</t>
  </si>
  <si>
    <t>Invest</t>
  </si>
  <si>
    <t>Banif SGPS</t>
  </si>
  <si>
    <t>Banif Inv</t>
  </si>
  <si>
    <t>Crédito Agrícola</t>
  </si>
  <si>
    <t>CBI</t>
  </si>
  <si>
    <t>Finibanco</t>
  </si>
  <si>
    <t>BBVA</t>
  </si>
  <si>
    <t>Itaú</t>
  </si>
  <si>
    <t>Popular</t>
  </si>
  <si>
    <t>Sant Consumer</t>
  </si>
  <si>
    <t>Santander Totta SGPS</t>
  </si>
  <si>
    <t>Deutsche Bank</t>
  </si>
  <si>
    <t>Barclays</t>
  </si>
  <si>
    <t>Activo / Assets</t>
  </si>
  <si>
    <t>Caixa e disponibilidades em bancos centrais</t>
  </si>
  <si>
    <t>Cash and deposits at central banks</t>
  </si>
  <si>
    <t>Disponibilidades em outras instituições de crédito</t>
  </si>
  <si>
    <t>Deposits at other credit institutions</t>
  </si>
  <si>
    <t>Activos financeiros detidos para negociação</t>
  </si>
  <si>
    <t>Outros activos financeiros ao justo valor através de resultados</t>
  </si>
  <si>
    <t>Other financial assets at fair value through profit or loss</t>
  </si>
  <si>
    <t>Activos financeiros disponiveis para venda</t>
  </si>
  <si>
    <t>Available-for-sale financial assets</t>
  </si>
  <si>
    <t>5.1. Valor bruto</t>
  </si>
  <si>
    <t>Gross amount</t>
  </si>
  <si>
    <t>5.2. Imparidades</t>
  </si>
  <si>
    <t>Impairments</t>
  </si>
  <si>
    <t>Aplicações em instituições de crédito</t>
  </si>
  <si>
    <t>Loans and advances to credit institutions</t>
  </si>
  <si>
    <t>6.1. Valor bruto</t>
  </si>
  <si>
    <t>6.2. Imparidades</t>
  </si>
  <si>
    <t>Crédito a clientes</t>
  </si>
  <si>
    <t>Loans and advances to customers</t>
  </si>
  <si>
    <t>7.1. Valor bruto</t>
  </si>
  <si>
    <t>7.2. Imparidades</t>
  </si>
  <si>
    <t>Investimentos detidos até à maturidade</t>
  </si>
  <si>
    <t>Held-to-maturity investments</t>
  </si>
  <si>
    <t>8.1. Valor bruto</t>
  </si>
  <si>
    <t>8.2. Imparidades</t>
  </si>
  <si>
    <t>Activos com acordo de recompra</t>
  </si>
  <si>
    <t>Assets with repurchase agreements</t>
  </si>
  <si>
    <t>Derivados de cobertura</t>
  </si>
  <si>
    <t>Hedging derivatives</t>
  </si>
  <si>
    <t>Activos não correntes detidos para venda</t>
  </si>
  <si>
    <t>Non-current assets held for sale</t>
  </si>
  <si>
    <t>11.1. Valor bruto</t>
  </si>
  <si>
    <t>11.2. Imparidades</t>
  </si>
  <si>
    <t>Propriedades de investimento</t>
  </si>
  <si>
    <t>Investment properties</t>
  </si>
  <si>
    <t>Outros activos tangíveis</t>
  </si>
  <si>
    <t>Other tangible assets</t>
  </si>
  <si>
    <t>13.1. Valor bruto</t>
  </si>
  <si>
    <t>13.2. Imparidades e amortizações</t>
  </si>
  <si>
    <t>Impairments and depreciation</t>
  </si>
  <si>
    <t>Activos intangíveis</t>
  </si>
  <si>
    <t>14.1. Valor bruto</t>
  </si>
  <si>
    <t>14.2. Imparidades e amortizações</t>
  </si>
  <si>
    <t>Investimentos em filiais, associadas excluídas da consolidação</t>
  </si>
  <si>
    <t>Investments in associates and subsidiaries excluded from consolidated accounts</t>
  </si>
  <si>
    <t>15.1. Valor bruto</t>
  </si>
  <si>
    <t>15.2. Imparidades</t>
  </si>
  <si>
    <t>Activos por impostos correntes</t>
  </si>
  <si>
    <t>Current income tax assets</t>
  </si>
  <si>
    <t>Activos por impostos diferidos</t>
  </si>
  <si>
    <t>Deferred income tax assets</t>
  </si>
  <si>
    <t>Provisões técnicas de resseguro cedido</t>
  </si>
  <si>
    <t>Technical provisions for reinsurance ceded</t>
  </si>
  <si>
    <t>Outros activos</t>
  </si>
  <si>
    <t>19.1. Devedores por seguro directo e resseguro cedido</t>
  </si>
  <si>
    <t>Debtors for direct insurance and reinsurance ceded</t>
  </si>
  <si>
    <t>19.2. Outros activos</t>
  </si>
  <si>
    <t>19.3. Imparidades</t>
  </si>
  <si>
    <t>Total de Activo / Total Assets</t>
  </si>
  <si>
    <t xml:space="preserve">1. </t>
  </si>
  <si>
    <t>Recursos de bancos centrais</t>
  </si>
  <si>
    <t>Deposits from central banks</t>
  </si>
  <si>
    <t>Outros passivos financeiros ao justo valor através de resultados</t>
  </si>
  <si>
    <t>Other financial liabilities at fair value through profit or loss</t>
  </si>
  <si>
    <t>Recursos de outras instituições de crédito</t>
  </si>
  <si>
    <t>Deposits from other credit institutions</t>
  </si>
  <si>
    <t>Recursos de clientes e outros empréstimos</t>
  </si>
  <si>
    <t>Deposits from customers</t>
  </si>
  <si>
    <t>Responsabilidades representadas por títulos</t>
  </si>
  <si>
    <t>Debt securities issued</t>
  </si>
  <si>
    <t>Passivos financeiros associados a activos transferidos</t>
  </si>
  <si>
    <t>Financial liabilities associated with transferred assets</t>
  </si>
  <si>
    <t>Passivos não correntes detidos para venda</t>
  </si>
  <si>
    <t>Non-current liabilities held for sale</t>
  </si>
  <si>
    <t>Provisões técnicas</t>
  </si>
  <si>
    <t>Technical provisions</t>
  </si>
  <si>
    <t>Passivos por impostos correntes</t>
  </si>
  <si>
    <t>Current income tax liabilities</t>
  </si>
  <si>
    <t>Passivos por impostos diferidos</t>
  </si>
  <si>
    <t>Deferred income tax liabilities</t>
  </si>
  <si>
    <t>Instrumentos representativos de capital</t>
  </si>
  <si>
    <t>Equity instruments</t>
  </si>
  <si>
    <t>Outros passivos subordinados</t>
  </si>
  <si>
    <t>Other subordinated liabilities</t>
  </si>
  <si>
    <t>16. 1. Credores por seguro directo e resseguro</t>
  </si>
  <si>
    <t>Creditors for direct insurance and reinsurance</t>
  </si>
  <si>
    <t>16.2. Outros passivos</t>
  </si>
  <si>
    <t>Share capital</t>
  </si>
  <si>
    <t>Outros instrumentos de capital</t>
  </si>
  <si>
    <t>Other equity instruments</t>
  </si>
  <si>
    <t>Acções próprias</t>
  </si>
  <si>
    <t>Treasury stock</t>
  </si>
  <si>
    <t>Outras reservas e resultados transitados</t>
  </si>
  <si>
    <t>Other reserves and retained earnings</t>
  </si>
  <si>
    <t>23.</t>
  </si>
  <si>
    <t>Resultado líquido</t>
  </si>
  <si>
    <t>Net income</t>
  </si>
  <si>
    <t>24.</t>
  </si>
  <si>
    <t>Dividendos antecipados</t>
  </si>
  <si>
    <t>Interim dividends</t>
  </si>
  <si>
    <t>25.</t>
  </si>
  <si>
    <t>Interesses minoritários</t>
  </si>
  <si>
    <t>Minority interests</t>
  </si>
  <si>
    <t>Total de Capital / Total Equity</t>
  </si>
  <si>
    <t>Total de Passivo + Capital / Total Liabilities + Equity</t>
  </si>
  <si>
    <t>Nota: Não foram incluídos dados do BPN por indisponibilidade da informação.</t>
  </si>
  <si>
    <t>Note: BPN was not included due to lack of data.</t>
  </si>
  <si>
    <t>31 DE DEZEMBRO DE 2010 / 31 DECEMBER 2010</t>
  </si>
  <si>
    <t>31 DE DEZEMBRO DE 2011 / 31 DECEMBER 2011</t>
  </si>
  <si>
    <t>BPN</t>
  </si>
  <si>
    <t>31 DE DEZEMBRO DE 2012 / 31 DECEMBER 2012</t>
  </si>
  <si>
    <t>Banif Grupo Financeiro</t>
  </si>
  <si>
    <t>31 DE DEZEMBRO DE 2013 / 31 DECEMBER 2013</t>
  </si>
  <si>
    <t>Banco Carregosa</t>
  </si>
  <si>
    <t>31 DE DEZEMBRO DE 2014 / 31 DECEMBER 2014</t>
  </si>
  <si>
    <t>31 DE DEZEMBRO DE 2015 / 31 DECEMBER 2015</t>
  </si>
  <si>
    <t>Haitong Bank</t>
  </si>
  <si>
    <t>31 DE DEZEMBRO DE 2016 / 31 DECEMBER 2016</t>
  </si>
  <si>
    <t>31 DE DEZEMBRO DE 2017 / 31 DECEMBER 2017</t>
  </si>
  <si>
    <t>PERÍMETRO PRUDENCIAL / PRUDENTIAL PERIMETER</t>
  </si>
  <si>
    <t>31 DE DEZEMBRO DE 2018 / 31 DECEMBER 2018</t>
  </si>
  <si>
    <t>Ativos financeiros contabliziados pelo justo valor através de resultados</t>
  </si>
  <si>
    <t>Financial assets at fair value through other compreensive income</t>
  </si>
  <si>
    <t>Derivatives - Hedge accounting</t>
  </si>
  <si>
    <t>Variação do justo valor dos elementos abrangidos pela carteira de cobertura do risco de taxa de juro</t>
  </si>
  <si>
    <t xml:space="preserve">Non-current assets and disposal groups classified as held for sale </t>
  </si>
  <si>
    <t>Total de Ativo / Total Assets</t>
  </si>
  <si>
    <t>Passivos incluídos em grupos para alienação classificados como detidos para venda</t>
  </si>
  <si>
    <t>Outros instrumentos de capital próprio emitidos, exceto capital</t>
  </si>
  <si>
    <t>31 DE DEZEMBRO DE 2019 / 31 DECEMBER 2019</t>
  </si>
  <si>
    <r>
      <t xml:space="preserve">Derivados / </t>
    </r>
    <r>
      <rPr>
        <i/>
        <sz val="9"/>
        <color theme="1"/>
        <rFont val="Calibri"/>
        <family val="2"/>
        <scheme val="minor"/>
      </rPr>
      <t>Derivatives</t>
    </r>
  </si>
  <si>
    <r>
      <t xml:space="preserve">Instrumentos de capital próprio / </t>
    </r>
    <r>
      <rPr>
        <i/>
        <sz val="9"/>
        <color theme="1"/>
        <rFont val="Calibri"/>
        <family val="2"/>
        <scheme val="minor"/>
      </rPr>
      <t>Equity instruments</t>
    </r>
  </si>
  <si>
    <r>
      <t xml:space="preserve">Títulos de divida / </t>
    </r>
    <r>
      <rPr>
        <i/>
        <sz val="9"/>
        <color theme="1"/>
        <rFont val="Calibri"/>
        <family val="2"/>
        <scheme val="minor"/>
      </rPr>
      <t>Debt securities</t>
    </r>
  </si>
  <si>
    <r>
      <t xml:space="preserve">Empréstimos de adiantamentos / </t>
    </r>
    <r>
      <rPr>
        <i/>
        <sz val="9"/>
        <color theme="1"/>
        <rFont val="Calibri"/>
        <family val="2"/>
        <scheme val="minor"/>
      </rPr>
      <t>Loans and advances</t>
    </r>
  </si>
  <si>
    <r>
      <t xml:space="preserve">Ativos fixos tangíveis / </t>
    </r>
    <r>
      <rPr>
        <i/>
        <sz val="9"/>
        <color theme="1"/>
        <rFont val="Calibri"/>
        <family val="2"/>
        <scheme val="minor"/>
      </rPr>
      <t>Property, plant and equipment</t>
    </r>
  </si>
  <si>
    <r>
      <t xml:space="preserve">Propriedades de investimento / </t>
    </r>
    <r>
      <rPr>
        <i/>
        <sz val="9"/>
        <color theme="1"/>
        <rFont val="Calibri"/>
        <family val="2"/>
        <scheme val="minor"/>
      </rPr>
      <t>Investment property</t>
    </r>
  </si>
  <si>
    <r>
      <t xml:space="preserve">Outros ativos intangíveis / </t>
    </r>
    <r>
      <rPr>
        <i/>
        <sz val="9"/>
        <color theme="1"/>
        <rFont val="Calibri"/>
        <family val="2"/>
        <scheme val="minor"/>
      </rPr>
      <t>Other intangible assets</t>
    </r>
  </si>
  <si>
    <r>
      <rPr>
        <sz val="9"/>
        <color theme="1"/>
        <rFont val="Calibri"/>
        <family val="2"/>
        <scheme val="minor"/>
      </rPr>
      <t>Ativos por impostos correntes</t>
    </r>
    <r>
      <rPr>
        <i/>
        <sz val="9"/>
        <color theme="1"/>
        <rFont val="Calibri"/>
        <family val="2"/>
        <scheme val="minor"/>
      </rPr>
      <t xml:space="preserve"> / Current tax assets</t>
    </r>
  </si>
  <si>
    <r>
      <rPr>
        <sz val="9"/>
        <color theme="1"/>
        <rFont val="Calibri"/>
        <family val="2"/>
        <scheme val="minor"/>
      </rPr>
      <t>Ativos por impostos diferidos</t>
    </r>
    <r>
      <rPr>
        <i/>
        <sz val="9"/>
        <color theme="1"/>
        <rFont val="Calibri"/>
        <family val="2"/>
        <scheme val="minor"/>
      </rPr>
      <t xml:space="preserve"> / Deferred tax assets</t>
    </r>
  </si>
  <si>
    <r>
      <t xml:space="preserve">Ativos totais / </t>
    </r>
    <r>
      <rPr>
        <b/>
        <i/>
        <sz val="9"/>
        <rFont val="Calibri"/>
        <family val="2"/>
        <scheme val="minor"/>
      </rPr>
      <t>Total assets</t>
    </r>
  </si>
  <si>
    <r>
      <t>Derivados /</t>
    </r>
    <r>
      <rPr>
        <i/>
        <sz val="9"/>
        <color theme="1"/>
        <rFont val="Calibri"/>
        <family val="2"/>
        <scheme val="minor"/>
      </rPr>
      <t xml:space="preserve"> Derivatives</t>
    </r>
  </si>
  <si>
    <r>
      <t xml:space="preserve">Posições curtas / </t>
    </r>
    <r>
      <rPr>
        <i/>
        <sz val="9"/>
        <color theme="1"/>
        <rFont val="Calibri"/>
        <family val="2"/>
        <scheme val="minor"/>
      </rPr>
      <t>Short positions</t>
    </r>
  </si>
  <si>
    <r>
      <t xml:space="preserve">Depósitos / </t>
    </r>
    <r>
      <rPr>
        <i/>
        <sz val="9"/>
        <color theme="1"/>
        <rFont val="Calibri"/>
        <family val="2"/>
        <scheme val="minor"/>
      </rPr>
      <t>Deposits</t>
    </r>
  </si>
  <si>
    <r>
      <t xml:space="preserve">Títulos de divida emitidos / </t>
    </r>
    <r>
      <rPr>
        <i/>
        <sz val="9"/>
        <color theme="1"/>
        <rFont val="Calibri"/>
        <family val="2"/>
        <scheme val="minor"/>
      </rPr>
      <t>Debt securities issued</t>
    </r>
  </si>
  <si>
    <r>
      <t xml:space="preserve">Outros passivos financeiros / </t>
    </r>
    <r>
      <rPr>
        <i/>
        <sz val="9"/>
        <color theme="1"/>
        <rFont val="Calibri"/>
        <family val="2"/>
        <scheme val="minor"/>
      </rPr>
      <t>Other financial liabilities</t>
    </r>
  </si>
  <si>
    <r>
      <rPr>
        <sz val="9"/>
        <color theme="1"/>
        <rFont val="Calibri"/>
        <family val="2"/>
        <scheme val="minor"/>
      </rPr>
      <t>Passivos por impostos correntes</t>
    </r>
    <r>
      <rPr>
        <i/>
        <sz val="9"/>
        <color theme="1"/>
        <rFont val="Calibri"/>
        <family val="2"/>
        <scheme val="minor"/>
      </rPr>
      <t xml:space="preserve"> / Current tax liabilities</t>
    </r>
  </si>
  <si>
    <r>
      <rPr>
        <sz val="9"/>
        <color theme="1"/>
        <rFont val="Calibri"/>
        <family val="2"/>
        <scheme val="minor"/>
      </rPr>
      <t>Passivos por impostos diferidos</t>
    </r>
    <r>
      <rPr>
        <i/>
        <sz val="9"/>
        <color theme="1"/>
        <rFont val="Calibri"/>
        <family val="2"/>
        <scheme val="minor"/>
      </rPr>
      <t xml:space="preserve"> / Deferred tax liabilities</t>
    </r>
  </si>
  <si>
    <t>31 DE DEZEMBRO DE 2020 / 31 DECEMBER 2020</t>
  </si>
  <si>
    <t>31 DE DEZEMBRO DE 2021 / 31 DECEMBER 2021</t>
  </si>
  <si>
    <t>31 DE DEZEMBRO DE 2022 / 31 DECEMBER 2022</t>
  </si>
  <si>
    <t>30 DE JUNHO DE 2010 / 30 JUNE 2010</t>
  </si>
  <si>
    <t>30 DE JUNHO DE 2011 / 30 JUNE 2011</t>
  </si>
  <si>
    <t>30 DE JUNHO DE 2012 / 30 JUNE 2012</t>
  </si>
  <si>
    <t>n.d</t>
  </si>
  <si>
    <t xml:space="preserve">Nota: Não foram incluídos dados do BPN. </t>
  </si>
  <si>
    <t xml:space="preserve">Note: BPN was not included. </t>
  </si>
  <si>
    <t>30 DE JUNHO DE 2013 / 30 JUNE 2013</t>
  </si>
  <si>
    <t>30 DE JUNHO DE 2014 / 30 JUNE 2014</t>
  </si>
  <si>
    <t>30 DE JUNHO DE 2015 / 30 JUNE 2015</t>
  </si>
  <si>
    <t>30 DE JUNHO DE 2016 / 30 JUNE 2016</t>
  </si>
  <si>
    <t>Carregosa</t>
  </si>
  <si>
    <t>Credibom</t>
  </si>
  <si>
    <t>30 DE JUNHO DE 2017 / 30 JUNE 2017</t>
  </si>
  <si>
    <t>30 DE JUNHO DE 2018 / 30 JUNE 2018</t>
  </si>
  <si>
    <t>(euros)</t>
  </si>
  <si>
    <t>30 DE JUNHO DE 2019 / 30 JUNE 2019</t>
  </si>
  <si>
    <t>30 DE JUNHO DE 2020 / 30 JUNE 2020</t>
  </si>
  <si>
    <t>ALVES RIBEIRO SGPS</t>
  </si>
  <si>
    <t>CGA</t>
  </si>
  <si>
    <t>30 DE JUNHO DE 2021 / 30 JUNE 2021</t>
  </si>
  <si>
    <t>30 DE JUNHO DE 2022 / 30 JUNE 2022</t>
  </si>
  <si>
    <t>30 DE JUNHO DE 2023 / 30 JUNE 2023</t>
  </si>
  <si>
    <t>30 DE JUNHO DE 2024 / 30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</si>
</sst>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 ;\(#,##0\);\-\ "/>
    <numFmt numFmtId="165" formatCode="@*."/>
    <numFmt numFmtId="166" formatCode="#\ ###\ ##0\ ;\(#\ ###\ ##0\);\-\ "/>
    <numFmt numFmtId="167" formatCode="#.##0;\(#.##0\);\-"/>
    <numFmt numFmtId="168" formatCode="#,##0.00\ ;\(#,##0.00\);\-\ "/>
    <numFmt numFmtId="169" formatCode="#\ ##0\ ;\(#\ ##0\);\-\ "/>
  </numFmts>
  <fonts count="21" x14ac:knownFonts="1">
    <font>
      <sz val="11"/>
      <color theme="1"/>
      <name val="Calibri"/>
      <family val="2"/>
      <scheme val="minor"/>
    </font>
    <font>
      <sz val="10"/>
      <name val="Arial"/>
      <family val="2"/>
    </font>
    <font>
      <sz val="8"/>
      <color theme="1"/>
      <name val="Calibri"/>
      <family val="2"/>
      <scheme val="minor"/>
    </font>
    <font>
      <b/>
      <sz val="8"/>
      <color theme="1"/>
      <name val="Calibri"/>
      <family val="2"/>
      <scheme val="minor"/>
    </font>
    <font>
      <b/>
      <sz val="8"/>
      <name val="Calibri"/>
      <family val="2"/>
      <scheme val="minor"/>
    </font>
    <font>
      <sz val="8"/>
      <name val="Calibri"/>
      <family val="2"/>
      <scheme val="minor"/>
    </font>
    <font>
      <b/>
      <i/>
      <sz val="8"/>
      <color theme="1"/>
      <name val="Calibri"/>
      <family val="2"/>
      <scheme val="minor"/>
    </font>
    <font>
      <i/>
      <sz val="8"/>
      <color theme="1"/>
      <name val="Calibri"/>
      <family val="2"/>
      <scheme val="minor"/>
    </font>
    <font>
      <sz val="11"/>
      <name val="Tahoma"/>
      <family val="2"/>
    </font>
    <font>
      <u/>
      <sz val="8"/>
      <color theme="1"/>
      <name val="Calibri"/>
      <family val="2"/>
      <scheme val="minor"/>
    </font>
    <font>
      <sz val="9"/>
      <color indexed="81"/>
      <name val="Tahoma"/>
      <family val="2"/>
    </font>
    <font>
      <b/>
      <i/>
      <sz val="8"/>
      <name val="Calibri"/>
      <family val="2"/>
      <scheme val="minor"/>
    </font>
    <font>
      <b/>
      <sz val="11"/>
      <color theme="1"/>
      <name val="Calibri"/>
      <family val="2"/>
      <scheme val="minor"/>
    </font>
    <font>
      <b/>
      <sz val="10"/>
      <color theme="1"/>
      <name val="Calibri"/>
      <family val="2"/>
      <scheme val="minor"/>
    </font>
    <font>
      <b/>
      <sz val="9"/>
      <name val="Calibri"/>
      <family val="2"/>
      <scheme val="minor"/>
    </font>
    <font>
      <b/>
      <sz val="9"/>
      <color theme="1"/>
      <name val="Calibri"/>
      <family val="2"/>
      <scheme val="minor"/>
    </font>
    <font>
      <i/>
      <sz val="9"/>
      <color theme="1"/>
      <name val="Calibri"/>
      <family val="2"/>
      <scheme val="minor"/>
    </font>
    <font>
      <sz val="9"/>
      <color theme="1"/>
      <name val="Calibri"/>
      <family val="2"/>
      <scheme val="minor"/>
    </font>
    <font>
      <b/>
      <i/>
      <sz val="9"/>
      <name val="Calibri"/>
      <family val="2"/>
      <scheme val="minor"/>
    </font>
    <font>
      <sz val="8"/>
      <color indexed="81"/>
      <name val="Calibri"/>
      <family val="2"/>
      <scheme val="minor"/>
    </font>
    <font>
      <i/>
      <sz val="8"/>
      <color indexed="81"/>
      <name val="Calibri"/>
      <family val="2"/>
      <scheme val="minor"/>
    </font>
  </fonts>
  <fills count="5">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4" tint="0.59999389629810485"/>
        <bgColor indexed="64"/>
      </patternFill>
    </fill>
  </fills>
  <borders count="10">
    <border>
      <left/>
      <right/>
      <top/>
      <bottom/>
      <diagonal/>
    </border>
    <border>
      <left style="thin">
        <color theme="4"/>
      </left>
      <right/>
      <top style="thin">
        <color theme="4"/>
      </top>
      <bottom/>
      <diagonal/>
    </border>
    <border>
      <left/>
      <right/>
      <top style="thin">
        <color theme="4"/>
      </top>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right style="thin">
        <color theme="4"/>
      </right>
      <top style="thin">
        <color theme="4"/>
      </top>
      <bottom/>
      <diagonal/>
    </border>
    <border>
      <left/>
      <right style="thin">
        <color theme="4"/>
      </right>
      <top/>
      <bottom/>
      <diagonal/>
    </border>
    <border>
      <left/>
      <right style="thin">
        <color theme="4"/>
      </right>
      <top/>
      <bottom style="thin">
        <color theme="4"/>
      </bottom>
      <diagonal/>
    </border>
    <border>
      <left style="thin">
        <color theme="4"/>
      </left>
      <right style="thin">
        <color theme="4"/>
      </right>
      <top style="thin">
        <color theme="4"/>
      </top>
      <bottom/>
      <diagonal/>
    </border>
  </borders>
  <cellStyleXfs count="6">
    <xf numFmtId="0" fontId="0" fillId="0" borderId="0"/>
    <xf numFmtId="0" fontId="1" fillId="0" borderId="0"/>
    <xf numFmtId="0" fontId="1" fillId="0" borderId="0"/>
    <xf numFmtId="0" fontId="8" fillId="0" borderId="0"/>
    <xf numFmtId="0" fontId="1" fillId="0" borderId="0"/>
    <xf numFmtId="9" fontId="1" fillId="0" borderId="0" applyFont="0" applyFill="0" applyBorder="0" applyAlignment="0" applyProtection="0"/>
  </cellStyleXfs>
  <cellXfs count="164">
    <xf numFmtId="0" fontId="0" fillId="0" borderId="0" xfId="0"/>
    <xf numFmtId="0" fontId="2" fillId="0" borderId="0" xfId="0" applyFont="1" applyAlignment="1">
      <alignment horizontal="center" vertical="center"/>
    </xf>
    <xf numFmtId="164" fontId="5" fillId="3" borderId="0" xfId="0" applyNumberFormat="1" applyFont="1" applyFill="1" applyBorder="1"/>
    <xf numFmtId="0" fontId="4" fillId="3" borderId="0" xfId="0" applyFont="1" applyFill="1" applyBorder="1" applyAlignment="1">
      <alignment vertical="center"/>
    </xf>
    <xf numFmtId="0" fontId="3" fillId="0" borderId="3" xfId="0" applyFont="1" applyBorder="1" applyAlignment="1">
      <alignment horizontal="center" vertical="center"/>
    </xf>
    <xf numFmtId="165" fontId="3" fillId="0" borderId="0" xfId="0" applyNumberFormat="1" applyFont="1" applyFill="1" applyBorder="1" applyAlignment="1">
      <alignment vertical="center"/>
    </xf>
    <xf numFmtId="165" fontId="6" fillId="0" borderId="0" xfId="0" applyNumberFormat="1" applyFont="1" applyFill="1" applyBorder="1" applyAlignment="1">
      <alignment vertical="center"/>
    </xf>
    <xf numFmtId="166" fontId="5" fillId="3" borderId="0" xfId="0" applyNumberFormat="1" applyFont="1" applyFill="1" applyBorder="1" applyAlignment="1">
      <alignment vertical="center"/>
    </xf>
    <xf numFmtId="0" fontId="2" fillId="0" borderId="0" xfId="0" applyFont="1" applyAlignment="1">
      <alignment vertical="center"/>
    </xf>
    <xf numFmtId="0" fontId="7" fillId="0" borderId="0" xfId="0" applyFont="1" applyAlignment="1">
      <alignment vertical="center"/>
    </xf>
    <xf numFmtId="165" fontId="6" fillId="0" borderId="0" xfId="0" applyNumberFormat="1" applyFont="1" applyFill="1" applyBorder="1" applyAlignment="1">
      <alignment horizontal="left" vertical="center"/>
    </xf>
    <xf numFmtId="0" fontId="2" fillId="0" borderId="0" xfId="0" applyFont="1"/>
    <xf numFmtId="164" fontId="4" fillId="3" borderId="5" xfId="3" applyNumberFormat="1" applyFont="1" applyFill="1" applyBorder="1" applyAlignment="1">
      <alignment vertical="center"/>
    </xf>
    <xf numFmtId="164" fontId="4" fillId="3" borderId="0" xfId="3" applyNumberFormat="1" applyFont="1" applyFill="1" applyBorder="1" applyAlignment="1">
      <alignment vertical="center"/>
    </xf>
    <xf numFmtId="164" fontId="4" fillId="0" borderId="0" xfId="3" applyNumberFormat="1" applyFont="1" applyFill="1" applyBorder="1" applyAlignment="1">
      <alignment vertical="center"/>
    </xf>
    <xf numFmtId="0" fontId="3" fillId="2" borderId="2" xfId="0" applyFont="1" applyFill="1" applyBorder="1" applyAlignment="1">
      <alignment horizontal="center" vertical="center"/>
    </xf>
    <xf numFmtId="165" fontId="7" fillId="0" borderId="0" xfId="0" applyNumberFormat="1" applyFont="1" applyFill="1" applyBorder="1" applyAlignment="1">
      <alignment horizontal="left" vertical="center" indent="3"/>
    </xf>
    <xf numFmtId="165" fontId="3" fillId="3" borderId="5" xfId="0" applyNumberFormat="1" applyFont="1" applyFill="1" applyBorder="1" applyAlignment="1">
      <alignment horizontal="left" vertical="center"/>
    </xf>
    <xf numFmtId="0" fontId="3" fillId="3" borderId="0" xfId="0" applyNumberFormat="1" applyFont="1" applyFill="1" applyBorder="1" applyAlignment="1">
      <alignment vertical="center"/>
    </xf>
    <xf numFmtId="165" fontId="3" fillId="3" borderId="0" xfId="0" applyNumberFormat="1" applyFont="1" applyFill="1" applyBorder="1" applyAlignment="1">
      <alignment horizontal="left" vertical="center"/>
    </xf>
    <xf numFmtId="167" fontId="2" fillId="0" borderId="0" xfId="0" applyNumberFormat="1" applyFont="1" applyBorder="1"/>
    <xf numFmtId="0" fontId="3" fillId="0" borderId="0" xfId="0" applyFont="1" applyAlignment="1">
      <alignment horizontal="left"/>
    </xf>
    <xf numFmtId="165" fontId="3" fillId="3" borderId="0" xfId="0" applyNumberFormat="1"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4" fontId="5" fillId="3" borderId="7" xfId="0" applyNumberFormat="1" applyFont="1" applyFill="1" applyBorder="1"/>
    <xf numFmtId="164" fontId="4" fillId="0" borderId="7" xfId="3" applyNumberFormat="1" applyFont="1" applyFill="1" applyBorder="1" applyAlignment="1">
      <alignment vertical="center"/>
    </xf>
    <xf numFmtId="164" fontId="4" fillId="3" borderId="8" xfId="3" applyNumberFormat="1" applyFont="1" applyFill="1" applyBorder="1" applyAlignment="1">
      <alignment vertical="center"/>
    </xf>
    <xf numFmtId="166" fontId="5" fillId="3" borderId="7" xfId="0" applyNumberFormat="1" applyFont="1" applyFill="1" applyBorder="1" applyAlignment="1">
      <alignment vertical="center"/>
    </xf>
    <xf numFmtId="164" fontId="4" fillId="3" borderId="7" xfId="3" applyNumberFormat="1" applyFont="1" applyFill="1" applyBorder="1" applyAlignment="1">
      <alignment vertical="center"/>
    </xf>
    <xf numFmtId="164" fontId="5" fillId="0" borderId="0" xfId="3" applyNumberFormat="1" applyFont="1" applyFill="1" applyBorder="1" applyAlignment="1">
      <alignment vertical="center"/>
    </xf>
    <xf numFmtId="164" fontId="5" fillId="0" borderId="7" xfId="3" applyNumberFormat="1" applyFont="1" applyFill="1" applyBorder="1" applyAlignment="1">
      <alignment vertical="center"/>
    </xf>
    <xf numFmtId="0" fontId="9" fillId="0" borderId="0" xfId="0" applyFont="1"/>
    <xf numFmtId="0" fontId="2" fillId="2" borderId="1" xfId="0" applyFont="1" applyFill="1" applyBorder="1" applyAlignment="1">
      <alignment vertical="center"/>
    </xf>
    <xf numFmtId="14" fontId="4" fillId="2" borderId="2" xfId="1" applyNumberFormat="1" applyFont="1" applyFill="1" applyBorder="1" applyAlignment="1">
      <alignment horizontal="center" vertical="center" wrapText="1"/>
    </xf>
    <xf numFmtId="14" fontId="4" fillId="2" borderId="6" xfId="1" applyNumberFormat="1" applyFont="1" applyFill="1" applyBorder="1" applyAlignment="1">
      <alignment horizontal="center" vertical="center" wrapText="1"/>
    </xf>
    <xf numFmtId="0" fontId="3" fillId="0" borderId="0" xfId="0" applyFont="1" applyAlignment="1">
      <alignment horizontal="left" vertical="center"/>
    </xf>
    <xf numFmtId="0" fontId="3" fillId="4" borderId="0" xfId="0" applyFont="1" applyFill="1" applyBorder="1"/>
    <xf numFmtId="0" fontId="6" fillId="4" borderId="0" xfId="0" applyFont="1" applyFill="1" applyBorder="1"/>
    <xf numFmtId="0" fontId="2" fillId="0" borderId="0" xfId="0" applyFont="1" applyBorder="1"/>
    <xf numFmtId="0" fontId="7" fillId="0" borderId="0" xfId="0" applyFont="1" applyBorder="1"/>
    <xf numFmtId="0" fontId="7" fillId="0" borderId="5" xfId="0" applyFont="1" applyBorder="1"/>
    <xf numFmtId="164" fontId="4" fillId="4" borderId="0" xfId="3" applyNumberFormat="1" applyFont="1" applyFill="1" applyBorder="1" applyAlignment="1">
      <alignment vertical="center"/>
    </xf>
    <xf numFmtId="164" fontId="4" fillId="4" borderId="7" xfId="3" applyNumberFormat="1" applyFont="1" applyFill="1" applyBorder="1" applyAlignment="1">
      <alignment vertical="center"/>
    </xf>
    <xf numFmtId="0" fontId="2" fillId="4" borderId="0" xfId="0" applyFont="1" applyFill="1" applyBorder="1"/>
    <xf numFmtId="0" fontId="2" fillId="4" borderId="7" xfId="0" applyFont="1" applyFill="1" applyBorder="1"/>
    <xf numFmtId="0" fontId="2" fillId="0" borderId="7" xfId="0" applyFont="1" applyBorder="1"/>
    <xf numFmtId="164" fontId="4" fillId="0" borderId="5" xfId="3" applyNumberFormat="1" applyFont="1" applyFill="1" applyBorder="1" applyAlignment="1">
      <alignment vertical="center"/>
    </xf>
    <xf numFmtId="164" fontId="4" fillId="0" borderId="8" xfId="3" applyNumberFormat="1" applyFont="1" applyFill="1" applyBorder="1" applyAlignment="1">
      <alignment vertical="center"/>
    </xf>
    <xf numFmtId="164" fontId="2" fillId="0" borderId="0" xfId="0" applyNumberFormat="1" applyFont="1"/>
    <xf numFmtId="0" fontId="7" fillId="0" borderId="0" xfId="0" applyFont="1"/>
    <xf numFmtId="0" fontId="2" fillId="3" borderId="3" xfId="0" applyFont="1" applyFill="1" applyBorder="1" applyAlignment="1">
      <alignment vertical="center"/>
    </xf>
    <xf numFmtId="0" fontId="3" fillId="0" borderId="3" xfId="0" applyFont="1" applyBorder="1"/>
    <xf numFmtId="167" fontId="3" fillId="3" borderId="4" xfId="0" applyNumberFormat="1" applyFont="1" applyFill="1" applyBorder="1" applyAlignment="1">
      <alignment vertical="center"/>
    </xf>
    <xf numFmtId="167" fontId="3" fillId="3" borderId="3" xfId="0" applyNumberFormat="1" applyFont="1" applyFill="1" applyBorder="1" applyAlignment="1">
      <alignment vertical="center"/>
    </xf>
    <xf numFmtId="0" fontId="3" fillId="3" borderId="4" xfId="0" applyFont="1" applyFill="1" applyBorder="1" applyAlignment="1">
      <alignment vertical="center"/>
    </xf>
    <xf numFmtId="0" fontId="3" fillId="0" borderId="0" xfId="0" applyFont="1"/>
    <xf numFmtId="0" fontId="3" fillId="2" borderId="1" xfId="0" applyFont="1" applyFill="1" applyBorder="1"/>
    <xf numFmtId="0" fontId="3" fillId="2" borderId="2" xfId="0" applyFont="1" applyFill="1" applyBorder="1"/>
    <xf numFmtId="0" fontId="2" fillId="4" borderId="3" xfId="0" applyFont="1" applyFill="1" applyBorder="1"/>
    <xf numFmtId="0" fontId="2" fillId="0" borderId="3" xfId="0" applyFont="1" applyBorder="1"/>
    <xf numFmtId="0" fontId="2" fillId="0" borderId="4" xfId="0" applyFont="1" applyBorder="1"/>
    <xf numFmtId="0" fontId="13" fillId="0" borderId="0" xfId="0" applyFont="1" applyFill="1" applyAlignment="1">
      <alignment vertical="center"/>
    </xf>
    <xf numFmtId="0" fontId="13" fillId="0" borderId="0" xfId="0" applyFont="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4" fillId="2" borderId="2" xfId="0" applyFont="1" applyFill="1" applyBorder="1" applyAlignment="1">
      <alignment horizontal="center" vertical="center"/>
    </xf>
    <xf numFmtId="0" fontId="4" fillId="2" borderId="2" xfId="0" applyFont="1" applyFill="1" applyBorder="1" applyAlignment="1">
      <alignment horizontal="right"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3" borderId="3" xfId="0" applyFont="1" applyFill="1" applyBorder="1" applyAlignment="1">
      <alignment vertical="center"/>
    </xf>
    <xf numFmtId="164" fontId="5" fillId="3" borderId="0" xfId="0" applyNumberFormat="1" applyFont="1" applyFill="1" applyBorder="1" applyAlignment="1">
      <alignment vertical="center"/>
    </xf>
    <xf numFmtId="164" fontId="5" fillId="3" borderId="7" xfId="0" applyNumberFormat="1" applyFont="1" applyFill="1" applyBorder="1" applyAlignment="1">
      <alignment vertical="center"/>
    </xf>
    <xf numFmtId="166" fontId="4" fillId="0" borderId="0" xfId="0" applyNumberFormat="1" applyFont="1" applyFill="1" applyBorder="1" applyAlignment="1">
      <alignment vertical="center"/>
    </xf>
    <xf numFmtId="166" fontId="3" fillId="0" borderId="0" xfId="0" applyNumberFormat="1" applyFont="1" applyFill="1" applyBorder="1" applyAlignment="1">
      <alignment vertical="center"/>
    </xf>
    <xf numFmtId="166" fontId="3" fillId="0" borderId="7" xfId="0" applyNumberFormat="1" applyFont="1" applyFill="1" applyBorder="1" applyAlignment="1">
      <alignment vertical="center"/>
    </xf>
    <xf numFmtId="165"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7" xfId="0" applyNumberFormat="1" applyFont="1" applyFill="1" applyBorder="1" applyAlignment="1">
      <alignment vertical="center"/>
    </xf>
    <xf numFmtId="165" fontId="7" fillId="0" borderId="0" xfId="0" applyNumberFormat="1" applyFont="1" applyFill="1" applyBorder="1" applyAlignment="1">
      <alignment horizontal="left" vertical="center" indent="2"/>
    </xf>
    <xf numFmtId="0" fontId="4" fillId="3" borderId="4" xfId="0" applyFont="1" applyFill="1" applyBorder="1" applyAlignment="1">
      <alignment vertical="center"/>
    </xf>
    <xf numFmtId="165" fontId="4" fillId="3" borderId="5" xfId="0" applyNumberFormat="1" applyFont="1" applyFill="1" applyBorder="1" applyAlignment="1">
      <alignment vertical="center"/>
    </xf>
    <xf numFmtId="166" fontId="4" fillId="3" borderId="5" xfId="0" applyNumberFormat="1" applyFont="1" applyFill="1" applyBorder="1" applyAlignment="1">
      <alignment vertical="center"/>
    </xf>
    <xf numFmtId="166" fontId="4" fillId="3" borderId="8" xfId="0" applyNumberFormat="1" applyFont="1" applyFill="1" applyBorder="1" applyAlignment="1">
      <alignment vertical="center"/>
    </xf>
    <xf numFmtId="0" fontId="4" fillId="3" borderId="3" xfId="0" applyFont="1" applyFill="1" applyBorder="1" applyAlignment="1">
      <alignment vertical="center"/>
    </xf>
    <xf numFmtId="165" fontId="4" fillId="3" borderId="0" xfId="0" applyNumberFormat="1" applyFont="1" applyFill="1" applyBorder="1" applyAlignment="1">
      <alignment vertical="center"/>
    </xf>
    <xf numFmtId="166" fontId="4" fillId="3" borderId="0" xfId="0" applyNumberFormat="1" applyFont="1" applyFill="1" applyBorder="1" applyAlignment="1">
      <alignment vertical="center"/>
    </xf>
    <xf numFmtId="166" fontId="4" fillId="3" borderId="7" xfId="0" applyNumberFormat="1" applyFont="1" applyFill="1" applyBorder="1" applyAlignment="1">
      <alignment vertical="center"/>
    </xf>
    <xf numFmtId="49" fontId="3" fillId="0" borderId="3" xfId="0" applyNumberFormat="1" applyFont="1" applyBorder="1" applyAlignment="1">
      <alignment horizontal="center" vertical="center"/>
    </xf>
    <xf numFmtId="0" fontId="2" fillId="3" borderId="4" xfId="0" applyFont="1" applyFill="1" applyBorder="1" applyAlignment="1">
      <alignment vertical="center"/>
    </xf>
    <xf numFmtId="165" fontId="3" fillId="3" borderId="5" xfId="0" applyNumberFormat="1" applyFont="1" applyFill="1" applyBorder="1" applyAlignment="1">
      <alignment vertical="center"/>
    </xf>
    <xf numFmtId="166" fontId="3" fillId="3" borderId="5" xfId="0" applyNumberFormat="1" applyFont="1" applyFill="1" applyBorder="1" applyAlignment="1">
      <alignment vertical="center"/>
    </xf>
    <xf numFmtId="166" fontId="3" fillId="3" borderId="8" xfId="0" applyNumberFormat="1" applyFont="1" applyFill="1" applyBorder="1" applyAlignment="1">
      <alignment vertical="center"/>
    </xf>
    <xf numFmtId="0" fontId="2" fillId="0" borderId="0" xfId="0" applyFont="1" applyFill="1" applyBorder="1" applyAlignment="1">
      <alignment vertical="center"/>
    </xf>
    <xf numFmtId="1" fontId="3" fillId="0" borderId="0" xfId="0" applyNumberFormat="1" applyFont="1" applyFill="1" applyBorder="1" applyAlignment="1">
      <alignment vertical="center"/>
    </xf>
    <xf numFmtId="0" fontId="2" fillId="0" borderId="0" xfId="0" applyFont="1" applyFill="1" applyAlignment="1">
      <alignment vertical="center"/>
    </xf>
    <xf numFmtId="164" fontId="2" fillId="0" borderId="0" xfId="0" applyNumberFormat="1" applyFont="1" applyAlignment="1">
      <alignment vertical="center"/>
    </xf>
    <xf numFmtId="0" fontId="3" fillId="0" borderId="0" xfId="0" applyFont="1" applyFill="1"/>
    <xf numFmtId="0" fontId="2" fillId="2" borderId="2" xfId="0" applyFont="1" applyFill="1" applyBorder="1"/>
    <xf numFmtId="0" fontId="5" fillId="3" borderId="3" xfId="0" applyFont="1" applyFill="1" applyBorder="1"/>
    <xf numFmtId="0" fontId="3" fillId="4" borderId="4" xfId="0" applyFont="1" applyFill="1" applyBorder="1" applyAlignment="1">
      <alignment horizontal="center" vertical="center"/>
    </xf>
    <xf numFmtId="165" fontId="3" fillId="4" borderId="5" xfId="0" applyNumberFormat="1" applyFont="1" applyFill="1" applyBorder="1" applyAlignment="1">
      <alignment vertical="center"/>
    </xf>
    <xf numFmtId="166" fontId="3" fillId="4" borderId="5" xfId="0" applyNumberFormat="1" applyFont="1" applyFill="1" applyBorder="1" applyAlignment="1">
      <alignment vertical="center"/>
    </xf>
    <xf numFmtId="166" fontId="3" fillId="4" borderId="8" xfId="0" applyNumberFormat="1" applyFont="1" applyFill="1" applyBorder="1" applyAlignment="1">
      <alignment vertical="center"/>
    </xf>
    <xf numFmtId="0" fontId="2" fillId="0" borderId="0" xfId="0" applyFont="1" applyFill="1"/>
    <xf numFmtId="166" fontId="5" fillId="0" borderId="0" xfId="0" applyNumberFormat="1" applyFont="1" applyFill="1" applyBorder="1" applyAlignment="1">
      <alignment vertical="center"/>
    </xf>
    <xf numFmtId="0" fontId="4" fillId="2" borderId="6" xfId="0" applyFont="1" applyFill="1" applyBorder="1" applyAlignment="1">
      <alignment horizontal="center" vertical="center"/>
    </xf>
    <xf numFmtId="166" fontId="5" fillId="0" borderId="7" xfId="0" applyNumberFormat="1" applyFont="1" applyFill="1" applyBorder="1" applyAlignment="1">
      <alignment vertical="center"/>
    </xf>
    <xf numFmtId="166" fontId="2" fillId="0" borderId="0" xfId="0" applyNumberFormat="1" applyFont="1"/>
    <xf numFmtId="0" fontId="2" fillId="2" borderId="1" xfId="0" applyFont="1" applyFill="1" applyBorder="1" applyAlignment="1">
      <alignment horizontal="center" vertical="center" wrapText="1"/>
    </xf>
    <xf numFmtId="0" fontId="2" fillId="2" borderId="2" xfId="0" applyFont="1" applyFill="1" applyBorder="1" applyAlignment="1">
      <alignment wrapText="1"/>
    </xf>
    <xf numFmtId="0" fontId="2" fillId="0" borderId="0" xfId="0" applyFont="1" applyAlignment="1">
      <alignment horizontal="center" vertical="center" wrapText="1"/>
    </xf>
    <xf numFmtId="0" fontId="2" fillId="2" borderId="9" xfId="0" applyFont="1" applyFill="1" applyBorder="1" applyAlignment="1">
      <alignment wrapText="1"/>
    </xf>
    <xf numFmtId="0" fontId="5" fillId="3" borderId="1" xfId="0" applyFont="1" applyFill="1" applyBorder="1"/>
    <xf numFmtId="0" fontId="4" fillId="3" borderId="2" xfId="0" applyFont="1" applyFill="1" applyBorder="1" applyAlignment="1">
      <alignment vertical="center"/>
    </xf>
    <xf numFmtId="164" fontId="5" fillId="3" borderId="2" xfId="0" applyNumberFormat="1" applyFont="1" applyFill="1" applyBorder="1"/>
    <xf numFmtId="164" fontId="5" fillId="3" borderId="6" xfId="0" applyNumberFormat="1" applyFont="1" applyFill="1" applyBorder="1"/>
    <xf numFmtId="0" fontId="13" fillId="0" borderId="0" xfId="0" applyFont="1" applyAlignment="1">
      <alignment horizontal="left" vertical="center"/>
    </xf>
    <xf numFmtId="14" fontId="14" fillId="2" borderId="2" xfId="1" applyNumberFormat="1" applyFont="1" applyFill="1" applyBorder="1" applyAlignment="1">
      <alignment horizontal="center" vertical="center" wrapText="1"/>
    </xf>
    <xf numFmtId="0" fontId="15" fillId="2" borderId="1" xfId="0" applyFont="1" applyFill="1" applyBorder="1"/>
    <xf numFmtId="0" fontId="15" fillId="2" borderId="2" xfId="0" applyFont="1" applyFill="1" applyBorder="1"/>
    <xf numFmtId="164" fontId="15" fillId="2" borderId="2" xfId="1" applyNumberFormat="1" applyFont="1" applyFill="1" applyBorder="1" applyAlignment="1">
      <alignment horizontal="center" vertical="center" wrapText="1"/>
    </xf>
    <xf numFmtId="14" fontId="14" fillId="2" borderId="6" xfId="1" applyNumberFormat="1" applyFont="1" applyFill="1" applyBorder="1" applyAlignment="1">
      <alignment horizontal="center" vertical="center" wrapText="1"/>
    </xf>
    <xf numFmtId="0" fontId="0" fillId="4" borderId="3" xfId="0" applyFill="1" applyBorder="1"/>
    <xf numFmtId="0" fontId="0" fillId="0" borderId="3" xfId="0" applyBorder="1"/>
    <xf numFmtId="0" fontId="0" fillId="0" borderId="4" xfId="0" applyBorder="1"/>
    <xf numFmtId="164" fontId="5" fillId="0" borderId="5" xfId="3" applyNumberFormat="1" applyFont="1" applyFill="1" applyBorder="1" applyAlignment="1">
      <alignment vertical="center"/>
    </xf>
    <xf numFmtId="164" fontId="5" fillId="0" borderId="8" xfId="3" applyNumberFormat="1" applyFont="1" applyFill="1" applyBorder="1" applyAlignment="1">
      <alignment vertical="center"/>
    </xf>
    <xf numFmtId="0" fontId="0" fillId="3" borderId="3" xfId="0" applyFill="1" applyBorder="1" applyAlignment="1">
      <alignment vertical="center"/>
    </xf>
    <xf numFmtId="0" fontId="12" fillId="0" borderId="3" xfId="0" applyFont="1" applyBorder="1"/>
    <xf numFmtId="167" fontId="12" fillId="3" borderId="4" xfId="0" applyNumberFormat="1" applyFont="1" applyFill="1" applyBorder="1" applyAlignment="1">
      <alignment vertical="center"/>
    </xf>
    <xf numFmtId="167" fontId="12" fillId="3" borderId="3" xfId="0" applyNumberFormat="1" applyFont="1" applyFill="1" applyBorder="1" applyAlignment="1">
      <alignment vertical="center"/>
    </xf>
    <xf numFmtId="0" fontId="12" fillId="3" borderId="4" xfId="0" applyFont="1" applyFill="1" applyBorder="1" applyAlignment="1">
      <alignment vertical="center"/>
    </xf>
    <xf numFmtId="0" fontId="12" fillId="0" borderId="0" xfId="0" applyFont="1"/>
    <xf numFmtId="0" fontId="0" fillId="0" borderId="0" xfId="0" applyAlignment="1">
      <alignment horizontal="center" vertical="center"/>
    </xf>
    <xf numFmtId="164" fontId="0" fillId="0" borderId="0" xfId="0" applyNumberFormat="1"/>
    <xf numFmtId="166" fontId="3" fillId="0" borderId="0" xfId="0" applyNumberFormat="1" applyFont="1" applyFill="1" applyBorder="1"/>
    <xf numFmtId="166" fontId="3" fillId="0" borderId="7" xfId="0" applyNumberFormat="1" applyFont="1" applyFill="1" applyBorder="1"/>
    <xf numFmtId="166" fontId="2" fillId="0" borderId="0" xfId="0" applyNumberFormat="1" applyFont="1" applyFill="1" applyBorder="1"/>
    <xf numFmtId="166" fontId="2" fillId="0" borderId="7" xfId="0" applyNumberFormat="1" applyFont="1" applyFill="1" applyBorder="1"/>
    <xf numFmtId="0" fontId="0" fillId="0" borderId="0" xfId="0" applyFont="1"/>
    <xf numFmtId="164" fontId="0" fillId="0" borderId="0" xfId="0" applyNumberFormat="1" applyFont="1"/>
    <xf numFmtId="0" fontId="3" fillId="3" borderId="4" xfId="0" applyFont="1" applyFill="1" applyBorder="1" applyAlignment="1">
      <alignment horizontal="center" vertical="center"/>
    </xf>
    <xf numFmtId="166" fontId="3" fillId="3" borderId="5" xfId="0" applyNumberFormat="1" applyFont="1" applyFill="1" applyBorder="1"/>
    <xf numFmtId="166" fontId="3" fillId="3" borderId="8" xfId="0" applyNumberFormat="1" applyFont="1" applyFill="1" applyBorder="1"/>
    <xf numFmtId="166" fontId="5" fillId="3" borderId="0" xfId="0" applyNumberFormat="1" applyFont="1" applyFill="1" applyBorder="1"/>
    <xf numFmtId="166" fontId="5" fillId="3" borderId="7" xfId="0" applyNumberFormat="1" applyFont="1" applyFill="1" applyBorder="1"/>
    <xf numFmtId="166" fontId="4" fillId="3" borderId="0" xfId="0" applyNumberFormat="1" applyFont="1" applyFill="1" applyBorder="1"/>
    <xf numFmtId="166" fontId="4" fillId="3" borderId="7" xfId="0" applyNumberFormat="1" applyFont="1" applyFill="1" applyBorder="1"/>
    <xf numFmtId="168" fontId="0" fillId="0" borderId="0" xfId="0" applyNumberFormat="1"/>
    <xf numFmtId="169" fontId="3" fillId="0" borderId="0" xfId="0" applyNumberFormat="1" applyFont="1" applyFill="1" applyBorder="1"/>
    <xf numFmtId="0" fontId="0" fillId="0" borderId="0" xfId="0" applyFill="1"/>
    <xf numFmtId="168" fontId="0" fillId="0" borderId="0" xfId="0" applyNumberFormat="1" applyFill="1"/>
    <xf numFmtId="165" fontId="2" fillId="0" borderId="0" xfId="0" applyNumberFormat="1" applyFont="1" applyFill="1" applyBorder="1" applyAlignment="1">
      <alignment horizontal="left" vertical="center"/>
    </xf>
    <xf numFmtId="166" fontId="5" fillId="0" borderId="0" xfId="0" applyNumberFormat="1" applyFont="1" applyFill="1" applyBorder="1" applyAlignment="1">
      <alignment horizontal="right" vertical="center"/>
    </xf>
    <xf numFmtId="166" fontId="2" fillId="0" borderId="0" xfId="0" applyNumberFormat="1" applyFont="1" applyFill="1" applyBorder="1" applyAlignment="1">
      <alignment horizontal="right" vertical="center"/>
    </xf>
    <xf numFmtId="164" fontId="2" fillId="0" borderId="0" xfId="0" applyNumberFormat="1" applyFont="1" applyBorder="1"/>
    <xf numFmtId="166" fontId="2" fillId="0" borderId="0" xfId="0" applyNumberFormat="1" applyFont="1" applyBorder="1"/>
    <xf numFmtId="165" fontId="6" fillId="3" borderId="0" xfId="0" applyNumberFormat="1" applyFont="1" applyFill="1" applyBorder="1" applyAlignment="1">
      <alignment horizontal="left" vertical="center"/>
    </xf>
    <xf numFmtId="165" fontId="7" fillId="0" borderId="0" xfId="0" applyNumberFormat="1" applyFont="1" applyFill="1" applyBorder="1" applyAlignment="1">
      <alignment vertical="center"/>
    </xf>
    <xf numFmtId="165" fontId="7" fillId="0" borderId="5" xfId="0" applyNumberFormat="1" applyFont="1" applyFill="1" applyBorder="1" applyAlignment="1">
      <alignment vertical="center"/>
    </xf>
    <xf numFmtId="166" fontId="3" fillId="0" borderId="0" xfId="0" applyNumberFormat="1" applyFont="1" applyAlignment="1">
      <alignment vertical="center"/>
    </xf>
    <xf numFmtId="3" fontId="2" fillId="0" borderId="0" xfId="0" applyNumberFormat="1" applyFont="1" applyAlignment="1">
      <alignment vertical="center"/>
    </xf>
    <xf numFmtId="166" fontId="2" fillId="0" borderId="0" xfId="0" applyNumberFormat="1" applyFont="1" applyAlignment="1">
      <alignment vertical="center"/>
    </xf>
  </cellXfs>
  <cellStyles count="6">
    <cellStyle name="gs]_x000d__x000a_Window=0,0,640,480, , ,3_x000d__x000a_dir1=5,7,637,250,-1,-1,1,30,201,1905,231,G:\UGRC\RB\B-DADOS\FOX-PRO\CRED-VEN\KP" xfId="2"/>
    <cellStyle name="Normal" xfId="0" builtinId="0"/>
    <cellStyle name="Normal 2" xfId="1"/>
    <cellStyle name="Normal 3" xfId="4"/>
    <cellStyle name="Normal_Nota das pensões consolidada - Nossa" xfId="3"/>
    <cellStyle name="Percentagem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50"/>
  <sheetViews>
    <sheetView showGridLines="0" tabSelected="1" zoomScaleNormal="100" workbookViewId="0">
      <selection activeCell="I117" sqref="I117"/>
    </sheetView>
  </sheetViews>
  <sheetFormatPr defaultColWidth="9.28515625" defaultRowHeight="11.25" x14ac:dyDescent="0.2"/>
  <cols>
    <col min="1" max="1" width="4.28515625" style="11" customWidth="1"/>
    <col min="2" max="2" width="70.28515625" style="11" bestFit="1" customWidth="1"/>
    <col min="3" max="15" width="12.42578125" style="11" customWidth="1"/>
    <col min="16" max="16384" width="9.28515625" style="11"/>
  </cols>
  <sheetData>
    <row r="1" spans="1:15" ht="15" customHeight="1" x14ac:dyDescent="0.2">
      <c r="A1" s="23" t="s">
        <v>33</v>
      </c>
    </row>
    <row r="2" spans="1:15" ht="15" customHeight="1" x14ac:dyDescent="0.2">
      <c r="A2" s="24" t="s">
        <v>341</v>
      </c>
      <c r="B2" s="21"/>
    </row>
    <row r="3" spans="1:15" ht="15" customHeight="1" x14ac:dyDescent="0.2">
      <c r="A3" s="24" t="s">
        <v>111</v>
      </c>
      <c r="B3" s="21"/>
    </row>
    <row r="4" spans="1:15" s="1" customFormat="1" ht="30" customHeight="1" x14ac:dyDescent="0.25">
      <c r="A4" s="33"/>
      <c r="B4" s="15"/>
      <c r="C4" s="34" t="s">
        <v>132</v>
      </c>
      <c r="D4" s="34" t="s">
        <v>67</v>
      </c>
      <c r="E4" s="34" t="s">
        <v>66</v>
      </c>
      <c r="F4" s="34" t="s">
        <v>7</v>
      </c>
      <c r="G4" s="34" t="s">
        <v>9</v>
      </c>
      <c r="H4" s="34" t="s">
        <v>336</v>
      </c>
      <c r="I4" s="34" t="s">
        <v>337</v>
      </c>
      <c r="J4" s="34" t="s">
        <v>10</v>
      </c>
      <c r="K4" s="34" t="s">
        <v>6</v>
      </c>
      <c r="L4" s="34" t="s">
        <v>46</v>
      </c>
      <c r="M4" s="34" t="s">
        <v>68</v>
      </c>
      <c r="N4" s="34" t="s">
        <v>165</v>
      </c>
      <c r="O4" s="35" t="s">
        <v>47</v>
      </c>
    </row>
    <row r="5" spans="1:15" ht="15" customHeight="1" x14ac:dyDescent="0.2">
      <c r="A5" s="128"/>
      <c r="B5" s="3" t="s">
        <v>95</v>
      </c>
      <c r="C5" s="2"/>
      <c r="D5" s="2"/>
      <c r="E5" s="2"/>
      <c r="F5" s="2"/>
      <c r="G5" s="2"/>
      <c r="H5" s="2"/>
      <c r="I5" s="2"/>
      <c r="J5" s="2"/>
      <c r="K5" s="2"/>
      <c r="L5" s="2"/>
      <c r="M5" s="2"/>
      <c r="N5" s="2"/>
      <c r="O5" s="25"/>
    </row>
    <row r="6" spans="1:15" ht="15" customHeight="1" x14ac:dyDescent="0.2">
      <c r="A6" s="4" t="s">
        <v>11</v>
      </c>
      <c r="B6" s="5" t="s">
        <v>97</v>
      </c>
      <c r="C6" s="14">
        <v>1537543.30956</v>
      </c>
      <c r="D6" s="14">
        <v>3976187.1568500004</v>
      </c>
      <c r="E6" s="14">
        <v>846310.49950000003</v>
      </c>
      <c r="F6" s="14">
        <v>325670.43563000002</v>
      </c>
      <c r="G6" s="14">
        <v>44412.431750000003</v>
      </c>
      <c r="H6" s="14">
        <v>73387.972990000009</v>
      </c>
      <c r="I6" s="14">
        <v>2194238.1929299999</v>
      </c>
      <c r="J6" s="14">
        <v>1709400.8879500001</v>
      </c>
      <c r="K6" s="14">
        <v>24283196.967</v>
      </c>
      <c r="L6" s="14">
        <v>6014153</v>
      </c>
      <c r="M6" s="14">
        <v>103598.11267</v>
      </c>
      <c r="N6" s="14">
        <v>4770949.96</v>
      </c>
      <c r="O6" s="26">
        <v>717100.98745000002</v>
      </c>
    </row>
    <row r="7" spans="1:15" ht="15" customHeight="1" x14ac:dyDescent="0.2">
      <c r="A7" s="4"/>
      <c r="B7" s="6" t="s">
        <v>48</v>
      </c>
      <c r="C7" s="14"/>
      <c r="D7" s="14"/>
      <c r="E7" s="14"/>
      <c r="F7" s="14"/>
      <c r="G7" s="14"/>
      <c r="H7" s="14"/>
      <c r="I7" s="14"/>
      <c r="J7" s="14"/>
      <c r="K7" s="14"/>
      <c r="L7" s="14"/>
      <c r="M7" s="14"/>
      <c r="N7" s="14"/>
      <c r="O7" s="26"/>
    </row>
    <row r="8" spans="1:15" ht="15" customHeight="1" x14ac:dyDescent="0.2">
      <c r="A8" s="4" t="s">
        <v>12</v>
      </c>
      <c r="B8" s="5" t="s">
        <v>49</v>
      </c>
      <c r="C8" s="14">
        <v>971.35928999999999</v>
      </c>
      <c r="D8" s="14">
        <v>2257977.5016600001</v>
      </c>
      <c r="E8" s="14">
        <v>0</v>
      </c>
      <c r="F8" s="14">
        <v>96296.00434</v>
      </c>
      <c r="G8" s="14">
        <v>27537.156419999999</v>
      </c>
      <c r="H8" s="14">
        <v>31937.549459999998</v>
      </c>
      <c r="I8" s="14">
        <v>175305.78778000001</v>
      </c>
      <c r="J8" s="14">
        <v>29467.770349999999</v>
      </c>
      <c r="K8" s="14">
        <v>720588.39800000004</v>
      </c>
      <c r="L8" s="14">
        <v>788740</v>
      </c>
      <c r="M8" s="14">
        <v>50430.470959999999</v>
      </c>
      <c r="N8" s="14">
        <v>1776608.5870000001</v>
      </c>
      <c r="O8" s="26">
        <v>916516.46423000004</v>
      </c>
    </row>
    <row r="9" spans="1:15" ht="15" customHeight="1" x14ac:dyDescent="0.2">
      <c r="A9" s="4"/>
      <c r="B9" s="6" t="s">
        <v>34</v>
      </c>
      <c r="C9" s="14"/>
      <c r="D9" s="14"/>
      <c r="E9" s="14"/>
      <c r="F9" s="14"/>
      <c r="G9" s="14"/>
      <c r="H9" s="14"/>
      <c r="I9" s="14"/>
      <c r="J9" s="14"/>
      <c r="K9" s="14"/>
      <c r="L9" s="14"/>
      <c r="M9" s="14"/>
      <c r="N9" s="14"/>
      <c r="O9" s="26"/>
    </row>
    <row r="10" spans="1:15" ht="15" customHeight="1" x14ac:dyDescent="0.25">
      <c r="A10" s="129"/>
      <c r="B10" s="16" t="s">
        <v>299</v>
      </c>
      <c r="C10" s="30">
        <v>971.35928999999999</v>
      </c>
      <c r="D10" s="30">
        <v>388748.12127</v>
      </c>
      <c r="E10" s="30">
        <v>0</v>
      </c>
      <c r="F10" s="30">
        <v>284.47818999999998</v>
      </c>
      <c r="G10" s="30">
        <v>542.49633999999992</v>
      </c>
      <c r="H10" s="30">
        <v>660.69821000000002</v>
      </c>
      <c r="I10" s="30">
        <v>15856.56078</v>
      </c>
      <c r="J10" s="30">
        <v>14283.43081</v>
      </c>
      <c r="K10" s="30">
        <v>208691.70699999999</v>
      </c>
      <c r="L10" s="30">
        <v>101993</v>
      </c>
      <c r="M10" s="30">
        <v>50430.470959999999</v>
      </c>
      <c r="N10" s="30">
        <v>1776608.5870000001</v>
      </c>
      <c r="O10" s="31">
        <v>36137.754049999996</v>
      </c>
    </row>
    <row r="11" spans="1:15" ht="15" customHeight="1" x14ac:dyDescent="0.25">
      <c r="A11" s="129"/>
      <c r="B11" s="16" t="s">
        <v>300</v>
      </c>
      <c r="C11" s="30">
        <v>0</v>
      </c>
      <c r="D11" s="30">
        <v>72176.629150000008</v>
      </c>
      <c r="E11" s="30">
        <v>0</v>
      </c>
      <c r="F11" s="30">
        <v>0</v>
      </c>
      <c r="G11" s="30">
        <v>0</v>
      </c>
      <c r="H11" s="30">
        <v>7839.4882600000001</v>
      </c>
      <c r="I11" s="30">
        <v>0</v>
      </c>
      <c r="J11" s="30">
        <v>5992.3542400000006</v>
      </c>
      <c r="K11" s="30">
        <v>91.113</v>
      </c>
      <c r="L11" s="30">
        <v>0</v>
      </c>
      <c r="M11" s="30">
        <v>0</v>
      </c>
      <c r="N11" s="30">
        <v>0</v>
      </c>
      <c r="O11" s="31">
        <v>27.44304</v>
      </c>
    </row>
    <row r="12" spans="1:15" ht="15" customHeight="1" x14ac:dyDescent="0.25">
      <c r="A12" s="129"/>
      <c r="B12" s="16" t="s">
        <v>301</v>
      </c>
      <c r="C12" s="30">
        <v>0</v>
      </c>
      <c r="D12" s="30">
        <v>1797052.7512399999</v>
      </c>
      <c r="E12" s="30">
        <v>0</v>
      </c>
      <c r="F12" s="30">
        <v>96011.526150000005</v>
      </c>
      <c r="G12" s="30">
        <v>26994.660079999998</v>
      </c>
      <c r="H12" s="30">
        <v>23437.362989999998</v>
      </c>
      <c r="I12" s="30">
        <v>159449.22700000001</v>
      </c>
      <c r="J12" s="30">
        <v>9191.9853000000003</v>
      </c>
      <c r="K12" s="30">
        <v>511805.57799999998</v>
      </c>
      <c r="L12" s="30">
        <v>686747</v>
      </c>
      <c r="M12" s="30">
        <v>0</v>
      </c>
      <c r="N12" s="30">
        <v>0</v>
      </c>
      <c r="O12" s="31">
        <v>880351.26714000001</v>
      </c>
    </row>
    <row r="13" spans="1:15" ht="15" customHeight="1" x14ac:dyDescent="0.25">
      <c r="A13" s="129"/>
      <c r="B13" s="16" t="s">
        <v>302</v>
      </c>
      <c r="C13" s="30">
        <v>0</v>
      </c>
      <c r="D13" s="30">
        <v>0</v>
      </c>
      <c r="E13" s="30">
        <v>0</v>
      </c>
      <c r="F13" s="30">
        <v>0</v>
      </c>
      <c r="G13" s="30">
        <v>0</v>
      </c>
      <c r="H13" s="30">
        <v>0</v>
      </c>
      <c r="I13" s="30">
        <v>0</v>
      </c>
      <c r="J13" s="30">
        <v>0</v>
      </c>
      <c r="K13" s="30">
        <v>0</v>
      </c>
      <c r="L13" s="30">
        <v>0</v>
      </c>
      <c r="M13" s="30">
        <v>0</v>
      </c>
      <c r="N13" s="30">
        <v>0</v>
      </c>
      <c r="O13" s="31">
        <v>0</v>
      </c>
    </row>
    <row r="14" spans="1:15" ht="15" customHeight="1" x14ac:dyDescent="0.2">
      <c r="A14" s="4" t="s">
        <v>13</v>
      </c>
      <c r="B14" s="5" t="s">
        <v>50</v>
      </c>
      <c r="C14" s="14">
        <v>31287.97755</v>
      </c>
      <c r="D14" s="14">
        <v>530362.63747999992</v>
      </c>
      <c r="E14" s="14">
        <v>0</v>
      </c>
      <c r="F14" s="14">
        <v>7825.9868399999996</v>
      </c>
      <c r="G14" s="14">
        <v>195.52770000000001</v>
      </c>
      <c r="H14" s="14">
        <v>27595.947929999998</v>
      </c>
      <c r="I14" s="14">
        <v>186996.5839</v>
      </c>
      <c r="J14" s="14">
        <v>114939.78927000001</v>
      </c>
      <c r="K14" s="14">
        <v>736443.81500000006</v>
      </c>
      <c r="L14" s="14">
        <v>956350</v>
      </c>
      <c r="M14" s="14">
        <v>0</v>
      </c>
      <c r="N14" s="14">
        <v>22777.348999999998</v>
      </c>
      <c r="O14" s="26">
        <v>16335.86786</v>
      </c>
    </row>
    <row r="15" spans="1:15" ht="15" customHeight="1" x14ac:dyDescent="0.2">
      <c r="A15" s="4"/>
      <c r="B15" s="6" t="s">
        <v>51</v>
      </c>
      <c r="C15" s="14"/>
      <c r="D15" s="14"/>
      <c r="E15" s="14"/>
      <c r="F15" s="14"/>
      <c r="G15" s="14"/>
      <c r="H15" s="14"/>
      <c r="I15" s="14"/>
      <c r="J15" s="14"/>
      <c r="K15" s="14"/>
      <c r="L15" s="14"/>
      <c r="M15" s="14"/>
      <c r="N15" s="14"/>
      <c r="O15" s="26"/>
    </row>
    <row r="16" spans="1:15" ht="15" customHeight="1" x14ac:dyDescent="0.25">
      <c r="A16" s="129"/>
      <c r="B16" s="16" t="s">
        <v>300</v>
      </c>
      <c r="C16" s="30">
        <v>31287.97755</v>
      </c>
      <c r="D16" s="30">
        <v>128175.13456999999</v>
      </c>
      <c r="E16" s="30">
        <v>0</v>
      </c>
      <c r="F16" s="30">
        <v>6303.3845499999998</v>
      </c>
      <c r="G16" s="30">
        <v>59.227309999999996</v>
      </c>
      <c r="H16" s="30">
        <v>27595.947929999998</v>
      </c>
      <c r="I16" s="30">
        <v>186996.5839</v>
      </c>
      <c r="J16" s="30">
        <v>106123.71738</v>
      </c>
      <c r="K16" s="30">
        <v>670589.97499999998</v>
      </c>
      <c r="L16" s="30">
        <v>944641</v>
      </c>
      <c r="M16" s="30">
        <v>0</v>
      </c>
      <c r="N16" s="30">
        <v>22777.348999999998</v>
      </c>
      <c r="O16" s="31">
        <v>16312.19399</v>
      </c>
    </row>
    <row r="17" spans="1:15" ht="15" customHeight="1" x14ac:dyDescent="0.25">
      <c r="A17" s="129"/>
      <c r="B17" s="16" t="s">
        <v>301</v>
      </c>
      <c r="C17" s="30">
        <v>0</v>
      </c>
      <c r="D17" s="30">
        <v>400816.56676999998</v>
      </c>
      <c r="E17" s="30">
        <v>0</v>
      </c>
      <c r="F17" s="30">
        <v>0</v>
      </c>
      <c r="G17" s="30">
        <v>136.30039000000002</v>
      </c>
      <c r="H17" s="30">
        <v>0</v>
      </c>
      <c r="I17" s="30">
        <v>0</v>
      </c>
      <c r="J17" s="30">
        <v>0</v>
      </c>
      <c r="K17" s="30">
        <v>97.05</v>
      </c>
      <c r="L17" s="30">
        <v>11709</v>
      </c>
      <c r="M17" s="30">
        <v>0</v>
      </c>
      <c r="N17" s="30">
        <v>0</v>
      </c>
      <c r="O17" s="31">
        <v>0</v>
      </c>
    </row>
    <row r="18" spans="1:15" ht="15" customHeight="1" x14ac:dyDescent="0.25">
      <c r="A18" s="129"/>
      <c r="B18" s="16" t="s">
        <v>302</v>
      </c>
      <c r="C18" s="30">
        <v>0</v>
      </c>
      <c r="D18" s="30">
        <v>1370.9361399999998</v>
      </c>
      <c r="E18" s="30">
        <v>0</v>
      </c>
      <c r="F18" s="30">
        <v>1522.60229</v>
      </c>
      <c r="G18" s="30">
        <v>0</v>
      </c>
      <c r="H18" s="30">
        <v>0</v>
      </c>
      <c r="I18" s="30">
        <v>0</v>
      </c>
      <c r="J18" s="30">
        <v>8816.0718900000011</v>
      </c>
      <c r="K18" s="30">
        <v>65756.789999999994</v>
      </c>
      <c r="L18" s="30">
        <v>0</v>
      </c>
      <c r="M18" s="30">
        <v>0</v>
      </c>
      <c r="N18" s="30">
        <v>0</v>
      </c>
      <c r="O18" s="31">
        <v>23.673869999999997</v>
      </c>
    </row>
    <row r="19" spans="1:15" ht="15" customHeight="1" x14ac:dyDescent="0.2">
      <c r="A19" s="4" t="s">
        <v>14</v>
      </c>
      <c r="B19" s="5" t="s">
        <v>99</v>
      </c>
      <c r="C19" s="14">
        <v>0</v>
      </c>
      <c r="D19" s="14">
        <v>34138.389510000001</v>
      </c>
      <c r="E19" s="14">
        <v>0</v>
      </c>
      <c r="F19" s="14">
        <v>9768.4674300000006</v>
      </c>
      <c r="G19" s="14">
        <v>0</v>
      </c>
      <c r="H19" s="14">
        <v>0</v>
      </c>
      <c r="I19" s="14">
        <v>0</v>
      </c>
      <c r="J19" s="14">
        <v>0</v>
      </c>
      <c r="K19" s="14">
        <v>0</v>
      </c>
      <c r="L19" s="14">
        <v>0</v>
      </c>
      <c r="M19" s="14">
        <v>0</v>
      </c>
      <c r="N19" s="14">
        <v>0</v>
      </c>
      <c r="O19" s="26">
        <v>0</v>
      </c>
    </row>
    <row r="20" spans="1:15" ht="15" customHeight="1" x14ac:dyDescent="0.2">
      <c r="A20" s="4"/>
      <c r="B20" s="6" t="s">
        <v>52</v>
      </c>
      <c r="C20" s="14"/>
      <c r="D20" s="14"/>
      <c r="E20" s="14"/>
      <c r="F20" s="14"/>
      <c r="G20" s="14"/>
      <c r="H20" s="14"/>
      <c r="I20" s="14"/>
      <c r="J20" s="14"/>
      <c r="K20" s="14"/>
      <c r="L20" s="14"/>
      <c r="M20" s="14"/>
      <c r="N20" s="14"/>
      <c r="O20" s="26"/>
    </row>
    <row r="21" spans="1:15"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1">
        <v>0</v>
      </c>
    </row>
    <row r="22" spans="1:15" ht="15" customHeight="1" x14ac:dyDescent="0.2">
      <c r="A22" s="4"/>
      <c r="B22" s="16" t="s">
        <v>301</v>
      </c>
      <c r="C22" s="30">
        <v>0</v>
      </c>
      <c r="D22" s="30">
        <v>34138.389510000001</v>
      </c>
      <c r="E22" s="30">
        <v>0</v>
      </c>
      <c r="F22" s="30">
        <v>9768.4674300000006</v>
      </c>
      <c r="G22" s="30">
        <v>0</v>
      </c>
      <c r="H22" s="30">
        <v>0</v>
      </c>
      <c r="I22" s="30">
        <v>0</v>
      </c>
      <c r="J22" s="30">
        <v>0</v>
      </c>
      <c r="K22" s="30">
        <v>0</v>
      </c>
      <c r="L22" s="30">
        <v>0</v>
      </c>
      <c r="M22" s="30">
        <v>0</v>
      </c>
      <c r="N22" s="30">
        <v>0</v>
      </c>
      <c r="O22" s="31">
        <v>0</v>
      </c>
    </row>
    <row r="23" spans="1:15"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1">
        <v>0</v>
      </c>
    </row>
    <row r="24" spans="1:15" ht="15" customHeight="1" x14ac:dyDescent="0.2">
      <c r="A24" s="4" t="s">
        <v>15</v>
      </c>
      <c r="B24" s="5" t="s">
        <v>53</v>
      </c>
      <c r="C24" s="14">
        <v>13879.59678</v>
      </c>
      <c r="D24" s="14">
        <v>13803071.965400001</v>
      </c>
      <c r="E24" s="14">
        <v>0</v>
      </c>
      <c r="F24" s="14">
        <v>1248739.3903700002</v>
      </c>
      <c r="G24" s="14">
        <v>1250272.2590800002</v>
      </c>
      <c r="H24" s="14">
        <v>145604.52106</v>
      </c>
      <c r="I24" s="14">
        <v>303584.37816000002</v>
      </c>
      <c r="J24" s="14">
        <v>328748.87389000005</v>
      </c>
      <c r="K24" s="14">
        <v>2984893.193</v>
      </c>
      <c r="L24" s="14">
        <v>1968275</v>
      </c>
      <c r="M24" s="14">
        <v>0.75</v>
      </c>
      <c r="N24" s="14">
        <v>3775318.0319999997</v>
      </c>
      <c r="O24" s="26">
        <v>340783.04723999999</v>
      </c>
    </row>
    <row r="25" spans="1:15" ht="15" customHeight="1" x14ac:dyDescent="0.2">
      <c r="A25" s="4"/>
      <c r="B25" s="6" t="s">
        <v>100</v>
      </c>
      <c r="C25" s="14"/>
      <c r="D25" s="14"/>
      <c r="E25" s="14"/>
      <c r="F25" s="14"/>
      <c r="G25" s="14"/>
      <c r="H25" s="14"/>
      <c r="I25" s="14"/>
      <c r="J25" s="14"/>
      <c r="K25" s="14"/>
      <c r="L25" s="14"/>
      <c r="M25" s="14"/>
      <c r="N25" s="14"/>
      <c r="O25" s="26"/>
    </row>
    <row r="26" spans="1:15" ht="15" customHeight="1" x14ac:dyDescent="0.25">
      <c r="A26" s="129"/>
      <c r="B26" s="16" t="s">
        <v>300</v>
      </c>
      <c r="C26" s="30">
        <v>2389.4670099999998</v>
      </c>
      <c r="D26" s="30">
        <v>39451.77205</v>
      </c>
      <c r="E26" s="30">
        <v>0</v>
      </c>
      <c r="F26" s="30">
        <v>2514.6359199999997</v>
      </c>
      <c r="G26" s="30">
        <v>0</v>
      </c>
      <c r="H26" s="30">
        <v>0</v>
      </c>
      <c r="I26" s="30">
        <v>0</v>
      </c>
      <c r="J26" s="30">
        <v>23546.660469999999</v>
      </c>
      <c r="K26" s="30">
        <v>130598.107</v>
      </c>
      <c r="L26" s="30">
        <v>77445</v>
      </c>
      <c r="M26" s="30">
        <v>0.75</v>
      </c>
      <c r="N26" s="30">
        <v>175462.80100000001</v>
      </c>
      <c r="O26" s="31">
        <v>0</v>
      </c>
    </row>
    <row r="27" spans="1:15" ht="15" customHeight="1" x14ac:dyDescent="0.25">
      <c r="A27" s="129"/>
      <c r="B27" s="16" t="s">
        <v>301</v>
      </c>
      <c r="C27" s="30">
        <v>11490.12977</v>
      </c>
      <c r="D27" s="30">
        <v>13763620.19335</v>
      </c>
      <c r="E27" s="30">
        <v>0</v>
      </c>
      <c r="F27" s="30">
        <v>1246224.7544500001</v>
      </c>
      <c r="G27" s="30">
        <v>1203528.2101800002</v>
      </c>
      <c r="H27" s="30">
        <v>145604.52105000001</v>
      </c>
      <c r="I27" s="30">
        <v>303584.37816000002</v>
      </c>
      <c r="J27" s="30">
        <v>305202.21342000004</v>
      </c>
      <c r="K27" s="30">
        <v>2854295.0860000001</v>
      </c>
      <c r="L27" s="30">
        <v>1890830</v>
      </c>
      <c r="M27" s="30">
        <v>0</v>
      </c>
      <c r="N27" s="30">
        <v>1209365.78</v>
      </c>
      <c r="O27" s="31">
        <v>340783.04723999999</v>
      </c>
    </row>
    <row r="28" spans="1:15" ht="15" customHeight="1" x14ac:dyDescent="0.25">
      <c r="A28" s="129"/>
      <c r="B28" s="16" t="s">
        <v>302</v>
      </c>
      <c r="C28" s="30">
        <v>0</v>
      </c>
      <c r="D28" s="30">
        <v>0</v>
      </c>
      <c r="E28" s="30">
        <v>0</v>
      </c>
      <c r="F28" s="30">
        <v>0</v>
      </c>
      <c r="G28" s="30">
        <v>46744.048900000002</v>
      </c>
      <c r="H28" s="30">
        <v>0</v>
      </c>
      <c r="I28" s="30">
        <v>0</v>
      </c>
      <c r="J28" s="30">
        <v>0</v>
      </c>
      <c r="K28" s="30">
        <v>0</v>
      </c>
      <c r="L28" s="30">
        <v>0</v>
      </c>
      <c r="M28" s="30">
        <v>0</v>
      </c>
      <c r="N28" s="30">
        <v>2390489.4509999999</v>
      </c>
      <c r="O28" s="31">
        <v>0</v>
      </c>
    </row>
    <row r="29" spans="1:15" ht="15" customHeight="1" x14ac:dyDescent="0.2">
      <c r="A29" s="4" t="s">
        <v>16</v>
      </c>
      <c r="B29" s="5" t="s">
        <v>54</v>
      </c>
      <c r="C29" s="14">
        <v>6499556.8695700001</v>
      </c>
      <c r="D29" s="14">
        <v>73740374.424429998</v>
      </c>
      <c r="E29" s="14">
        <v>3472560.2418400003</v>
      </c>
      <c r="F29" s="14">
        <v>985430.91064000002</v>
      </c>
      <c r="G29" s="14">
        <v>906112.65874999994</v>
      </c>
      <c r="H29" s="14">
        <v>646174.63914999994</v>
      </c>
      <c r="I29" s="14">
        <v>20871752.256990001</v>
      </c>
      <c r="J29" s="14">
        <v>14959608.664379999</v>
      </c>
      <c r="K29" s="14">
        <v>70641730.85800001</v>
      </c>
      <c r="L29" s="14">
        <v>32746142</v>
      </c>
      <c r="M29" s="14">
        <v>3786262.9218099997</v>
      </c>
      <c r="N29" s="14">
        <v>44484223.741999999</v>
      </c>
      <c r="O29" s="26">
        <v>1418068.10672</v>
      </c>
    </row>
    <row r="30" spans="1:15" ht="15" customHeight="1" x14ac:dyDescent="0.2">
      <c r="A30" s="4"/>
      <c r="B30" s="6" t="s">
        <v>55</v>
      </c>
      <c r="C30" s="14"/>
      <c r="D30" s="14"/>
      <c r="E30" s="14"/>
      <c r="F30" s="14"/>
      <c r="G30" s="14"/>
      <c r="H30" s="14"/>
      <c r="I30" s="14"/>
      <c r="J30" s="14"/>
      <c r="K30" s="14"/>
      <c r="L30" s="14"/>
      <c r="M30" s="14"/>
      <c r="N30" s="14"/>
      <c r="O30" s="26"/>
    </row>
    <row r="31" spans="1:15" ht="15" customHeight="1" x14ac:dyDescent="0.25">
      <c r="A31" s="129"/>
      <c r="B31" s="16" t="s">
        <v>301</v>
      </c>
      <c r="C31" s="30">
        <v>1290320.0837900001</v>
      </c>
      <c r="D31" s="30">
        <v>19224591.867369998</v>
      </c>
      <c r="E31" s="30">
        <v>1817190.79917</v>
      </c>
      <c r="F31" s="30">
        <v>920289.74153</v>
      </c>
      <c r="G31" s="30">
        <v>596366.88535999996</v>
      </c>
      <c r="H31" s="30">
        <v>251580.32399999999</v>
      </c>
      <c r="I31" s="30">
        <v>9556586.1334899999</v>
      </c>
      <c r="J31" s="30">
        <v>3770193.9578299997</v>
      </c>
      <c r="K31" s="30">
        <v>21091017.864</v>
      </c>
      <c r="L31" s="30">
        <v>8233852</v>
      </c>
      <c r="M31" s="30">
        <v>0</v>
      </c>
      <c r="N31" s="30">
        <v>9031816.8440000005</v>
      </c>
      <c r="O31" s="31">
        <v>590295.18984000001</v>
      </c>
    </row>
    <row r="32" spans="1:15" ht="15" customHeight="1" x14ac:dyDescent="0.25">
      <c r="A32" s="129"/>
      <c r="B32" s="16" t="s">
        <v>302</v>
      </c>
      <c r="C32" s="30">
        <v>5209236.7857799996</v>
      </c>
      <c r="D32" s="30">
        <v>54515782.557059996</v>
      </c>
      <c r="E32" s="30">
        <v>1655369.44267</v>
      </c>
      <c r="F32" s="30">
        <v>65141.169110000003</v>
      </c>
      <c r="G32" s="30">
        <v>309745.77338999999</v>
      </c>
      <c r="H32" s="30">
        <v>394594.31514999998</v>
      </c>
      <c r="I32" s="30">
        <v>11315166.123500001</v>
      </c>
      <c r="J32" s="30">
        <v>11189414.706549998</v>
      </c>
      <c r="K32" s="30">
        <v>49550712.994000003</v>
      </c>
      <c r="L32" s="30">
        <v>24512290</v>
      </c>
      <c r="M32" s="30">
        <v>3786262.9218099997</v>
      </c>
      <c r="N32" s="30">
        <v>35452406.898000002</v>
      </c>
      <c r="O32" s="31">
        <v>827772.91688000003</v>
      </c>
    </row>
    <row r="33" spans="1:15" ht="15" customHeight="1" x14ac:dyDescent="0.2">
      <c r="A33" s="4" t="s">
        <v>17</v>
      </c>
      <c r="B33" s="5" t="s">
        <v>56</v>
      </c>
      <c r="C33" s="14">
        <v>1203.2447299999999</v>
      </c>
      <c r="D33" s="14">
        <v>62962</v>
      </c>
      <c r="E33" s="14">
        <v>0</v>
      </c>
      <c r="F33" s="14">
        <v>11783.60835</v>
      </c>
      <c r="G33" s="14">
        <v>80895</v>
      </c>
      <c r="H33" s="14">
        <v>0</v>
      </c>
      <c r="I33" s="14">
        <v>729856</v>
      </c>
      <c r="J33" s="14">
        <v>10865.369949999998</v>
      </c>
      <c r="K33" s="14">
        <v>51647.377</v>
      </c>
      <c r="L33" s="14">
        <v>641576</v>
      </c>
      <c r="M33" s="14">
        <v>0</v>
      </c>
      <c r="N33" s="14">
        <v>183681</v>
      </c>
      <c r="O33" s="26">
        <v>0</v>
      </c>
    </row>
    <row r="34" spans="1:15" ht="15" customHeight="1" x14ac:dyDescent="0.2">
      <c r="A34" s="4"/>
      <c r="B34" s="6" t="s">
        <v>101</v>
      </c>
      <c r="C34" s="14"/>
      <c r="D34" s="14"/>
      <c r="E34" s="14"/>
      <c r="F34" s="14"/>
      <c r="G34" s="14"/>
      <c r="H34" s="14"/>
      <c r="I34" s="14"/>
      <c r="J34" s="14"/>
      <c r="K34" s="14"/>
      <c r="L34" s="14"/>
      <c r="M34" s="14"/>
      <c r="N34" s="14"/>
      <c r="O34" s="26"/>
    </row>
    <row r="35" spans="1:15" ht="15" customHeight="1" x14ac:dyDescent="0.2">
      <c r="A35" s="4" t="s">
        <v>18</v>
      </c>
      <c r="B35" s="5" t="s">
        <v>102</v>
      </c>
      <c r="C35" s="14">
        <v>0</v>
      </c>
      <c r="D35" s="14">
        <v>0</v>
      </c>
      <c r="E35" s="14">
        <v>0</v>
      </c>
      <c r="F35" s="14">
        <v>0</v>
      </c>
      <c r="G35" s="14">
        <v>0</v>
      </c>
      <c r="H35" s="14">
        <v>0</v>
      </c>
      <c r="I35" s="14">
        <v>0</v>
      </c>
      <c r="J35" s="14">
        <v>0</v>
      </c>
      <c r="K35" s="14">
        <v>65.566000000000003</v>
      </c>
      <c r="L35" s="14">
        <v>-100684</v>
      </c>
      <c r="M35" s="14">
        <v>0</v>
      </c>
      <c r="N35" s="14">
        <v>0</v>
      </c>
      <c r="O35" s="26">
        <v>0</v>
      </c>
    </row>
    <row r="36" spans="1:15" ht="15" customHeight="1" x14ac:dyDescent="0.2">
      <c r="A36" s="4"/>
      <c r="B36" s="6" t="s">
        <v>57</v>
      </c>
      <c r="C36" s="14"/>
      <c r="D36" s="14"/>
      <c r="E36" s="14"/>
      <c r="F36" s="14"/>
      <c r="G36" s="14"/>
      <c r="H36" s="14"/>
      <c r="I36" s="14"/>
      <c r="J36" s="14"/>
      <c r="K36" s="14"/>
      <c r="L36" s="14"/>
      <c r="M36" s="14"/>
      <c r="N36" s="14"/>
      <c r="O36" s="26"/>
    </row>
    <row r="37" spans="1:15" ht="15" customHeight="1" x14ac:dyDescent="0.2">
      <c r="A37" s="4" t="s">
        <v>19</v>
      </c>
      <c r="B37" s="5" t="s">
        <v>58</v>
      </c>
      <c r="C37" s="14">
        <v>0</v>
      </c>
      <c r="D37" s="14">
        <v>450896.33694999997</v>
      </c>
      <c r="E37" s="14">
        <v>9859.7407300000013</v>
      </c>
      <c r="F37" s="14">
        <v>0</v>
      </c>
      <c r="G37" s="14">
        <v>0</v>
      </c>
      <c r="H37" s="14">
        <v>3992.2267000000002</v>
      </c>
      <c r="I37" s="14">
        <v>95474.316730000006</v>
      </c>
      <c r="J37" s="14">
        <v>3673.3314500000001</v>
      </c>
      <c r="K37" s="14">
        <v>670148.64800000004</v>
      </c>
      <c r="L37" s="14">
        <v>56749</v>
      </c>
      <c r="M37" s="14">
        <v>0</v>
      </c>
      <c r="N37" s="14">
        <v>0</v>
      </c>
      <c r="O37" s="26">
        <v>0</v>
      </c>
    </row>
    <row r="38" spans="1:15" ht="15" customHeight="1" x14ac:dyDescent="0.2">
      <c r="A38" s="4"/>
      <c r="B38" s="6" t="s">
        <v>98</v>
      </c>
      <c r="C38" s="14"/>
      <c r="D38" s="14"/>
      <c r="E38" s="14"/>
      <c r="F38" s="14"/>
      <c r="G38" s="14"/>
      <c r="H38" s="14"/>
      <c r="I38" s="14"/>
      <c r="J38" s="14"/>
      <c r="K38" s="14"/>
      <c r="L38" s="14"/>
      <c r="M38" s="14"/>
      <c r="N38" s="14"/>
      <c r="O38" s="26"/>
    </row>
    <row r="39" spans="1:15" ht="15" customHeight="1" x14ac:dyDescent="0.2">
      <c r="A39" s="4" t="s">
        <v>20</v>
      </c>
      <c r="B39" s="5" t="s">
        <v>59</v>
      </c>
      <c r="C39" s="14">
        <v>55293.904860000002</v>
      </c>
      <c r="D39" s="14">
        <v>570909.83027999999</v>
      </c>
      <c r="E39" s="14">
        <v>6243.85628</v>
      </c>
      <c r="F39" s="14">
        <v>18883.208879999998</v>
      </c>
      <c r="G39" s="14">
        <v>13462.16209</v>
      </c>
      <c r="H39" s="14">
        <v>17240.371360000001</v>
      </c>
      <c r="I39" s="14">
        <v>231756.15203999999</v>
      </c>
      <c r="J39" s="14">
        <v>245384.84980000003</v>
      </c>
      <c r="K39" s="14">
        <v>670849.43599999999</v>
      </c>
      <c r="L39" s="14">
        <v>351526</v>
      </c>
      <c r="M39" s="14">
        <v>11096.072620000001</v>
      </c>
      <c r="N39" s="14">
        <v>392358.38199999998</v>
      </c>
      <c r="O39" s="26">
        <v>10509.267119999999</v>
      </c>
    </row>
    <row r="40" spans="1:15" ht="15" customHeight="1" x14ac:dyDescent="0.2">
      <c r="A40" s="4"/>
      <c r="B40" s="6" t="s">
        <v>60</v>
      </c>
      <c r="C40" s="14"/>
      <c r="D40" s="14"/>
      <c r="E40" s="14"/>
      <c r="F40" s="14"/>
      <c r="G40" s="14"/>
      <c r="H40" s="14"/>
      <c r="I40" s="14"/>
      <c r="J40" s="14"/>
      <c r="K40" s="14"/>
      <c r="L40" s="14"/>
      <c r="M40" s="14"/>
      <c r="N40" s="14"/>
      <c r="O40" s="26"/>
    </row>
    <row r="41" spans="1:15" ht="15" customHeight="1" x14ac:dyDescent="0.25">
      <c r="A41" s="129"/>
      <c r="B41" s="16" t="s">
        <v>303</v>
      </c>
      <c r="C41" s="30">
        <v>55293.904860000002</v>
      </c>
      <c r="D41" s="30">
        <v>533599.49245000002</v>
      </c>
      <c r="E41" s="30">
        <v>6243.85628</v>
      </c>
      <c r="F41" s="30">
        <v>18883.208879999998</v>
      </c>
      <c r="G41" s="30">
        <v>12953.44262</v>
      </c>
      <c r="H41" s="30">
        <v>7127.1638600000006</v>
      </c>
      <c r="I41" s="30">
        <v>231756.15203999999</v>
      </c>
      <c r="J41" s="30">
        <v>193225.71980000002</v>
      </c>
      <c r="K41" s="30">
        <v>644570.21600000001</v>
      </c>
      <c r="L41" s="30">
        <v>351526</v>
      </c>
      <c r="M41" s="30">
        <v>11096.072620000001</v>
      </c>
      <c r="N41" s="30">
        <v>258808.67600000001</v>
      </c>
      <c r="O41" s="31">
        <v>10509.267119999999</v>
      </c>
    </row>
    <row r="42" spans="1:15" ht="15" customHeight="1" x14ac:dyDescent="0.25">
      <c r="A42" s="129"/>
      <c r="B42" s="16" t="s">
        <v>304</v>
      </c>
      <c r="C42" s="30">
        <v>0</v>
      </c>
      <c r="D42" s="30">
        <v>37310.337829999997</v>
      </c>
      <c r="E42" s="30">
        <v>0</v>
      </c>
      <c r="F42" s="30">
        <v>0</v>
      </c>
      <c r="G42" s="30">
        <v>508.71946999999994</v>
      </c>
      <c r="H42" s="30">
        <v>10113.2075</v>
      </c>
      <c r="I42" s="30">
        <v>0</v>
      </c>
      <c r="J42" s="30">
        <v>52159.13</v>
      </c>
      <c r="K42" s="30">
        <v>26279.22</v>
      </c>
      <c r="L42" s="30">
        <v>0</v>
      </c>
      <c r="M42" s="30">
        <v>0</v>
      </c>
      <c r="N42" s="30">
        <v>133549.70600000001</v>
      </c>
      <c r="O42" s="31">
        <v>0</v>
      </c>
    </row>
    <row r="43" spans="1:15" ht="15" customHeight="1" x14ac:dyDescent="0.2">
      <c r="A43" s="4" t="s">
        <v>21</v>
      </c>
      <c r="B43" s="5" t="s">
        <v>61</v>
      </c>
      <c r="C43" s="14">
        <v>5217.7060499999998</v>
      </c>
      <c r="D43" s="14">
        <v>231663.27270000003</v>
      </c>
      <c r="E43" s="14">
        <v>81864.32733</v>
      </c>
      <c r="F43" s="14">
        <v>11440.40503</v>
      </c>
      <c r="G43" s="14">
        <v>547.89304000000004</v>
      </c>
      <c r="H43" s="14">
        <v>1128.15726</v>
      </c>
      <c r="I43" s="14">
        <v>93151.323049999992</v>
      </c>
      <c r="J43" s="14">
        <v>60322.104359999998</v>
      </c>
      <c r="K43" s="14">
        <v>211314.63399999999</v>
      </c>
      <c r="L43" s="14">
        <v>93022</v>
      </c>
      <c r="M43" s="14">
        <v>15906.927680000004</v>
      </c>
      <c r="N43" s="14">
        <v>33854.006000000001</v>
      </c>
      <c r="O43" s="26">
        <v>1252.51044</v>
      </c>
    </row>
    <row r="44" spans="1:15" ht="15" customHeight="1" x14ac:dyDescent="0.2">
      <c r="A44" s="4"/>
      <c r="B44" s="6" t="s">
        <v>35</v>
      </c>
      <c r="C44" s="14"/>
      <c r="D44" s="14"/>
      <c r="E44" s="14"/>
      <c r="F44" s="14"/>
      <c r="G44" s="14"/>
      <c r="H44" s="14"/>
      <c r="I44" s="14"/>
      <c r="J44" s="14"/>
      <c r="K44" s="14"/>
      <c r="L44" s="14"/>
      <c r="M44" s="14"/>
      <c r="N44" s="14"/>
      <c r="O44" s="26"/>
    </row>
    <row r="45" spans="1:15" ht="15" customHeight="1" x14ac:dyDescent="0.25">
      <c r="A45" s="129"/>
      <c r="B45" s="16" t="s">
        <v>103</v>
      </c>
      <c r="C45" s="30">
        <v>0</v>
      </c>
      <c r="D45" s="30">
        <v>44908.32662</v>
      </c>
      <c r="E45" s="30">
        <v>60678.64776</v>
      </c>
      <c r="F45" s="30">
        <v>8317.1459699999996</v>
      </c>
      <c r="G45" s="30">
        <v>0</v>
      </c>
      <c r="H45" s="30">
        <v>0</v>
      </c>
      <c r="I45" s="30">
        <v>0</v>
      </c>
      <c r="J45" s="30">
        <v>0</v>
      </c>
      <c r="K45" s="30">
        <v>0</v>
      </c>
      <c r="L45" s="30">
        <v>0</v>
      </c>
      <c r="M45" s="30">
        <v>0</v>
      </c>
      <c r="N45" s="30">
        <v>2651.7240000000002</v>
      </c>
      <c r="O45" s="31">
        <v>0</v>
      </c>
    </row>
    <row r="46" spans="1:15" ht="15" customHeight="1" x14ac:dyDescent="0.25">
      <c r="A46" s="129"/>
      <c r="B46" s="16" t="s">
        <v>305</v>
      </c>
      <c r="C46" s="30">
        <v>5217.7060499999998</v>
      </c>
      <c r="D46" s="30">
        <v>186754.94608000002</v>
      </c>
      <c r="E46" s="30">
        <v>21185.67957</v>
      </c>
      <c r="F46" s="30">
        <v>3123.2590599999999</v>
      </c>
      <c r="G46" s="30">
        <v>547.89304000000004</v>
      </c>
      <c r="H46" s="30">
        <v>1128.15726</v>
      </c>
      <c r="I46" s="30">
        <v>93151.323049999992</v>
      </c>
      <c r="J46" s="30">
        <v>60322.104359999998</v>
      </c>
      <c r="K46" s="30">
        <v>211314.63399999999</v>
      </c>
      <c r="L46" s="30">
        <v>93022</v>
      </c>
      <c r="M46" s="30">
        <v>15906.927680000004</v>
      </c>
      <c r="N46" s="30">
        <v>31202.281999999999</v>
      </c>
      <c r="O46" s="31">
        <v>1252.51044</v>
      </c>
    </row>
    <row r="47" spans="1:15" ht="15" customHeight="1" x14ac:dyDescent="0.2">
      <c r="A47" s="4" t="s">
        <v>22</v>
      </c>
      <c r="B47" s="5" t="s">
        <v>62</v>
      </c>
      <c r="C47" s="14">
        <v>22059.757389999999</v>
      </c>
      <c r="D47" s="14">
        <v>2478379.34222</v>
      </c>
      <c r="E47" s="14">
        <v>1607.5756799999999</v>
      </c>
      <c r="F47" s="14">
        <v>23500.61334</v>
      </c>
      <c r="G47" s="14">
        <v>9549.2452299999986</v>
      </c>
      <c r="H47" s="14">
        <v>4064.9215799999997</v>
      </c>
      <c r="I47" s="14">
        <v>60162.788939999999</v>
      </c>
      <c r="J47" s="14">
        <v>344735.85973000003</v>
      </c>
      <c r="K47" s="14">
        <v>799413.15099999995</v>
      </c>
      <c r="L47" s="14">
        <v>956520</v>
      </c>
      <c r="M47" s="14">
        <v>3351.091609999999</v>
      </c>
      <c r="N47" s="14">
        <v>167865.655</v>
      </c>
      <c r="O47" s="26">
        <v>122346.88392000001</v>
      </c>
    </row>
    <row r="48" spans="1:15" ht="15" customHeight="1" x14ac:dyDescent="0.2">
      <c r="A48" s="4"/>
      <c r="B48" s="6" t="s">
        <v>63</v>
      </c>
      <c r="C48" s="14"/>
      <c r="D48" s="14"/>
      <c r="E48" s="14"/>
      <c r="F48" s="14"/>
      <c r="G48" s="14"/>
      <c r="H48" s="14"/>
      <c r="I48" s="14"/>
      <c r="J48" s="14"/>
      <c r="K48" s="14"/>
      <c r="L48" s="14"/>
      <c r="M48" s="14"/>
      <c r="N48" s="14"/>
      <c r="O48" s="26"/>
    </row>
    <row r="49" spans="1:15" ht="15" customHeight="1" x14ac:dyDescent="0.25">
      <c r="A49" s="129"/>
      <c r="B49" s="16" t="s">
        <v>306</v>
      </c>
      <c r="C49" s="30">
        <v>381.55923999999999</v>
      </c>
      <c r="D49" s="30">
        <v>22064.195530000001</v>
      </c>
      <c r="E49" s="30">
        <v>0</v>
      </c>
      <c r="F49" s="30">
        <v>0</v>
      </c>
      <c r="G49" s="30">
        <v>673.52144999999996</v>
      </c>
      <c r="H49" s="30">
        <v>2611.0511699999997</v>
      </c>
      <c r="I49" s="30">
        <v>1.4062399999999999</v>
      </c>
      <c r="J49" s="30">
        <v>1089.5949900000001</v>
      </c>
      <c r="K49" s="30">
        <v>22460.335999999999</v>
      </c>
      <c r="L49" s="30">
        <v>29234</v>
      </c>
      <c r="M49" s="30">
        <v>0</v>
      </c>
      <c r="N49" s="30">
        <v>18486.623</v>
      </c>
      <c r="O49" s="31">
        <v>21936.753920000003</v>
      </c>
    </row>
    <row r="50" spans="1:15" ht="15" customHeight="1" x14ac:dyDescent="0.25">
      <c r="A50" s="129"/>
      <c r="B50" s="16" t="s">
        <v>307</v>
      </c>
      <c r="C50" s="30">
        <v>21678.19815</v>
      </c>
      <c r="D50" s="30">
        <v>2456315.1466899998</v>
      </c>
      <c r="E50" s="30">
        <v>1607.5756799999999</v>
      </c>
      <c r="F50" s="30">
        <v>23500.61334</v>
      </c>
      <c r="G50" s="30">
        <v>8875.7237799999984</v>
      </c>
      <c r="H50" s="30">
        <v>1453.87041</v>
      </c>
      <c r="I50" s="30">
        <v>60161.382700000002</v>
      </c>
      <c r="J50" s="30">
        <v>343646.26474000001</v>
      </c>
      <c r="K50" s="30">
        <v>776952.81499999994</v>
      </c>
      <c r="L50" s="30">
        <v>927286</v>
      </c>
      <c r="M50" s="30">
        <v>3351.091609999999</v>
      </c>
      <c r="N50" s="30">
        <v>149379.03200000001</v>
      </c>
      <c r="O50" s="31">
        <v>100410.13</v>
      </c>
    </row>
    <row r="51" spans="1:15" ht="15" customHeight="1" x14ac:dyDescent="0.2">
      <c r="A51" s="4" t="s">
        <v>23</v>
      </c>
      <c r="B51" s="5" t="s">
        <v>64</v>
      </c>
      <c r="C51" s="14">
        <v>55025.543170000004</v>
      </c>
      <c r="D51" s="14">
        <v>1520680.05431</v>
      </c>
      <c r="E51" s="14">
        <v>41061.134460000001</v>
      </c>
      <c r="F51" s="14">
        <v>55203.841070000002</v>
      </c>
      <c r="G51" s="14">
        <v>35293.096079999996</v>
      </c>
      <c r="H51" s="14">
        <v>5954.0775199999998</v>
      </c>
      <c r="I51" s="14">
        <v>533573.29373999999</v>
      </c>
      <c r="J51" s="14">
        <v>362219.98508999997</v>
      </c>
      <c r="K51" s="14">
        <v>1883382.1159999999</v>
      </c>
      <c r="L51" s="14">
        <v>886481</v>
      </c>
      <c r="M51" s="14">
        <v>35631.123429999992</v>
      </c>
      <c r="N51" s="14">
        <v>242719.83100000001</v>
      </c>
      <c r="O51" s="26">
        <v>120079.07601999999</v>
      </c>
    </row>
    <row r="52" spans="1:15" ht="15" customHeight="1" x14ac:dyDescent="0.2">
      <c r="A52" s="4"/>
      <c r="B52" s="6" t="s">
        <v>36</v>
      </c>
      <c r="C52" s="14"/>
      <c r="D52" s="14"/>
      <c r="E52" s="14"/>
      <c r="F52" s="14"/>
      <c r="G52" s="14"/>
      <c r="H52" s="14"/>
      <c r="I52" s="14"/>
      <c r="J52" s="14"/>
      <c r="K52" s="14"/>
      <c r="L52" s="14"/>
      <c r="M52" s="14"/>
      <c r="N52" s="14"/>
      <c r="O52" s="26"/>
    </row>
    <row r="53" spans="1:15" ht="15" customHeight="1" x14ac:dyDescent="0.2">
      <c r="A53" s="4" t="s">
        <v>24</v>
      </c>
      <c r="B53" s="5" t="s">
        <v>65</v>
      </c>
      <c r="C53" s="14">
        <v>3832.9697799999999</v>
      </c>
      <c r="D53" s="14">
        <v>62861.191079999997</v>
      </c>
      <c r="E53" s="14">
        <v>0</v>
      </c>
      <c r="F53" s="14">
        <v>0</v>
      </c>
      <c r="G53" s="14">
        <v>0</v>
      </c>
      <c r="H53" s="14">
        <v>21323.537359999998</v>
      </c>
      <c r="I53" s="14">
        <v>5299.4859699999997</v>
      </c>
      <c r="J53" s="14">
        <v>73.57641000000001</v>
      </c>
      <c r="K53" s="14">
        <v>136733.709</v>
      </c>
      <c r="L53" s="14">
        <v>29542</v>
      </c>
      <c r="M53" s="14">
        <v>0</v>
      </c>
      <c r="N53" s="14">
        <v>37565.124000000003</v>
      </c>
      <c r="O53" s="26">
        <v>0</v>
      </c>
    </row>
    <row r="54" spans="1:15" ht="15" customHeight="1" x14ac:dyDescent="0.2">
      <c r="A54" s="4"/>
      <c r="B54" s="6" t="s">
        <v>104</v>
      </c>
      <c r="C54" s="14"/>
      <c r="D54" s="14"/>
      <c r="E54" s="14"/>
      <c r="F54" s="14"/>
      <c r="G54" s="14"/>
      <c r="H54" s="14"/>
      <c r="I54" s="14"/>
      <c r="J54" s="14"/>
      <c r="K54" s="14"/>
      <c r="L54" s="14"/>
      <c r="M54" s="14"/>
      <c r="N54" s="14"/>
      <c r="O54" s="26"/>
    </row>
    <row r="55" spans="1:15" ht="15" customHeight="1" x14ac:dyDescent="0.2">
      <c r="A55" s="130"/>
      <c r="B55" s="17" t="s">
        <v>308</v>
      </c>
      <c r="C55" s="12">
        <v>8225872.2387300013</v>
      </c>
      <c r="D55" s="12">
        <v>99720464.102870002</v>
      </c>
      <c r="E55" s="12">
        <v>4459507.5758099994</v>
      </c>
      <c r="F55" s="12">
        <v>2794542.8719200003</v>
      </c>
      <c r="G55" s="12">
        <v>2368278</v>
      </c>
      <c r="H55" s="12">
        <v>978403.92236999993</v>
      </c>
      <c r="I55" s="12">
        <v>25481150.560230006</v>
      </c>
      <c r="J55" s="12">
        <v>18169441.062630001</v>
      </c>
      <c r="K55" s="12">
        <v>103790407.86800002</v>
      </c>
      <c r="L55" s="12">
        <v>45388392</v>
      </c>
      <c r="M55" s="12">
        <v>4006277.4707800001</v>
      </c>
      <c r="N55" s="12">
        <v>55887921.667999998</v>
      </c>
      <c r="O55" s="27">
        <v>3662992.2110000001</v>
      </c>
    </row>
    <row r="56" spans="1:15" ht="15" customHeight="1" x14ac:dyDescent="0.2">
      <c r="A56" s="128"/>
      <c r="B56" s="3" t="s">
        <v>37</v>
      </c>
      <c r="C56" s="7"/>
      <c r="D56" s="7"/>
      <c r="E56" s="7"/>
      <c r="F56" s="7"/>
      <c r="G56" s="7"/>
      <c r="H56" s="7"/>
      <c r="I56" s="7"/>
      <c r="J56" s="7"/>
      <c r="K56" s="7"/>
      <c r="L56" s="7"/>
      <c r="M56" s="7"/>
      <c r="N56" s="7"/>
      <c r="O56" s="28"/>
    </row>
    <row r="57" spans="1:15" ht="15" customHeight="1" x14ac:dyDescent="0.2">
      <c r="A57" s="4" t="s">
        <v>11</v>
      </c>
      <c r="B57" s="5" t="s">
        <v>0</v>
      </c>
      <c r="C57" s="14">
        <v>1403.8858700000001</v>
      </c>
      <c r="D57" s="14">
        <v>291361.72138</v>
      </c>
      <c r="E57" s="14">
        <v>14109.451939999999</v>
      </c>
      <c r="F57" s="14">
        <v>2042.40149</v>
      </c>
      <c r="G57" s="14">
        <v>10614.972030000001</v>
      </c>
      <c r="H57" s="14">
        <v>3280.3322499999999</v>
      </c>
      <c r="I57" s="14">
        <v>13756.79753</v>
      </c>
      <c r="J57" s="14">
        <v>12859.47804</v>
      </c>
      <c r="K57" s="14">
        <v>114810.693</v>
      </c>
      <c r="L57" s="14">
        <v>88364</v>
      </c>
      <c r="M57" s="14">
        <v>50759.936500000003</v>
      </c>
      <c r="N57" s="14">
        <v>1783312.0090000001</v>
      </c>
      <c r="O57" s="26">
        <v>21953.406239999997</v>
      </c>
    </row>
    <row r="58" spans="1:15" ht="15" customHeight="1" x14ac:dyDescent="0.2">
      <c r="A58" s="4"/>
      <c r="B58" s="6" t="s">
        <v>38</v>
      </c>
      <c r="C58" s="14"/>
      <c r="D58" s="14"/>
      <c r="E58" s="14"/>
      <c r="F58" s="14"/>
      <c r="G58" s="14"/>
      <c r="H58" s="14"/>
      <c r="I58" s="14"/>
      <c r="J58" s="14"/>
      <c r="K58" s="14"/>
      <c r="L58" s="14"/>
      <c r="M58" s="14"/>
      <c r="N58" s="14"/>
      <c r="O58" s="26"/>
    </row>
    <row r="59" spans="1:15" ht="15" customHeight="1" x14ac:dyDescent="0.25">
      <c r="A59" s="129"/>
      <c r="B59" s="16" t="s">
        <v>309</v>
      </c>
      <c r="C59" s="30">
        <v>1403.8858700000001</v>
      </c>
      <c r="D59" s="30">
        <v>167849.93356</v>
      </c>
      <c r="E59" s="30">
        <v>14109.451939999999</v>
      </c>
      <c r="F59" s="30">
        <v>2042.40149</v>
      </c>
      <c r="G59" s="30">
        <v>9455.1616599999998</v>
      </c>
      <c r="H59" s="30">
        <v>3280.3322499999999</v>
      </c>
      <c r="I59" s="30">
        <v>13756.79753</v>
      </c>
      <c r="J59" s="30">
        <v>12859.47804</v>
      </c>
      <c r="K59" s="30">
        <v>114810.693</v>
      </c>
      <c r="L59" s="30">
        <v>88364</v>
      </c>
      <c r="M59" s="30">
        <v>50759.936500000003</v>
      </c>
      <c r="N59" s="30">
        <v>1783312.0090000001</v>
      </c>
      <c r="O59" s="31">
        <v>20539.865839999999</v>
      </c>
    </row>
    <row r="60" spans="1:15" ht="15" customHeight="1" x14ac:dyDescent="0.2">
      <c r="A60" s="4"/>
      <c r="B60" s="16" t="s">
        <v>310</v>
      </c>
      <c r="C60" s="30">
        <v>0</v>
      </c>
      <c r="D60" s="30">
        <v>25226.790559999998</v>
      </c>
      <c r="E60" s="30">
        <v>0</v>
      </c>
      <c r="F60" s="30">
        <v>0</v>
      </c>
      <c r="G60" s="30">
        <v>1159.8103700000001</v>
      </c>
      <c r="H60" s="30">
        <v>0</v>
      </c>
      <c r="I60" s="30">
        <v>0</v>
      </c>
      <c r="J60" s="30">
        <v>0</v>
      </c>
      <c r="K60" s="30">
        <v>0</v>
      </c>
      <c r="L60" s="30">
        <v>0</v>
      </c>
      <c r="M60" s="30">
        <v>0</v>
      </c>
      <c r="N60" s="30">
        <v>0</v>
      </c>
      <c r="O60" s="31">
        <v>1413.5403999999999</v>
      </c>
    </row>
    <row r="61" spans="1:15"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1">
        <v>0</v>
      </c>
    </row>
    <row r="62" spans="1:15"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1">
        <v>0</v>
      </c>
    </row>
    <row r="63" spans="1:15" ht="15" customHeight="1" x14ac:dyDescent="0.25">
      <c r="A63" s="129"/>
      <c r="B63" s="16" t="s">
        <v>313</v>
      </c>
      <c r="C63" s="30">
        <v>0</v>
      </c>
      <c r="D63" s="30">
        <v>98284.997260000004</v>
      </c>
      <c r="E63" s="30">
        <v>0</v>
      </c>
      <c r="F63" s="30">
        <v>0</v>
      </c>
      <c r="G63" s="30">
        <v>0</v>
      </c>
      <c r="H63" s="30">
        <v>0</v>
      </c>
      <c r="I63" s="30">
        <v>0</v>
      </c>
      <c r="J63" s="30">
        <v>0</v>
      </c>
      <c r="K63" s="30">
        <v>0</v>
      </c>
      <c r="L63" s="30">
        <v>0</v>
      </c>
      <c r="M63" s="30">
        <v>0</v>
      </c>
      <c r="N63" s="30">
        <v>0</v>
      </c>
      <c r="O63" s="31">
        <v>0</v>
      </c>
    </row>
    <row r="64" spans="1:15" ht="15" customHeight="1" x14ac:dyDescent="0.2">
      <c r="A64" s="4" t="s">
        <v>12</v>
      </c>
      <c r="B64" s="5" t="s">
        <v>69</v>
      </c>
      <c r="C64" s="14">
        <v>0</v>
      </c>
      <c r="D64" s="14">
        <v>3333590.3875700003</v>
      </c>
      <c r="E64" s="14">
        <v>0</v>
      </c>
      <c r="F64" s="14">
        <v>18578.479870000003</v>
      </c>
      <c r="G64" s="14">
        <v>0</v>
      </c>
      <c r="H64" s="14">
        <v>0</v>
      </c>
      <c r="I64" s="14">
        <v>0</v>
      </c>
      <c r="J64" s="14">
        <v>97127.052020000003</v>
      </c>
      <c r="K64" s="14">
        <v>0</v>
      </c>
      <c r="L64" s="14">
        <v>0</v>
      </c>
      <c r="M64" s="14">
        <v>0</v>
      </c>
      <c r="N64" s="14">
        <v>0</v>
      </c>
      <c r="O64" s="26">
        <v>0</v>
      </c>
    </row>
    <row r="65" spans="1:15" ht="15" customHeight="1" x14ac:dyDescent="0.25">
      <c r="A65" s="129"/>
      <c r="B65" s="6" t="s">
        <v>70</v>
      </c>
      <c r="C65" s="14"/>
      <c r="D65" s="14"/>
      <c r="E65" s="14"/>
      <c r="F65" s="14"/>
      <c r="G65" s="14"/>
      <c r="H65" s="14"/>
      <c r="I65" s="14"/>
      <c r="J65" s="14"/>
      <c r="K65" s="14"/>
      <c r="L65" s="14"/>
      <c r="M65" s="14"/>
      <c r="N65" s="14"/>
      <c r="O65" s="26"/>
    </row>
    <row r="66" spans="1:15" ht="15" customHeight="1" x14ac:dyDescent="0.2">
      <c r="A66" s="4"/>
      <c r="B66" s="16" t="s">
        <v>311</v>
      </c>
      <c r="C66" s="30">
        <v>0</v>
      </c>
      <c r="D66" s="30">
        <v>2015449.7557999999</v>
      </c>
      <c r="E66" s="30">
        <v>0</v>
      </c>
      <c r="F66" s="30">
        <v>0</v>
      </c>
      <c r="G66" s="30">
        <v>0</v>
      </c>
      <c r="H66" s="30">
        <v>0</v>
      </c>
      <c r="I66" s="30">
        <v>0</v>
      </c>
      <c r="J66" s="30">
        <v>97127.052020000003</v>
      </c>
      <c r="K66" s="30">
        <v>0</v>
      </c>
      <c r="L66" s="30">
        <v>0</v>
      </c>
      <c r="M66" s="30">
        <v>0</v>
      </c>
      <c r="N66" s="30">
        <v>0</v>
      </c>
      <c r="O66" s="31">
        <v>0</v>
      </c>
    </row>
    <row r="67" spans="1:15" ht="15" customHeight="1" x14ac:dyDescent="0.25">
      <c r="A67" s="129"/>
      <c r="B67" s="16" t="s">
        <v>312</v>
      </c>
      <c r="C67" s="30">
        <v>0</v>
      </c>
      <c r="D67" s="30">
        <v>1318140.6317700001</v>
      </c>
      <c r="E67" s="30">
        <v>0</v>
      </c>
      <c r="F67" s="30">
        <v>0</v>
      </c>
      <c r="G67" s="30">
        <v>0</v>
      </c>
      <c r="H67" s="30">
        <v>0</v>
      </c>
      <c r="I67" s="30">
        <v>0</v>
      </c>
      <c r="J67" s="30">
        <v>0</v>
      </c>
      <c r="K67" s="30">
        <v>0</v>
      </c>
      <c r="L67" s="30">
        <v>0</v>
      </c>
      <c r="M67" s="30">
        <v>0</v>
      </c>
      <c r="N67" s="30">
        <v>0</v>
      </c>
      <c r="O67" s="31">
        <v>0</v>
      </c>
    </row>
    <row r="68" spans="1:15" ht="15" customHeight="1" x14ac:dyDescent="0.25">
      <c r="A68" s="129"/>
      <c r="B68" s="16" t="s">
        <v>313</v>
      </c>
      <c r="C68" s="30">
        <v>0</v>
      </c>
      <c r="D68" s="30">
        <v>0</v>
      </c>
      <c r="E68" s="30">
        <v>0</v>
      </c>
      <c r="F68" s="30">
        <v>18578.479870000003</v>
      </c>
      <c r="G68" s="30">
        <v>0</v>
      </c>
      <c r="H68" s="30">
        <v>0</v>
      </c>
      <c r="I68" s="30">
        <v>0</v>
      </c>
      <c r="J68" s="30">
        <v>0</v>
      </c>
      <c r="K68" s="30">
        <v>0</v>
      </c>
      <c r="L68" s="30">
        <v>0</v>
      </c>
      <c r="M68" s="30">
        <v>0</v>
      </c>
      <c r="N68" s="30">
        <v>0</v>
      </c>
      <c r="O68" s="31">
        <v>0</v>
      </c>
    </row>
    <row r="69" spans="1:15" ht="15" customHeight="1" x14ac:dyDescent="0.2">
      <c r="A69" s="4" t="s">
        <v>13</v>
      </c>
      <c r="B69" s="5" t="s">
        <v>71</v>
      </c>
      <c r="C69" s="14">
        <v>7276569.1036200002</v>
      </c>
      <c r="D69" s="14">
        <v>86129742.311530009</v>
      </c>
      <c r="E69" s="14">
        <v>4076082.3659699997</v>
      </c>
      <c r="F69" s="14">
        <v>2284525.9339999999</v>
      </c>
      <c r="G69" s="14">
        <v>1847345.6675100001</v>
      </c>
      <c r="H69" s="14">
        <v>747844.66130000004</v>
      </c>
      <c r="I69" s="14">
        <v>21606378.484500002</v>
      </c>
      <c r="J69" s="14">
        <v>16102915.60825</v>
      </c>
      <c r="K69" s="14">
        <v>88378931.900999993</v>
      </c>
      <c r="L69" s="14">
        <v>39014839</v>
      </c>
      <c r="M69" s="14">
        <v>3500571.2696800004</v>
      </c>
      <c r="N69" s="14">
        <v>48248181.111000001</v>
      </c>
      <c r="O69" s="26">
        <v>2907438.4545399998</v>
      </c>
    </row>
    <row r="70" spans="1:15" ht="15" customHeight="1" x14ac:dyDescent="0.25">
      <c r="A70" s="129"/>
      <c r="B70" s="6" t="s">
        <v>72</v>
      </c>
      <c r="C70" s="14"/>
      <c r="D70" s="14"/>
      <c r="E70" s="14"/>
      <c r="F70" s="14"/>
      <c r="G70" s="14"/>
      <c r="H70" s="14"/>
      <c r="I70" s="14"/>
      <c r="J70" s="14"/>
      <c r="K70" s="14"/>
      <c r="L70" s="14"/>
      <c r="M70" s="14"/>
      <c r="N70" s="14"/>
      <c r="O70" s="26"/>
    </row>
    <row r="71" spans="1:15" ht="15" customHeight="1" x14ac:dyDescent="0.2">
      <c r="A71" s="4"/>
      <c r="B71" s="16" t="s">
        <v>311</v>
      </c>
      <c r="C71" s="30">
        <v>7212067.6032400001</v>
      </c>
      <c r="D71" s="30">
        <v>81724479.499500006</v>
      </c>
      <c r="E71" s="30">
        <v>3780940.0746599999</v>
      </c>
      <c r="F71" s="30">
        <v>2187724.1575599997</v>
      </c>
      <c r="G71" s="30">
        <v>971964</v>
      </c>
      <c r="H71" s="30">
        <v>740998.54778000002</v>
      </c>
      <c r="I71" s="30">
        <v>20967953.869770002</v>
      </c>
      <c r="J71" s="30">
        <v>14893090.110239999</v>
      </c>
      <c r="K71" s="30">
        <v>85804486.552000001</v>
      </c>
      <c r="L71" s="30">
        <v>36014349</v>
      </c>
      <c r="M71" s="30">
        <v>3417244.9337300002</v>
      </c>
      <c r="N71" s="30">
        <v>41657791.125</v>
      </c>
      <c r="O71" s="31">
        <v>2335138.0449600001</v>
      </c>
    </row>
    <row r="72" spans="1:15" ht="15" customHeight="1" x14ac:dyDescent="0.2">
      <c r="A72" s="4"/>
      <c r="B72" s="16" t="s">
        <v>312</v>
      </c>
      <c r="C72" s="30">
        <v>0</v>
      </c>
      <c r="D72" s="30">
        <v>4174151.8484699996</v>
      </c>
      <c r="E72" s="30">
        <v>0</v>
      </c>
      <c r="F72" s="30">
        <v>0</v>
      </c>
      <c r="G72" s="30">
        <v>795424</v>
      </c>
      <c r="H72" s="30">
        <v>0</v>
      </c>
      <c r="I72" s="30">
        <v>575663.42260000005</v>
      </c>
      <c r="J72" s="30">
        <v>1209825.49801</v>
      </c>
      <c r="K72" s="30">
        <v>1985168.72</v>
      </c>
      <c r="L72" s="30">
        <v>2436312</v>
      </c>
      <c r="M72" s="30">
        <v>0</v>
      </c>
      <c r="N72" s="30">
        <v>6289242.6770000001</v>
      </c>
      <c r="O72" s="31">
        <v>564042.28703000001</v>
      </c>
    </row>
    <row r="73" spans="1:15" ht="15" customHeight="1" x14ac:dyDescent="0.2">
      <c r="A73" s="4"/>
      <c r="B73" s="16" t="s">
        <v>313</v>
      </c>
      <c r="C73" s="30">
        <v>64501.500380000005</v>
      </c>
      <c r="D73" s="30">
        <v>231110.96356</v>
      </c>
      <c r="E73" s="30">
        <v>295142.29131</v>
      </c>
      <c r="F73" s="30">
        <v>96801.776440000001</v>
      </c>
      <c r="G73" s="30">
        <v>79958</v>
      </c>
      <c r="H73" s="30">
        <v>6846.1135199999999</v>
      </c>
      <c r="I73" s="30">
        <v>62761.192130000003</v>
      </c>
      <c r="J73" s="30">
        <v>0</v>
      </c>
      <c r="K73" s="30">
        <v>589276.62899999996</v>
      </c>
      <c r="L73" s="30">
        <v>564178</v>
      </c>
      <c r="M73" s="30">
        <v>83326.335950000008</v>
      </c>
      <c r="N73" s="30">
        <v>301147.30900000001</v>
      </c>
      <c r="O73" s="31">
        <v>8258.12255</v>
      </c>
    </row>
    <row r="74" spans="1:15" ht="15" customHeight="1" x14ac:dyDescent="0.2">
      <c r="A74" s="4" t="s">
        <v>14</v>
      </c>
      <c r="B74" s="5" t="s">
        <v>56</v>
      </c>
      <c r="C74" s="14">
        <v>0</v>
      </c>
      <c r="D74" s="14">
        <v>36749.302259999997</v>
      </c>
      <c r="E74" s="14">
        <v>0</v>
      </c>
      <c r="F74" s="14">
        <v>8215.0491299999994</v>
      </c>
      <c r="G74" s="14">
        <v>3647.1652999999997</v>
      </c>
      <c r="H74" s="14">
        <v>0</v>
      </c>
      <c r="I74" s="14">
        <v>59679.948369999998</v>
      </c>
      <c r="J74" s="14">
        <v>2405.64671</v>
      </c>
      <c r="K74" s="14">
        <v>30194.326000000001</v>
      </c>
      <c r="L74" s="14">
        <v>182906</v>
      </c>
      <c r="M74" s="14">
        <v>0</v>
      </c>
      <c r="N74" s="14">
        <v>25352.863000000001</v>
      </c>
      <c r="O74" s="26">
        <v>0</v>
      </c>
    </row>
    <row r="75" spans="1:15" ht="15" customHeight="1" x14ac:dyDescent="0.25">
      <c r="A75" s="129"/>
      <c r="B75" s="6" t="s">
        <v>101</v>
      </c>
      <c r="C75" s="14"/>
      <c r="D75" s="14"/>
      <c r="E75" s="14"/>
      <c r="F75" s="14"/>
      <c r="G75" s="14"/>
      <c r="H75" s="14"/>
      <c r="I75" s="14"/>
      <c r="J75" s="14"/>
      <c r="K75" s="14"/>
      <c r="L75" s="14"/>
      <c r="M75" s="14"/>
      <c r="N75" s="14"/>
      <c r="O75" s="26"/>
    </row>
    <row r="76" spans="1:15" ht="15" customHeight="1" x14ac:dyDescent="0.2">
      <c r="A76" s="4" t="s">
        <v>15</v>
      </c>
      <c r="B76" s="5" t="s">
        <v>102</v>
      </c>
      <c r="C76" s="14">
        <v>0</v>
      </c>
      <c r="D76" s="14">
        <v>0</v>
      </c>
      <c r="E76" s="14">
        <v>0</v>
      </c>
      <c r="F76" s="14">
        <v>0</v>
      </c>
      <c r="G76" s="14">
        <v>0</v>
      </c>
      <c r="H76" s="14">
        <v>0</v>
      </c>
      <c r="I76" s="14">
        <v>0</v>
      </c>
      <c r="J76" s="14">
        <v>0</v>
      </c>
      <c r="K76" s="14">
        <v>0</v>
      </c>
      <c r="L76" s="14">
        <v>25503</v>
      </c>
      <c r="M76" s="14">
        <v>0</v>
      </c>
      <c r="N76" s="14">
        <v>0</v>
      </c>
      <c r="O76" s="26">
        <v>0</v>
      </c>
    </row>
    <row r="77" spans="1:15" ht="15" customHeight="1" x14ac:dyDescent="0.2">
      <c r="A77" s="4"/>
      <c r="B77" s="6" t="s">
        <v>57</v>
      </c>
      <c r="C77" s="14"/>
      <c r="D77" s="14"/>
      <c r="E77" s="14"/>
      <c r="F77" s="14"/>
      <c r="G77" s="14"/>
      <c r="H77" s="14"/>
      <c r="I77" s="14"/>
      <c r="J77" s="14"/>
      <c r="K77" s="14"/>
      <c r="L77" s="14"/>
      <c r="M77" s="14"/>
      <c r="N77" s="14"/>
      <c r="O77" s="26"/>
    </row>
    <row r="78" spans="1:15" ht="15" customHeight="1" x14ac:dyDescent="0.2">
      <c r="A78" s="4" t="s">
        <v>16</v>
      </c>
      <c r="B78" s="5" t="s">
        <v>1</v>
      </c>
      <c r="C78" s="14">
        <v>25945.403589999998</v>
      </c>
      <c r="D78" s="14">
        <v>961378.09754999995</v>
      </c>
      <c r="E78" s="14">
        <v>1728.53406</v>
      </c>
      <c r="F78" s="14">
        <v>491.07779999999997</v>
      </c>
      <c r="G78" s="14">
        <v>664.80203000000006</v>
      </c>
      <c r="H78" s="14">
        <v>1631.4319500000001</v>
      </c>
      <c r="I78" s="14">
        <v>46916.947159999996</v>
      </c>
      <c r="J78" s="14">
        <v>17176.457350000001</v>
      </c>
      <c r="K78" s="14">
        <v>1507821.024</v>
      </c>
      <c r="L78" s="14">
        <v>469110</v>
      </c>
      <c r="M78" s="14">
        <v>1519.79603</v>
      </c>
      <c r="N78" s="14">
        <v>125546.515</v>
      </c>
      <c r="O78" s="26">
        <v>5502.6030199999996</v>
      </c>
    </row>
    <row r="79" spans="1:15" ht="15" customHeight="1" x14ac:dyDescent="0.2">
      <c r="A79" s="4"/>
      <c r="B79" s="6" t="s">
        <v>39</v>
      </c>
      <c r="C79" s="14"/>
      <c r="D79" s="14"/>
      <c r="E79" s="14"/>
      <c r="F79" s="14"/>
      <c r="G79" s="14"/>
      <c r="H79" s="14"/>
      <c r="I79" s="14"/>
      <c r="J79" s="14"/>
      <c r="K79" s="14"/>
      <c r="L79" s="14"/>
      <c r="M79" s="14"/>
      <c r="N79" s="14"/>
      <c r="O79" s="26"/>
    </row>
    <row r="80" spans="1:15" ht="15" customHeight="1" x14ac:dyDescent="0.2">
      <c r="A80" s="4" t="s">
        <v>17</v>
      </c>
      <c r="B80" s="5" t="s">
        <v>73</v>
      </c>
      <c r="C80" s="14">
        <v>65401.424160000002</v>
      </c>
      <c r="D80" s="14">
        <v>120336.00272999999</v>
      </c>
      <c r="E80" s="14">
        <v>1977.44326</v>
      </c>
      <c r="F80" s="14">
        <v>4602.29414</v>
      </c>
      <c r="G80" s="14">
        <v>2344.9632000000001</v>
      </c>
      <c r="H80" s="14">
        <v>7803.28179</v>
      </c>
      <c r="I80" s="14">
        <v>90590.642909999995</v>
      </c>
      <c r="J80" s="14">
        <v>1763.7130300000001</v>
      </c>
      <c r="K80" s="14">
        <v>878221.74199999997</v>
      </c>
      <c r="L80" s="14">
        <v>14769</v>
      </c>
      <c r="M80" s="14">
        <v>3551.6673999999998</v>
      </c>
      <c r="N80" s="14">
        <v>593464.92999999993</v>
      </c>
      <c r="O80" s="26">
        <v>15191.091260000001</v>
      </c>
    </row>
    <row r="81" spans="1:15" ht="15" customHeight="1" x14ac:dyDescent="0.2">
      <c r="A81" s="4"/>
      <c r="B81" s="6" t="s">
        <v>74</v>
      </c>
      <c r="C81" s="14"/>
      <c r="D81" s="14"/>
      <c r="E81" s="14"/>
      <c r="F81" s="14"/>
      <c r="G81" s="14"/>
      <c r="H81" s="14"/>
      <c r="I81" s="14"/>
      <c r="J81" s="14"/>
      <c r="K81" s="14"/>
      <c r="L81" s="14"/>
      <c r="M81" s="14"/>
      <c r="N81" s="14"/>
      <c r="O81" s="26"/>
    </row>
    <row r="82" spans="1:15" ht="15" customHeight="1" x14ac:dyDescent="0.2">
      <c r="A82" s="4"/>
      <c r="B82" s="16" t="s">
        <v>314</v>
      </c>
      <c r="C82" s="30">
        <v>64608.397990000005</v>
      </c>
      <c r="D82" s="30">
        <v>114498.29234</v>
      </c>
      <c r="E82" s="30">
        <v>1782.03547</v>
      </c>
      <c r="F82" s="30">
        <v>4044.05897</v>
      </c>
      <c r="G82" s="30">
        <v>2219.29351</v>
      </c>
      <c r="H82" s="30">
        <v>7803.28179</v>
      </c>
      <c r="I82" s="30">
        <v>89115.068719999996</v>
      </c>
      <c r="J82" s="30">
        <v>1763.7130300000001</v>
      </c>
      <c r="K82" s="30">
        <v>831223.80799999996</v>
      </c>
      <c r="L82" s="30">
        <v>14769</v>
      </c>
      <c r="M82" s="30">
        <v>808.33317999999974</v>
      </c>
      <c r="N82" s="30">
        <v>480905.56099999999</v>
      </c>
      <c r="O82" s="31">
        <v>9397.3701099999998</v>
      </c>
    </row>
    <row r="83" spans="1:15" ht="15" customHeight="1" x14ac:dyDescent="0.2">
      <c r="A83" s="4"/>
      <c r="B83" s="16" t="s">
        <v>315</v>
      </c>
      <c r="C83" s="30">
        <v>793.02617000000009</v>
      </c>
      <c r="D83" s="30">
        <v>5837.7103899999993</v>
      </c>
      <c r="E83" s="30">
        <v>195.40779000000001</v>
      </c>
      <c r="F83" s="30">
        <v>558.23517000000004</v>
      </c>
      <c r="G83" s="30">
        <v>125.66969</v>
      </c>
      <c r="H83" s="30">
        <v>0</v>
      </c>
      <c r="I83" s="30">
        <v>1475.57419</v>
      </c>
      <c r="J83" s="30">
        <v>0</v>
      </c>
      <c r="K83" s="30">
        <v>46997.934000000001</v>
      </c>
      <c r="L83" s="30">
        <v>0</v>
      </c>
      <c r="M83" s="30">
        <v>2743.3342200000002</v>
      </c>
      <c r="N83" s="30">
        <v>112559.36900000001</v>
      </c>
      <c r="O83" s="31">
        <v>5793.7211500000003</v>
      </c>
    </row>
    <row r="84" spans="1:15" ht="15" customHeight="1" x14ac:dyDescent="0.2">
      <c r="A84" s="4" t="s">
        <v>18</v>
      </c>
      <c r="B84" s="5" t="s">
        <v>75</v>
      </c>
      <c r="C84" s="14">
        <v>0</v>
      </c>
      <c r="D84" s="14">
        <v>0</v>
      </c>
      <c r="E84" s="14">
        <v>0</v>
      </c>
      <c r="F84" s="14">
        <v>0</v>
      </c>
      <c r="G84" s="14">
        <v>0</v>
      </c>
      <c r="H84" s="14">
        <v>0</v>
      </c>
      <c r="I84" s="14">
        <v>56.1</v>
      </c>
      <c r="J84" s="14">
        <v>0</v>
      </c>
      <c r="K84" s="14">
        <v>0</v>
      </c>
      <c r="L84" s="14">
        <v>0</v>
      </c>
      <c r="M84" s="14">
        <v>0</v>
      </c>
      <c r="N84" s="14">
        <v>33384.521000000001</v>
      </c>
      <c r="O84" s="26">
        <v>0</v>
      </c>
    </row>
    <row r="85" spans="1:15" ht="15" customHeight="1" x14ac:dyDescent="0.2">
      <c r="A85" s="4"/>
      <c r="B85" s="6" t="s">
        <v>76</v>
      </c>
      <c r="C85" s="14"/>
      <c r="D85" s="14"/>
      <c r="E85" s="14"/>
      <c r="F85" s="14"/>
      <c r="G85" s="14"/>
      <c r="H85" s="14"/>
      <c r="I85" s="14"/>
      <c r="J85" s="14"/>
      <c r="K85" s="14"/>
      <c r="L85" s="14"/>
      <c r="M85" s="14"/>
      <c r="N85" s="14"/>
      <c r="O85" s="26"/>
    </row>
    <row r="86" spans="1:15" ht="15" customHeight="1" x14ac:dyDescent="0.2">
      <c r="A86" s="4" t="s">
        <v>19</v>
      </c>
      <c r="B86" s="5" t="s">
        <v>2</v>
      </c>
      <c r="C86" s="14">
        <v>95092.28069</v>
      </c>
      <c r="D86" s="14">
        <v>1236993.5724599999</v>
      </c>
      <c r="E86" s="14">
        <v>87126.478400000007</v>
      </c>
      <c r="F86" s="14">
        <v>82592.251150000011</v>
      </c>
      <c r="G86" s="14">
        <v>43045.115920000004</v>
      </c>
      <c r="H86" s="14">
        <v>13373.21869</v>
      </c>
      <c r="I86" s="14">
        <v>1099088.1171300001</v>
      </c>
      <c r="J86" s="14">
        <v>275345.62120999995</v>
      </c>
      <c r="K86" s="14">
        <v>2690432.7239999999</v>
      </c>
      <c r="L86" s="14">
        <v>924963.01</v>
      </c>
      <c r="M86" s="14">
        <v>67920.727639999997</v>
      </c>
      <c r="N86" s="14">
        <v>555493.73800000001</v>
      </c>
      <c r="O86" s="26">
        <v>63647.767820000001</v>
      </c>
    </row>
    <row r="87" spans="1:15" ht="15" customHeight="1" x14ac:dyDescent="0.2">
      <c r="A87" s="4"/>
      <c r="B87" s="6" t="s">
        <v>40</v>
      </c>
      <c r="C87" s="14"/>
      <c r="D87" s="14"/>
      <c r="E87" s="14"/>
      <c r="F87" s="14"/>
      <c r="G87" s="14"/>
      <c r="H87" s="14"/>
      <c r="I87" s="14"/>
      <c r="J87" s="14"/>
      <c r="K87" s="14"/>
      <c r="L87" s="14"/>
      <c r="M87" s="14"/>
      <c r="N87" s="14"/>
      <c r="O87" s="26"/>
    </row>
    <row r="88" spans="1:15" ht="15" customHeight="1" x14ac:dyDescent="0.2">
      <c r="A88" s="4" t="s">
        <v>20</v>
      </c>
      <c r="B88" s="5" t="s">
        <v>105</v>
      </c>
      <c r="C88" s="14">
        <v>0</v>
      </c>
      <c r="D88" s="14">
        <v>0</v>
      </c>
      <c r="E88" s="14">
        <v>0</v>
      </c>
      <c r="F88" s="14">
        <v>0</v>
      </c>
      <c r="G88" s="14">
        <v>0</v>
      </c>
      <c r="H88" s="14">
        <v>1109.14177</v>
      </c>
      <c r="I88" s="14">
        <v>0</v>
      </c>
      <c r="J88" s="14">
        <v>0</v>
      </c>
      <c r="K88" s="14">
        <v>0</v>
      </c>
      <c r="L88" s="14">
        <v>12405</v>
      </c>
      <c r="M88" s="14">
        <v>0</v>
      </c>
      <c r="N88" s="14">
        <v>0</v>
      </c>
      <c r="O88" s="26">
        <v>0</v>
      </c>
    </row>
    <row r="89" spans="1:15" ht="15" customHeight="1" x14ac:dyDescent="0.2">
      <c r="A89" s="4"/>
      <c r="B89" s="6" t="s">
        <v>77</v>
      </c>
      <c r="C89" s="14"/>
      <c r="D89" s="14"/>
      <c r="E89" s="14"/>
      <c r="F89" s="14"/>
      <c r="G89" s="14"/>
      <c r="H89" s="14"/>
      <c r="I89" s="14"/>
      <c r="J89" s="14"/>
      <c r="K89" s="14"/>
      <c r="L89" s="14"/>
      <c r="M89" s="14"/>
      <c r="N89" s="14"/>
      <c r="O89" s="26"/>
    </row>
    <row r="90" spans="1:15" ht="15" customHeight="1" x14ac:dyDescent="0.2">
      <c r="A90" s="128"/>
      <c r="B90" s="22" t="s">
        <v>41</v>
      </c>
      <c r="C90" s="13">
        <v>7464412.0979300011</v>
      </c>
      <c r="D90" s="13">
        <v>92110151.395480007</v>
      </c>
      <c r="E90" s="13">
        <v>4181024.2736299997</v>
      </c>
      <c r="F90" s="13">
        <v>2401047.48758</v>
      </c>
      <c r="G90" s="13">
        <v>1907662.6859900001</v>
      </c>
      <c r="H90" s="13">
        <v>775042.06775000005</v>
      </c>
      <c r="I90" s="13">
        <v>22916467.037600003</v>
      </c>
      <c r="J90" s="13">
        <v>16509593.576609999</v>
      </c>
      <c r="K90" s="13">
        <v>93600412.410000011</v>
      </c>
      <c r="L90" s="13">
        <v>40732859.009999998</v>
      </c>
      <c r="M90" s="13">
        <v>3624323.3972500004</v>
      </c>
      <c r="N90" s="13">
        <v>51364735.686999999</v>
      </c>
      <c r="O90" s="29">
        <v>3013733.3228799999</v>
      </c>
    </row>
    <row r="91" spans="1:15" ht="15" customHeight="1" x14ac:dyDescent="0.2">
      <c r="A91" s="128"/>
      <c r="B91" s="18" t="s">
        <v>106</v>
      </c>
      <c r="C91" s="13"/>
      <c r="D91" s="13"/>
      <c r="E91" s="13"/>
      <c r="F91" s="13"/>
      <c r="G91" s="13"/>
      <c r="H91" s="13"/>
      <c r="I91" s="13"/>
      <c r="J91" s="13"/>
      <c r="K91" s="13"/>
      <c r="L91" s="13"/>
      <c r="M91" s="13"/>
      <c r="N91" s="13"/>
      <c r="O91" s="29"/>
    </row>
    <row r="92" spans="1:15" ht="15" customHeight="1" x14ac:dyDescent="0.2">
      <c r="A92" s="4" t="s">
        <v>21</v>
      </c>
      <c r="B92" s="5" t="s">
        <v>3</v>
      </c>
      <c r="C92" s="14">
        <v>410429.8</v>
      </c>
      <c r="D92" s="14">
        <v>3000000</v>
      </c>
      <c r="E92" s="14">
        <v>296400</v>
      </c>
      <c r="F92" s="14">
        <v>186947.38800000001</v>
      </c>
      <c r="G92" s="14">
        <v>150000</v>
      </c>
      <c r="H92" s="14">
        <v>36000</v>
      </c>
      <c r="I92" s="14">
        <v>1570200.5306300002</v>
      </c>
      <c r="J92" s="14">
        <v>1210000</v>
      </c>
      <c r="K92" s="14">
        <v>4525714.4950000001</v>
      </c>
      <c r="L92" s="14">
        <v>3345000</v>
      </c>
      <c r="M92" s="14">
        <v>124000</v>
      </c>
      <c r="N92" s="14">
        <v>1972962.08</v>
      </c>
      <c r="O92" s="26">
        <v>871277.66</v>
      </c>
    </row>
    <row r="93" spans="1:15" ht="15" customHeight="1" x14ac:dyDescent="0.2">
      <c r="A93" s="4"/>
      <c r="B93" s="10" t="s">
        <v>3</v>
      </c>
      <c r="C93" s="14"/>
      <c r="D93" s="14"/>
      <c r="E93" s="14"/>
      <c r="F93" s="14"/>
      <c r="G93" s="14"/>
      <c r="H93" s="14"/>
      <c r="I93" s="14"/>
      <c r="J93" s="14"/>
      <c r="K93" s="14"/>
      <c r="L93" s="14"/>
      <c r="M93" s="14"/>
      <c r="N93" s="14"/>
      <c r="O93" s="26"/>
    </row>
    <row r="94" spans="1:15" ht="15" customHeight="1" x14ac:dyDescent="0.2">
      <c r="A94" s="4" t="s">
        <v>22</v>
      </c>
      <c r="B94" s="5" t="s">
        <v>4</v>
      </c>
      <c r="C94" s="14">
        <v>6790.3831799999998</v>
      </c>
      <c r="D94" s="14">
        <v>16470.667119999998</v>
      </c>
      <c r="E94" s="14">
        <v>0</v>
      </c>
      <c r="F94" s="14">
        <v>1362.3076000000001</v>
      </c>
      <c r="G94" s="14">
        <v>12849.132</v>
      </c>
      <c r="H94" s="14">
        <v>0</v>
      </c>
      <c r="I94" s="14">
        <v>0</v>
      </c>
      <c r="J94" s="14">
        <v>0</v>
      </c>
      <c r="K94" s="14">
        <v>0</v>
      </c>
      <c r="L94" s="14">
        <v>0</v>
      </c>
      <c r="M94" s="14">
        <v>0</v>
      </c>
      <c r="N94" s="14">
        <v>0</v>
      </c>
      <c r="O94" s="26">
        <v>8796.3050000000003</v>
      </c>
    </row>
    <row r="95" spans="1:15" ht="15" customHeight="1" x14ac:dyDescent="0.2">
      <c r="A95" s="4"/>
      <c r="B95" s="10" t="s">
        <v>42</v>
      </c>
      <c r="C95" s="14"/>
      <c r="D95" s="14"/>
      <c r="E95" s="14"/>
      <c r="F95" s="14"/>
      <c r="G95" s="14"/>
      <c r="H95" s="14"/>
      <c r="I95" s="14"/>
      <c r="J95" s="14"/>
      <c r="K95" s="14"/>
      <c r="L95" s="14"/>
      <c r="M95" s="14"/>
      <c r="N95" s="14"/>
      <c r="O95" s="26"/>
    </row>
    <row r="96" spans="1:15" ht="15" customHeight="1" x14ac:dyDescent="0.2">
      <c r="A96" s="4" t="s">
        <v>23</v>
      </c>
      <c r="B96" s="5" t="s">
        <v>107</v>
      </c>
      <c r="C96" s="14">
        <v>0</v>
      </c>
      <c r="D96" s="14">
        <v>400000</v>
      </c>
      <c r="E96" s="14">
        <v>0</v>
      </c>
      <c r="F96" s="14">
        <v>0</v>
      </c>
      <c r="G96" s="14">
        <v>0</v>
      </c>
      <c r="H96" s="14">
        <v>0</v>
      </c>
      <c r="I96" s="14">
        <v>0</v>
      </c>
      <c r="J96" s="14">
        <v>0</v>
      </c>
      <c r="K96" s="14">
        <v>0</v>
      </c>
      <c r="L96" s="14">
        <v>0</v>
      </c>
      <c r="M96" s="14">
        <v>74660.801829999997</v>
      </c>
      <c r="N96" s="14">
        <v>700000</v>
      </c>
      <c r="O96" s="26">
        <v>105042.01681</v>
      </c>
    </row>
    <row r="97" spans="1:15" ht="15" customHeight="1" x14ac:dyDescent="0.2">
      <c r="A97" s="4"/>
      <c r="B97" s="10" t="s">
        <v>78</v>
      </c>
      <c r="C97" s="14"/>
      <c r="D97" s="14"/>
      <c r="E97" s="14"/>
      <c r="F97" s="14"/>
      <c r="G97" s="14"/>
      <c r="H97" s="14"/>
      <c r="I97" s="14"/>
      <c r="J97" s="14"/>
      <c r="K97" s="14"/>
      <c r="L97" s="14"/>
      <c r="M97" s="14"/>
      <c r="N97" s="14"/>
      <c r="O97" s="26"/>
    </row>
    <row r="98" spans="1:15"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26">
        <v>0</v>
      </c>
    </row>
    <row r="99" spans="1:15" x14ac:dyDescent="0.2">
      <c r="A99" s="4"/>
      <c r="B99" s="10" t="s">
        <v>80</v>
      </c>
      <c r="C99" s="14"/>
      <c r="D99" s="14"/>
      <c r="E99" s="14"/>
      <c r="F99" s="14"/>
      <c r="G99" s="14"/>
      <c r="H99" s="14"/>
      <c r="I99" s="14"/>
      <c r="J99" s="14"/>
      <c r="K99" s="14"/>
      <c r="L99" s="14"/>
      <c r="M99" s="14"/>
      <c r="N99" s="14"/>
      <c r="O99" s="26"/>
    </row>
    <row r="100" spans="1:15" x14ac:dyDescent="0.2">
      <c r="A100" s="4" t="s">
        <v>25</v>
      </c>
      <c r="B100" s="5" t="s">
        <v>81</v>
      </c>
      <c r="C100" s="14">
        <v>-2063.4702600000001</v>
      </c>
      <c r="D100" s="14">
        <v>-4024874.1966299997</v>
      </c>
      <c r="E100" s="14">
        <v>0</v>
      </c>
      <c r="F100" s="14">
        <v>-56323.66646</v>
      </c>
      <c r="G100" s="14">
        <v>-13899.474829999996</v>
      </c>
      <c r="H100" s="14">
        <v>-3336.1097300000001</v>
      </c>
      <c r="I100" s="14">
        <v>-37713.97481</v>
      </c>
      <c r="J100" s="14">
        <v>25036.423380000004</v>
      </c>
      <c r="K100" s="14">
        <v>-243573.68799999999</v>
      </c>
      <c r="L100" s="14">
        <v>-1126978.52</v>
      </c>
      <c r="M100" s="14">
        <v>-17963.029839999999</v>
      </c>
      <c r="N100" s="14">
        <v>-271901.12</v>
      </c>
      <c r="O100" s="26">
        <v>-197928.27749000001</v>
      </c>
    </row>
    <row r="101" spans="1:15" x14ac:dyDescent="0.2">
      <c r="A101" s="4"/>
      <c r="B101" s="10" t="s">
        <v>82</v>
      </c>
      <c r="C101" s="14"/>
      <c r="D101" s="14"/>
      <c r="E101" s="14"/>
      <c r="F101" s="14"/>
      <c r="G101" s="14"/>
      <c r="H101" s="14"/>
      <c r="I101" s="14"/>
      <c r="J101" s="14"/>
      <c r="K101" s="14"/>
      <c r="L101" s="14"/>
      <c r="M101" s="14"/>
      <c r="N101" s="14"/>
      <c r="O101" s="26"/>
    </row>
    <row r="102" spans="1:15" x14ac:dyDescent="0.2">
      <c r="A102" s="4" t="s">
        <v>26</v>
      </c>
      <c r="B102" s="5" t="s">
        <v>83</v>
      </c>
      <c r="C102" s="14">
        <v>192036.58882</v>
      </c>
      <c r="D102" s="14">
        <v>1620630.1881400002</v>
      </c>
      <c r="E102" s="14">
        <v>-30868.299620000002</v>
      </c>
      <c r="F102" s="14">
        <v>0</v>
      </c>
      <c r="G102" s="14">
        <v>-1757.3591299999998</v>
      </c>
      <c r="H102" s="14">
        <v>143437.54080000002</v>
      </c>
      <c r="I102" s="14">
        <v>121131.75873</v>
      </c>
      <c r="J102" s="14">
        <v>148587.91752000002</v>
      </c>
      <c r="K102" s="14">
        <v>-1277746.8430000001</v>
      </c>
      <c r="L102" s="14">
        <v>13814</v>
      </c>
      <c r="M102" s="14">
        <v>143755.40399818812</v>
      </c>
      <c r="N102" s="14">
        <v>390780.74200000003</v>
      </c>
      <c r="O102" s="26">
        <v>-470551.28410000005</v>
      </c>
    </row>
    <row r="103" spans="1:15" x14ac:dyDescent="0.2">
      <c r="A103" s="4"/>
      <c r="B103" s="10" t="s">
        <v>84</v>
      </c>
      <c r="C103" s="14"/>
      <c r="D103" s="14"/>
      <c r="E103" s="14"/>
      <c r="F103" s="14"/>
      <c r="G103" s="14"/>
      <c r="H103" s="14"/>
      <c r="I103" s="14"/>
      <c r="J103" s="14"/>
      <c r="K103" s="14"/>
      <c r="L103" s="14"/>
      <c r="M103" s="14"/>
      <c r="N103" s="14"/>
      <c r="O103" s="26"/>
    </row>
    <row r="104" spans="1:15" x14ac:dyDescent="0.2">
      <c r="A104" s="4" t="s">
        <v>27</v>
      </c>
      <c r="B104" s="5" t="s">
        <v>5</v>
      </c>
      <c r="C104" s="14">
        <v>0</v>
      </c>
      <c r="D104" s="14">
        <v>0</v>
      </c>
      <c r="E104" s="14">
        <v>0</v>
      </c>
      <c r="F104" s="14">
        <v>0</v>
      </c>
      <c r="G104" s="14">
        <v>0</v>
      </c>
      <c r="H104" s="14">
        <v>0</v>
      </c>
      <c r="I104" s="14">
        <v>-224.09057000000001</v>
      </c>
      <c r="J104" s="14">
        <v>0</v>
      </c>
      <c r="K104" s="14">
        <v>0</v>
      </c>
      <c r="L104" s="14">
        <v>0</v>
      </c>
      <c r="M104" s="14">
        <v>0</v>
      </c>
      <c r="N104" s="14">
        <v>0</v>
      </c>
      <c r="O104" s="26">
        <v>0</v>
      </c>
    </row>
    <row r="105" spans="1:15" x14ac:dyDescent="0.2">
      <c r="A105" s="4"/>
      <c r="B105" s="10" t="s">
        <v>43</v>
      </c>
      <c r="C105" s="14"/>
      <c r="D105" s="14"/>
      <c r="E105" s="14"/>
      <c r="F105" s="14"/>
      <c r="G105" s="14"/>
      <c r="H105" s="14"/>
      <c r="I105" s="14"/>
      <c r="J105" s="14"/>
      <c r="K105" s="14"/>
      <c r="L105" s="14"/>
      <c r="M105" s="14"/>
      <c r="N105" s="14"/>
      <c r="O105" s="26"/>
    </row>
    <row r="106" spans="1:15" x14ac:dyDescent="0.2">
      <c r="A106" s="4" t="s">
        <v>28</v>
      </c>
      <c r="B106" s="5" t="s">
        <v>85</v>
      </c>
      <c r="C106" s="14">
        <v>106757.21722000001</v>
      </c>
      <c r="D106" s="14">
        <v>5090852.0557300001</v>
      </c>
      <c r="E106" s="14">
        <v>4485.8489500000005</v>
      </c>
      <c r="F106" s="14">
        <v>242134.12462000002</v>
      </c>
      <c r="G106" s="14">
        <v>301909.78750999999</v>
      </c>
      <c r="H106" s="14">
        <v>4246.7652800000005</v>
      </c>
      <c r="I106" s="14">
        <v>692846.90101000003</v>
      </c>
      <c r="J106" s="14">
        <v>207487.19553</v>
      </c>
      <c r="K106" s="14">
        <v>6029479.1969999997</v>
      </c>
      <c r="L106" s="14">
        <v>2031187.23</v>
      </c>
      <c r="M106" s="14">
        <v>39107.078719999998</v>
      </c>
      <c r="N106" s="14">
        <v>1184592.9269999999</v>
      </c>
      <c r="O106" s="26">
        <v>307159.10939</v>
      </c>
    </row>
    <row r="107" spans="1:15" x14ac:dyDescent="0.2">
      <c r="A107" s="4"/>
      <c r="B107" s="10" t="s">
        <v>86</v>
      </c>
      <c r="C107" s="14"/>
      <c r="D107" s="14"/>
      <c r="E107" s="14"/>
      <c r="F107" s="14"/>
      <c r="G107" s="14"/>
      <c r="H107" s="14"/>
      <c r="I107" s="14"/>
      <c r="J107" s="14"/>
      <c r="K107" s="14"/>
      <c r="L107" s="14"/>
      <c r="M107" s="14"/>
      <c r="N107" s="14"/>
      <c r="O107" s="26"/>
    </row>
    <row r="108" spans="1:15" x14ac:dyDescent="0.2">
      <c r="A108" s="4" t="s">
        <v>29</v>
      </c>
      <c r="B108" s="5" t="s">
        <v>87</v>
      </c>
      <c r="C108" s="14">
        <v>0</v>
      </c>
      <c r="D108" s="14">
        <v>0</v>
      </c>
      <c r="E108" s="14">
        <v>0</v>
      </c>
      <c r="F108" s="14">
        <v>-2.32599</v>
      </c>
      <c r="G108" s="14">
        <v>0</v>
      </c>
      <c r="H108" s="14">
        <v>0</v>
      </c>
      <c r="I108" s="14">
        <v>0</v>
      </c>
      <c r="J108" s="14">
        <v>0</v>
      </c>
      <c r="K108" s="14">
        <v>0</v>
      </c>
      <c r="L108" s="14">
        <v>0</v>
      </c>
      <c r="M108" s="14">
        <v>0</v>
      </c>
      <c r="N108" s="14">
        <v>-2678.8580000000002</v>
      </c>
      <c r="O108" s="26">
        <v>0</v>
      </c>
    </row>
    <row r="109" spans="1:15" x14ac:dyDescent="0.2">
      <c r="A109" s="4"/>
      <c r="B109" s="10" t="s">
        <v>88</v>
      </c>
      <c r="C109" s="14"/>
      <c r="D109" s="14"/>
      <c r="E109" s="14"/>
      <c r="F109" s="14"/>
      <c r="G109" s="14"/>
      <c r="H109" s="14"/>
      <c r="I109" s="14"/>
      <c r="J109" s="14"/>
      <c r="K109" s="14"/>
      <c r="L109" s="14"/>
      <c r="M109" s="14"/>
      <c r="N109" s="14"/>
      <c r="O109" s="26"/>
    </row>
    <row r="110" spans="1:15" x14ac:dyDescent="0.2">
      <c r="A110" s="4" t="s">
        <v>30</v>
      </c>
      <c r="B110" s="5" t="s">
        <v>89</v>
      </c>
      <c r="C110" s="14">
        <v>47509.621840000007</v>
      </c>
      <c r="D110" s="14">
        <v>485282.37049</v>
      </c>
      <c r="E110" s="14">
        <v>8465.7528699999984</v>
      </c>
      <c r="F110" s="14">
        <v>13657.891250000001</v>
      </c>
      <c r="G110" s="14">
        <v>11513.03795</v>
      </c>
      <c r="H110" s="14">
        <v>11520.376970000001</v>
      </c>
      <c r="I110" s="14">
        <v>218440.98538</v>
      </c>
      <c r="J110" s="14">
        <v>68735.949590000004</v>
      </c>
      <c r="K110" s="14">
        <v>880508.78</v>
      </c>
      <c r="L110" s="14">
        <v>369441.47</v>
      </c>
      <c r="M110" s="14">
        <v>18393.818819999957</v>
      </c>
      <c r="N110" s="14">
        <v>547747.99199999997</v>
      </c>
      <c r="O110" s="26">
        <v>5092.06322</v>
      </c>
    </row>
    <row r="111" spans="1:15" x14ac:dyDescent="0.2">
      <c r="A111" s="4"/>
      <c r="B111" s="10" t="s">
        <v>90</v>
      </c>
      <c r="C111" s="14"/>
      <c r="D111" s="14"/>
      <c r="E111" s="14"/>
      <c r="F111" s="14"/>
      <c r="G111" s="14"/>
      <c r="H111" s="14"/>
      <c r="I111" s="14"/>
      <c r="J111" s="14"/>
      <c r="K111" s="14"/>
      <c r="L111" s="14"/>
      <c r="M111" s="14"/>
      <c r="N111" s="14"/>
      <c r="O111" s="26"/>
    </row>
    <row r="112" spans="1:15"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26">
        <v>0</v>
      </c>
    </row>
    <row r="113" spans="1:23" x14ac:dyDescent="0.2">
      <c r="A113" s="4"/>
      <c r="B113" s="10" t="s">
        <v>92</v>
      </c>
      <c r="C113" s="14"/>
      <c r="D113" s="14"/>
      <c r="E113" s="14"/>
      <c r="F113" s="14"/>
      <c r="G113" s="14"/>
      <c r="H113" s="14"/>
      <c r="I113" s="14"/>
      <c r="J113" s="14"/>
      <c r="K113" s="14"/>
      <c r="L113" s="14"/>
      <c r="M113" s="14"/>
      <c r="N113" s="14"/>
      <c r="O113" s="26"/>
    </row>
    <row r="114" spans="1:23" x14ac:dyDescent="0.2">
      <c r="A114" s="4" t="s">
        <v>32</v>
      </c>
      <c r="B114" s="5" t="s">
        <v>93</v>
      </c>
      <c r="C114" s="14">
        <v>0</v>
      </c>
      <c r="D114" s="14">
        <v>1021951.43835</v>
      </c>
      <c r="E114" s="14">
        <v>0</v>
      </c>
      <c r="F114" s="14">
        <v>5719.6653200000001</v>
      </c>
      <c r="G114" s="14">
        <v>0</v>
      </c>
      <c r="H114" s="14">
        <v>11493.281300000001</v>
      </c>
      <c r="I114" s="14">
        <v>1.69878</v>
      </c>
      <c r="J114" s="14">
        <v>0</v>
      </c>
      <c r="K114" s="14">
        <v>275613.51699999999</v>
      </c>
      <c r="L114" s="14">
        <v>23068.81</v>
      </c>
      <c r="M114" s="14">
        <v>0</v>
      </c>
      <c r="N114" s="14">
        <v>1682.413</v>
      </c>
      <c r="O114" s="26">
        <v>20371.360280000001</v>
      </c>
    </row>
    <row r="115" spans="1:23" x14ac:dyDescent="0.2">
      <c r="A115" s="4"/>
      <c r="B115" s="10" t="s">
        <v>94</v>
      </c>
      <c r="C115" s="14"/>
      <c r="D115" s="14"/>
      <c r="E115" s="14"/>
      <c r="F115" s="14"/>
      <c r="G115" s="14"/>
      <c r="H115" s="14"/>
      <c r="I115" s="14"/>
      <c r="J115" s="14"/>
      <c r="K115" s="14"/>
      <c r="L115" s="14"/>
      <c r="M115" s="14"/>
      <c r="N115" s="14"/>
      <c r="O115" s="26"/>
    </row>
    <row r="116" spans="1:23" ht="15" x14ac:dyDescent="0.2">
      <c r="A116" s="131"/>
      <c r="B116" s="19" t="s">
        <v>108</v>
      </c>
      <c r="C116" s="13">
        <v>761460.14080000005</v>
      </c>
      <c r="D116" s="13">
        <v>7610312.5231999997</v>
      </c>
      <c r="E116" s="13">
        <v>278483.30220000003</v>
      </c>
      <c r="F116" s="13">
        <v>393495.38433999999</v>
      </c>
      <c r="G116" s="13">
        <v>460615.03750000003</v>
      </c>
      <c r="H116" s="13">
        <v>203361.85462000003</v>
      </c>
      <c r="I116" s="13">
        <v>2564683.8091500001</v>
      </c>
      <c r="J116" s="13">
        <v>1659847.4860200002</v>
      </c>
      <c r="K116" s="13">
        <v>10189995.457999997</v>
      </c>
      <c r="L116" s="13">
        <v>4655532.9899999993</v>
      </c>
      <c r="M116" s="13">
        <v>381954.07352818805</v>
      </c>
      <c r="N116" s="13">
        <v>4523186.175999999</v>
      </c>
      <c r="O116" s="29">
        <v>649258.95311</v>
      </c>
    </row>
    <row r="117" spans="1:23" ht="15" x14ac:dyDescent="0.2">
      <c r="A117" s="132"/>
      <c r="B117" s="17" t="s">
        <v>109</v>
      </c>
      <c r="C117" s="12">
        <v>8225872.2387300013</v>
      </c>
      <c r="D117" s="12">
        <v>99720463.918680012</v>
      </c>
      <c r="E117" s="12">
        <v>4459507.5758299995</v>
      </c>
      <c r="F117" s="12">
        <v>2794542.8719199998</v>
      </c>
      <c r="G117" s="12">
        <v>2368277.7234900002</v>
      </c>
      <c r="H117" s="12">
        <v>978403.92237000004</v>
      </c>
      <c r="I117" s="12">
        <v>25481150.846750002</v>
      </c>
      <c r="J117" s="12">
        <v>18169441.062629998</v>
      </c>
      <c r="K117" s="12">
        <v>103790407.868</v>
      </c>
      <c r="L117" s="12">
        <v>45388392</v>
      </c>
      <c r="M117" s="12">
        <v>4006277.4707781887</v>
      </c>
      <c r="N117" s="12">
        <v>55887921.862999998</v>
      </c>
      <c r="O117" s="27">
        <v>3662992.27599</v>
      </c>
    </row>
    <row r="118" spans="1:23" x14ac:dyDescent="0.2">
      <c r="B118" s="20"/>
    </row>
    <row r="119" spans="1:23" ht="15" x14ac:dyDescent="0.25">
      <c r="A119" s="133"/>
    </row>
    <row r="122" spans="1:23" x14ac:dyDescent="0.2">
      <c r="A122" s="36" t="s">
        <v>128</v>
      </c>
      <c r="B122" s="39"/>
      <c r="C122" s="39"/>
      <c r="D122" s="39"/>
      <c r="E122" s="39"/>
      <c r="F122" s="39"/>
      <c r="G122" s="39"/>
      <c r="H122" s="39"/>
      <c r="I122" s="39"/>
      <c r="J122" s="39"/>
      <c r="K122" s="39"/>
      <c r="L122" s="39"/>
      <c r="M122" s="39"/>
      <c r="N122" s="39"/>
      <c r="O122" s="39"/>
    </row>
    <row r="123" spans="1:23" ht="15" x14ac:dyDescent="0.25">
      <c r="A123"/>
      <c r="B123" s="39"/>
      <c r="C123" s="39"/>
      <c r="D123" s="39"/>
      <c r="E123" s="39"/>
      <c r="F123" s="39"/>
      <c r="G123" s="39"/>
      <c r="H123" s="39"/>
      <c r="I123" s="39"/>
      <c r="J123" s="39"/>
      <c r="K123" s="39"/>
      <c r="L123" s="39"/>
      <c r="M123" s="39"/>
      <c r="N123" s="39"/>
      <c r="O123" s="39"/>
      <c r="W123" s="32"/>
    </row>
    <row r="124" spans="1:23" ht="30" customHeight="1" x14ac:dyDescent="0.2">
      <c r="A124" s="119"/>
      <c r="B124" s="120"/>
      <c r="C124" s="34" t="s">
        <v>132</v>
      </c>
      <c r="D124" s="34" t="s">
        <v>67</v>
      </c>
      <c r="E124" s="34" t="s">
        <v>66</v>
      </c>
      <c r="F124" s="34" t="s">
        <v>7</v>
      </c>
      <c r="G124" s="34" t="s">
        <v>9</v>
      </c>
      <c r="H124" s="34" t="s">
        <v>336</v>
      </c>
      <c r="I124" s="34" t="s">
        <v>337</v>
      </c>
      <c r="J124" s="34" t="s">
        <v>10</v>
      </c>
      <c r="K124" s="34" t="s">
        <v>6</v>
      </c>
      <c r="L124" s="34" t="s">
        <v>46</v>
      </c>
      <c r="M124" s="34" t="s">
        <v>68</v>
      </c>
      <c r="N124" s="34" t="s">
        <v>165</v>
      </c>
      <c r="O124" s="35" t="s">
        <v>47</v>
      </c>
    </row>
    <row r="125" spans="1:23" ht="15" x14ac:dyDescent="0.25">
      <c r="A125" s="123"/>
      <c r="B125" s="19" t="s">
        <v>112</v>
      </c>
      <c r="C125" s="42">
        <v>5383063.6926099993</v>
      </c>
      <c r="D125" s="42">
        <v>56106627.406280003</v>
      </c>
      <c r="E125" s="42">
        <v>1710688.8815000004</v>
      </c>
      <c r="F125" s="42">
        <v>66696.01234999999</v>
      </c>
      <c r="G125" s="42">
        <v>359488.27131999994</v>
      </c>
      <c r="H125" s="42">
        <v>416725.08433998993</v>
      </c>
      <c r="I125" s="42">
        <v>11702377.03465</v>
      </c>
      <c r="J125" s="42">
        <v>11435355.973259998</v>
      </c>
      <c r="K125" s="42">
        <v>51653677.024999999</v>
      </c>
      <c r="L125" s="42">
        <v>25426722</v>
      </c>
      <c r="M125" s="42">
        <v>3881838.2872599987</v>
      </c>
      <c r="N125" s="42">
        <v>38578625.519999996</v>
      </c>
      <c r="O125" s="43">
        <v>848549.42866999994</v>
      </c>
    </row>
    <row r="126" spans="1:23" ht="15" x14ac:dyDescent="0.25">
      <c r="A126" s="123"/>
      <c r="B126" s="158" t="s">
        <v>113</v>
      </c>
      <c r="C126" s="44"/>
      <c r="D126" s="44"/>
      <c r="E126" s="44"/>
      <c r="F126" s="44"/>
      <c r="G126" s="44"/>
      <c r="H126" s="44"/>
      <c r="I126" s="44"/>
      <c r="J126" s="44"/>
      <c r="K126" s="44"/>
      <c r="L126" s="44"/>
      <c r="M126" s="44"/>
      <c r="N126" s="44"/>
      <c r="O126" s="45"/>
    </row>
    <row r="127" spans="1:23" ht="15" x14ac:dyDescent="0.25">
      <c r="A127" s="124"/>
      <c r="B127" s="76" t="s">
        <v>114</v>
      </c>
      <c r="C127" s="30">
        <v>3836.0157899999999</v>
      </c>
      <c r="D127" s="30">
        <v>293987.03425999999</v>
      </c>
      <c r="E127" s="30">
        <v>0</v>
      </c>
      <c r="F127" s="30">
        <v>17788.046350000001</v>
      </c>
      <c r="G127" s="30">
        <v>0</v>
      </c>
      <c r="H127" s="30">
        <v>0</v>
      </c>
      <c r="I127" s="30">
        <v>0</v>
      </c>
      <c r="J127" s="30">
        <v>0</v>
      </c>
      <c r="K127" s="30">
        <v>1079459.656</v>
      </c>
      <c r="L127" s="30">
        <v>0</v>
      </c>
      <c r="M127" s="30">
        <v>0</v>
      </c>
      <c r="N127" s="30">
        <v>0</v>
      </c>
      <c r="O127" s="31">
        <v>44925.387929999997</v>
      </c>
    </row>
    <row r="128" spans="1:23" ht="15" x14ac:dyDescent="0.25">
      <c r="A128" s="124"/>
      <c r="B128" s="159" t="s">
        <v>115</v>
      </c>
      <c r="C128" s="39"/>
      <c r="D128" s="39"/>
      <c r="E128" s="39"/>
      <c r="F128" s="39"/>
      <c r="G128" s="39"/>
      <c r="H128" s="39"/>
      <c r="I128" s="39"/>
      <c r="J128" s="39"/>
      <c r="K128" s="39"/>
      <c r="L128" s="39"/>
      <c r="M128" s="39"/>
      <c r="N128" s="39"/>
      <c r="O128" s="46"/>
    </row>
    <row r="129" spans="1:15" ht="15" x14ac:dyDescent="0.25">
      <c r="A129" s="124"/>
      <c r="B129" s="76" t="s">
        <v>116</v>
      </c>
      <c r="C129" s="30">
        <v>171065.90830000001</v>
      </c>
      <c r="D129" s="30">
        <v>558461.4031900001</v>
      </c>
      <c r="E129" s="30">
        <v>11654.223179999999</v>
      </c>
      <c r="F129" s="30">
        <v>8289.2048500000001</v>
      </c>
      <c r="G129" s="30">
        <v>101774.03015000001</v>
      </c>
      <c r="H129" s="30">
        <v>1008.77086</v>
      </c>
      <c r="I129" s="30">
        <v>30563.846579999998</v>
      </c>
      <c r="J129" s="30">
        <v>148903.42677000002</v>
      </c>
      <c r="K129" s="30">
        <v>1501044.5460000001</v>
      </c>
      <c r="L129" s="30">
        <v>54660</v>
      </c>
      <c r="M129" s="30">
        <v>231426.82612000001</v>
      </c>
      <c r="N129" s="30">
        <v>232512.21599999999</v>
      </c>
      <c r="O129" s="31">
        <v>64706.685239999999</v>
      </c>
    </row>
    <row r="130" spans="1:15" ht="15" x14ac:dyDescent="0.25">
      <c r="A130" s="124"/>
      <c r="B130" s="159" t="s">
        <v>117</v>
      </c>
      <c r="C130" s="39"/>
      <c r="D130" s="39"/>
      <c r="E130" s="39"/>
      <c r="F130" s="39"/>
      <c r="G130" s="39"/>
      <c r="H130" s="39"/>
      <c r="I130" s="39"/>
      <c r="J130" s="39"/>
      <c r="K130" s="39"/>
      <c r="L130" s="39"/>
      <c r="M130" s="39"/>
      <c r="N130" s="39"/>
      <c r="O130" s="46"/>
    </row>
    <row r="131" spans="1:15" ht="15" x14ac:dyDescent="0.25">
      <c r="A131" s="124"/>
      <c r="B131" s="76" t="s">
        <v>118</v>
      </c>
      <c r="C131" s="30">
        <v>3136540.4736599997</v>
      </c>
      <c r="D131" s="30">
        <v>19298947.690250002</v>
      </c>
      <c r="E131" s="30">
        <v>103568.19179</v>
      </c>
      <c r="F131" s="30">
        <v>24740.445909999999</v>
      </c>
      <c r="G131" s="30">
        <v>253807.13119999997</v>
      </c>
      <c r="H131" s="30">
        <v>65767.991066720002</v>
      </c>
      <c r="I131" s="30">
        <v>6567104.2567000007</v>
      </c>
      <c r="J131" s="30">
        <v>4424272.0096499994</v>
      </c>
      <c r="K131" s="30">
        <v>18512013.976</v>
      </c>
      <c r="L131" s="30">
        <v>13689577</v>
      </c>
      <c r="M131" s="30">
        <v>870901.26182000001</v>
      </c>
      <c r="N131" s="30">
        <v>13284430.608999999</v>
      </c>
      <c r="O131" s="31">
        <v>738878.63079999993</v>
      </c>
    </row>
    <row r="132" spans="1:15" ht="15" x14ac:dyDescent="0.25">
      <c r="A132" s="124"/>
      <c r="B132" s="159" t="s">
        <v>119</v>
      </c>
      <c r="C132" s="39"/>
      <c r="D132" s="39"/>
      <c r="E132" s="39"/>
      <c r="F132" s="39"/>
      <c r="G132" s="39"/>
      <c r="H132" s="39"/>
      <c r="I132" s="39"/>
      <c r="J132" s="39"/>
      <c r="K132" s="39"/>
      <c r="L132" s="39"/>
      <c r="M132" s="39"/>
      <c r="N132" s="39"/>
      <c r="O132" s="46"/>
    </row>
    <row r="133" spans="1:15" ht="15" x14ac:dyDescent="0.25">
      <c r="A133" s="124"/>
      <c r="B133" s="76" t="s">
        <v>120</v>
      </c>
      <c r="C133" s="30">
        <v>2071621.29486</v>
      </c>
      <c r="D133" s="30">
        <v>35955231.278580002</v>
      </c>
      <c r="E133" s="30">
        <v>1595466.4665300003</v>
      </c>
      <c r="F133" s="30">
        <v>15878.315239999998</v>
      </c>
      <c r="G133" s="30">
        <v>3907.1099699999995</v>
      </c>
      <c r="H133" s="30">
        <v>349948.32241326995</v>
      </c>
      <c r="I133" s="30">
        <v>5104708.9313699994</v>
      </c>
      <c r="J133" s="30">
        <v>6862180.5368399993</v>
      </c>
      <c r="K133" s="30">
        <v>30561158.846999999</v>
      </c>
      <c r="L133" s="30">
        <v>11682485</v>
      </c>
      <c r="M133" s="30">
        <v>2779510.1993199987</v>
      </c>
      <c r="N133" s="30">
        <v>25061682.695</v>
      </c>
      <c r="O133" s="31">
        <v>38.724699999999999</v>
      </c>
    </row>
    <row r="134" spans="1:15" ht="15" x14ac:dyDescent="0.25">
      <c r="A134" s="124"/>
      <c r="B134" s="159" t="s">
        <v>121</v>
      </c>
      <c r="C134" s="39"/>
      <c r="D134" s="39"/>
      <c r="E134" s="39"/>
      <c r="F134" s="39"/>
      <c r="G134" s="39"/>
      <c r="H134" s="39"/>
      <c r="I134" s="39"/>
      <c r="J134" s="39"/>
      <c r="K134" s="39"/>
      <c r="L134" s="39"/>
      <c r="M134" s="39"/>
      <c r="N134" s="39"/>
      <c r="O134" s="46"/>
    </row>
    <row r="135" spans="1:15" ht="15" x14ac:dyDescent="0.25">
      <c r="A135" s="123"/>
      <c r="B135" s="19" t="s">
        <v>122</v>
      </c>
      <c r="C135" s="42">
        <v>-173826.90683000002</v>
      </c>
      <c r="D135" s="42">
        <v>-1589473</v>
      </c>
      <c r="E135" s="42">
        <v>-55320</v>
      </c>
      <c r="F135" s="42">
        <v>-32.240949999999998</v>
      </c>
      <c r="G135" s="42">
        <v>-2998.4490300000002</v>
      </c>
      <c r="H135" s="42">
        <v>-22130.769189989998</v>
      </c>
      <c r="I135" s="42">
        <v>-387210.91115000006</v>
      </c>
      <c r="J135" s="42">
        <v>-237125.19481999998</v>
      </c>
      <c r="K135" s="42">
        <v>-2037207.246</v>
      </c>
      <c r="L135" s="42">
        <v>-914432</v>
      </c>
      <c r="M135" s="42">
        <v>-95575.365449999954</v>
      </c>
      <c r="N135" s="42">
        <v>-735730</v>
      </c>
      <c r="O135" s="43">
        <v>-20752</v>
      </c>
    </row>
    <row r="136" spans="1:15" ht="15" x14ac:dyDescent="0.25">
      <c r="A136" s="123"/>
      <c r="B136" s="158" t="s">
        <v>123</v>
      </c>
      <c r="C136" s="42"/>
      <c r="D136" s="42"/>
      <c r="E136" s="42"/>
      <c r="F136" s="42"/>
      <c r="G136" s="42"/>
      <c r="H136" s="42"/>
      <c r="I136" s="42"/>
      <c r="J136" s="42"/>
      <c r="K136" s="42"/>
      <c r="L136" s="42"/>
      <c r="M136" s="42"/>
      <c r="N136" s="42"/>
      <c r="O136" s="43"/>
    </row>
    <row r="137" spans="1:15" ht="15" x14ac:dyDescent="0.25">
      <c r="A137" s="123"/>
      <c r="B137" s="19" t="s">
        <v>124</v>
      </c>
      <c r="C137" s="42">
        <v>7212067.6032400001</v>
      </c>
      <c r="D137" s="42">
        <v>83739929.2553</v>
      </c>
      <c r="E137" s="42">
        <v>3780940.0746599999</v>
      </c>
      <c r="F137" s="42">
        <v>2187724.1575600002</v>
      </c>
      <c r="G137" s="42">
        <v>971964</v>
      </c>
      <c r="H137" s="42">
        <v>740998.54778000014</v>
      </c>
      <c r="I137" s="42">
        <v>20967953.869770002</v>
      </c>
      <c r="J137" s="42">
        <v>14990217.16226</v>
      </c>
      <c r="K137" s="42">
        <v>85804486.552000001</v>
      </c>
      <c r="L137" s="42">
        <v>36014349</v>
      </c>
      <c r="M137" s="42">
        <v>3417244.9337300002</v>
      </c>
      <c r="N137" s="42">
        <v>41657791.125</v>
      </c>
      <c r="O137" s="43">
        <v>2335138.0449600001</v>
      </c>
    </row>
    <row r="138" spans="1:15" ht="15" x14ac:dyDescent="0.25">
      <c r="A138" s="123"/>
      <c r="B138" s="158" t="s">
        <v>125</v>
      </c>
      <c r="C138" s="42"/>
      <c r="D138" s="42"/>
      <c r="E138" s="42"/>
      <c r="F138" s="42"/>
      <c r="G138" s="42"/>
      <c r="H138" s="42"/>
      <c r="I138" s="42"/>
      <c r="J138" s="42"/>
      <c r="K138" s="42"/>
      <c r="L138" s="42"/>
      <c r="M138" s="42"/>
      <c r="N138" s="42"/>
      <c r="O138" s="43"/>
    </row>
    <row r="139" spans="1:15" ht="15" x14ac:dyDescent="0.25">
      <c r="A139" s="124"/>
      <c r="B139" s="76" t="s">
        <v>114</v>
      </c>
      <c r="C139" s="30">
        <v>130891.44334999999</v>
      </c>
      <c r="D139" s="30">
        <v>111845.04991</v>
      </c>
      <c r="E139" s="30">
        <v>0</v>
      </c>
      <c r="F139" s="30">
        <v>0</v>
      </c>
      <c r="G139" s="30">
        <v>0</v>
      </c>
      <c r="H139" s="30">
        <v>0</v>
      </c>
      <c r="I139" s="30">
        <v>0</v>
      </c>
      <c r="J139" s="30">
        <v>0</v>
      </c>
      <c r="K139" s="30">
        <v>11272.405000000001</v>
      </c>
      <c r="L139" s="30">
        <v>997495</v>
      </c>
      <c r="M139" s="30">
        <v>0</v>
      </c>
      <c r="N139" s="30">
        <v>0</v>
      </c>
      <c r="O139" s="31">
        <v>11616.525210000002</v>
      </c>
    </row>
    <row r="140" spans="1:15" ht="15" x14ac:dyDescent="0.25">
      <c r="A140" s="124"/>
      <c r="B140" s="159" t="s">
        <v>115</v>
      </c>
      <c r="C140" s="39"/>
      <c r="D140" s="39"/>
      <c r="E140" s="39"/>
      <c r="F140" s="39"/>
      <c r="G140" s="39"/>
      <c r="H140" s="39"/>
      <c r="I140" s="39"/>
      <c r="J140" s="39"/>
      <c r="K140" s="39"/>
      <c r="L140" s="39"/>
      <c r="M140" s="39"/>
      <c r="N140" s="39"/>
      <c r="O140" s="46"/>
    </row>
    <row r="141" spans="1:15" ht="15" x14ac:dyDescent="0.25">
      <c r="A141" s="124"/>
      <c r="B141" s="76" t="s">
        <v>116</v>
      </c>
      <c r="C141" s="30">
        <v>182363.47187000001</v>
      </c>
      <c r="D141" s="30">
        <v>922999.95947</v>
      </c>
      <c r="E141" s="30">
        <v>0</v>
      </c>
      <c r="F141" s="30">
        <v>47281.244210000012</v>
      </c>
      <c r="G141" s="30">
        <v>1087</v>
      </c>
      <c r="H141" s="30">
        <v>363.42003999999997</v>
      </c>
      <c r="I141" s="30">
        <v>27343.895929999999</v>
      </c>
      <c r="J141" s="30">
        <v>778036.4007</v>
      </c>
      <c r="K141" s="30">
        <v>790101.72600000002</v>
      </c>
      <c r="L141" s="30">
        <v>4145577.0010000002</v>
      </c>
      <c r="M141" s="30">
        <v>3417244.9337300002</v>
      </c>
      <c r="N141" s="30">
        <v>5007725.7010000004</v>
      </c>
      <c r="O141" s="31">
        <v>1231574.5243599999</v>
      </c>
    </row>
    <row r="142" spans="1:15" ht="15" x14ac:dyDescent="0.25">
      <c r="A142" s="124"/>
      <c r="B142" s="159" t="s">
        <v>117</v>
      </c>
      <c r="C142" s="30"/>
      <c r="D142" s="30"/>
      <c r="E142" s="30"/>
      <c r="F142" s="30"/>
      <c r="G142" s="30"/>
      <c r="H142" s="30"/>
      <c r="I142" s="30"/>
      <c r="J142" s="30"/>
      <c r="K142" s="30"/>
      <c r="L142" s="30"/>
      <c r="M142" s="30"/>
      <c r="N142" s="30"/>
      <c r="O142" s="31"/>
    </row>
    <row r="143" spans="1:15" ht="15" x14ac:dyDescent="0.25">
      <c r="A143" s="124"/>
      <c r="B143" s="76" t="s">
        <v>126</v>
      </c>
      <c r="C143" s="30">
        <v>6898812.6880200002</v>
      </c>
      <c r="D143" s="30">
        <v>82705084.245920002</v>
      </c>
      <c r="E143" s="30">
        <v>3780940.0746599999</v>
      </c>
      <c r="F143" s="30">
        <v>2140442.91335</v>
      </c>
      <c r="G143" s="30">
        <v>970877</v>
      </c>
      <c r="H143" s="30">
        <v>740635.12774000014</v>
      </c>
      <c r="I143" s="30">
        <v>20940609.973840002</v>
      </c>
      <c r="J143" s="30">
        <v>14212180.761559999</v>
      </c>
      <c r="K143" s="30">
        <v>85003112.421000004</v>
      </c>
      <c r="L143" s="30">
        <v>30871276.998999998</v>
      </c>
      <c r="M143" s="30">
        <v>0</v>
      </c>
      <c r="N143" s="30">
        <v>36650065.423999995</v>
      </c>
      <c r="O143" s="31">
        <v>1091946.9953900001</v>
      </c>
    </row>
    <row r="144" spans="1:15" ht="15" x14ac:dyDescent="0.25">
      <c r="A144" s="125"/>
      <c r="B144" s="160" t="s">
        <v>127</v>
      </c>
      <c r="C144" s="47"/>
      <c r="D144" s="47"/>
      <c r="E144" s="47"/>
      <c r="F144" s="47"/>
      <c r="G144" s="47"/>
      <c r="H144" s="47"/>
      <c r="I144" s="47"/>
      <c r="J144" s="47"/>
      <c r="K144" s="47"/>
      <c r="L144" s="47"/>
      <c r="M144" s="47"/>
      <c r="N144" s="47"/>
      <c r="O144" s="48"/>
    </row>
    <row r="145" spans="1:17" ht="15" x14ac:dyDescent="0.25">
      <c r="A145"/>
      <c r="B145" s="39"/>
      <c r="C145" s="39"/>
      <c r="D145" s="39"/>
      <c r="E145" s="39"/>
      <c r="F145" s="39"/>
      <c r="G145" s="39"/>
      <c r="H145" s="39"/>
      <c r="I145" s="39"/>
      <c r="J145" s="39"/>
      <c r="K145" s="39"/>
      <c r="L145" s="39"/>
      <c r="M145" s="39"/>
      <c r="N145" s="39"/>
      <c r="O145" s="39"/>
    </row>
    <row r="146" spans="1:17" x14ac:dyDescent="0.2">
      <c r="A146" s="8" t="s">
        <v>44</v>
      </c>
    </row>
    <row r="147" spans="1:17" x14ac:dyDescent="0.2">
      <c r="A147" s="9" t="s">
        <v>45</v>
      </c>
      <c r="C147" s="49"/>
      <c r="D147" s="49"/>
      <c r="E147" s="49"/>
      <c r="F147" s="49"/>
      <c r="G147" s="49"/>
      <c r="H147" s="49"/>
      <c r="I147" s="49"/>
      <c r="J147" s="49"/>
      <c r="K147" s="49"/>
      <c r="L147" s="49"/>
      <c r="M147" s="49"/>
      <c r="N147" s="49"/>
      <c r="O147" s="49"/>
    </row>
    <row r="148" spans="1:17" x14ac:dyDescent="0.2">
      <c r="C148" s="49"/>
      <c r="D148" s="49"/>
      <c r="E148" s="49"/>
      <c r="F148" s="49"/>
      <c r="G148" s="49"/>
      <c r="H148" s="49"/>
      <c r="I148" s="49"/>
      <c r="J148" s="49"/>
      <c r="K148" s="49"/>
      <c r="L148" s="49"/>
      <c r="M148" s="49"/>
      <c r="N148" s="49"/>
      <c r="O148" s="49"/>
      <c r="P148" s="49"/>
      <c r="Q148" s="49"/>
    </row>
    <row r="149" spans="1:17" x14ac:dyDescent="0.2">
      <c r="A149" s="11" t="s">
        <v>129</v>
      </c>
    </row>
    <row r="150" spans="1:17" x14ac:dyDescent="0.2">
      <c r="A150" s="50" t="s">
        <v>130</v>
      </c>
    </row>
  </sheetData>
  <pageMargins left="0.31496062992125984" right="0.23622047244094491" top="0.35433070866141736" bottom="0.27559055118110237" header="0.23622047244094491" footer="0.23622047244094491"/>
  <pageSetup paperSize="9" scale="50" orientation="landscape" r:id="rId1"/>
  <rowBreaks count="2" manualBreakCount="2">
    <brk id="55" max="16383" man="1"/>
    <brk id="120" max="15"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0"/>
  <sheetViews>
    <sheetView showGridLines="0" topLeftCell="C88" zoomScaleNormal="100" workbookViewId="0">
      <selection activeCell="M125" sqref="M125"/>
    </sheetView>
  </sheetViews>
  <sheetFormatPr defaultColWidth="9.140625" defaultRowHeight="11.25" x14ac:dyDescent="0.2"/>
  <cols>
    <col min="1" max="1" width="4.28515625" style="11" customWidth="1"/>
    <col min="2" max="2" width="109.140625" style="11" customWidth="1"/>
    <col min="3" max="6" width="12.42578125" style="11" customWidth="1"/>
    <col min="7" max="7" width="10.28515625" style="11" customWidth="1"/>
    <col min="8" max="15" width="12.42578125" style="11" customWidth="1"/>
    <col min="16" max="16384" width="9.140625" style="11"/>
  </cols>
  <sheetData>
    <row r="1" spans="1:15" ht="15" customHeight="1" x14ac:dyDescent="0.2">
      <c r="A1" s="23" t="s">
        <v>33</v>
      </c>
    </row>
    <row r="2" spans="1:15" ht="15" customHeight="1" x14ac:dyDescent="0.2">
      <c r="A2" s="24" t="s">
        <v>298</v>
      </c>
      <c r="B2" s="21"/>
    </row>
    <row r="3" spans="1:15" ht="15" customHeight="1" x14ac:dyDescent="0.2">
      <c r="A3" s="24" t="s">
        <v>111</v>
      </c>
      <c r="B3" s="21"/>
    </row>
    <row r="4" spans="1:15" s="1" customFormat="1" ht="30" customHeight="1" x14ac:dyDescent="0.25">
      <c r="A4" s="33"/>
      <c r="B4" s="15"/>
      <c r="C4" s="34" t="s">
        <v>67</v>
      </c>
      <c r="D4" s="34" t="s">
        <v>66</v>
      </c>
      <c r="E4" s="34" t="s">
        <v>7</v>
      </c>
      <c r="F4" s="34" t="s">
        <v>9</v>
      </c>
      <c r="G4" s="34" t="s">
        <v>131</v>
      </c>
      <c r="H4" s="34" t="s">
        <v>96</v>
      </c>
      <c r="I4" s="34" t="s">
        <v>10</v>
      </c>
      <c r="J4" s="34" t="s">
        <v>6</v>
      </c>
      <c r="K4" s="34" t="s">
        <v>46</v>
      </c>
      <c r="L4" s="34" t="s">
        <v>8</v>
      </c>
      <c r="M4" s="34" t="s">
        <v>68</v>
      </c>
      <c r="N4" s="34" t="s">
        <v>110</v>
      </c>
      <c r="O4" s="35" t="s">
        <v>47</v>
      </c>
    </row>
    <row r="5" spans="1:15" ht="15" customHeight="1" x14ac:dyDescent="0.2">
      <c r="A5" s="128"/>
      <c r="B5" s="3" t="s">
        <v>95</v>
      </c>
      <c r="C5" s="2"/>
      <c r="D5" s="2"/>
      <c r="E5" s="2"/>
      <c r="F5" s="2"/>
      <c r="G5" s="2"/>
      <c r="H5" s="2"/>
      <c r="I5" s="2"/>
      <c r="J5" s="2"/>
      <c r="K5" s="2"/>
      <c r="L5" s="2"/>
      <c r="M5" s="2"/>
      <c r="N5" s="2"/>
      <c r="O5" s="25"/>
    </row>
    <row r="6" spans="1:15" ht="15" customHeight="1" x14ac:dyDescent="0.2">
      <c r="A6" s="4" t="s">
        <v>11</v>
      </c>
      <c r="B6" s="5" t="s">
        <v>97</v>
      </c>
      <c r="C6" s="14">
        <v>5487184</v>
      </c>
      <c r="D6" s="14">
        <v>172122</v>
      </c>
      <c r="E6" s="14">
        <v>173355</v>
      </c>
      <c r="F6" s="14">
        <v>51497</v>
      </c>
      <c r="G6" s="14">
        <v>42324</v>
      </c>
      <c r="H6" s="14">
        <v>1187195</v>
      </c>
      <c r="I6" s="14">
        <v>1016493</v>
      </c>
      <c r="J6" s="14">
        <v>7877005.1409999998</v>
      </c>
      <c r="K6" s="14">
        <v>1851116</v>
      </c>
      <c r="L6" s="14">
        <v>1068261</v>
      </c>
      <c r="M6" s="14">
        <v>199185</v>
      </c>
      <c r="N6" s="14">
        <v>3492664</v>
      </c>
      <c r="O6" s="26">
        <v>637829</v>
      </c>
    </row>
    <row r="7" spans="1:15" ht="15" customHeight="1" x14ac:dyDescent="0.2">
      <c r="A7" s="4"/>
      <c r="B7" s="6" t="s">
        <v>48</v>
      </c>
      <c r="C7" s="14"/>
      <c r="D7" s="14"/>
      <c r="E7" s="14"/>
      <c r="F7" s="14"/>
      <c r="G7" s="14"/>
      <c r="H7" s="14"/>
      <c r="I7" s="14"/>
      <c r="J7" s="14"/>
      <c r="K7" s="14"/>
      <c r="L7" s="14"/>
      <c r="M7" s="14"/>
      <c r="N7" s="14"/>
      <c r="O7" s="26"/>
    </row>
    <row r="8" spans="1:15" ht="15" customHeight="1" x14ac:dyDescent="0.2">
      <c r="A8" s="4" t="s">
        <v>12</v>
      </c>
      <c r="B8" s="5" t="s">
        <v>49</v>
      </c>
      <c r="C8" s="14">
        <v>872777</v>
      </c>
      <c r="D8" s="14">
        <v>2</v>
      </c>
      <c r="E8" s="14">
        <v>50444</v>
      </c>
      <c r="F8" s="14">
        <v>17744</v>
      </c>
      <c r="G8" s="14">
        <v>44767</v>
      </c>
      <c r="H8" s="14">
        <v>99398</v>
      </c>
      <c r="I8" s="14">
        <v>35904</v>
      </c>
      <c r="J8" s="14">
        <v>6490646.4610000001</v>
      </c>
      <c r="K8" s="14">
        <v>748731</v>
      </c>
      <c r="L8" s="14">
        <v>234476</v>
      </c>
      <c r="M8" s="14">
        <v>0</v>
      </c>
      <c r="N8" s="14">
        <v>1085927</v>
      </c>
      <c r="O8" s="26">
        <v>586295</v>
      </c>
    </row>
    <row r="9" spans="1:15" ht="15" customHeight="1" x14ac:dyDescent="0.2">
      <c r="A9" s="4"/>
      <c r="B9" s="6" t="s">
        <v>34</v>
      </c>
      <c r="C9" s="14"/>
      <c r="D9" s="14"/>
      <c r="E9" s="14"/>
      <c r="F9" s="14"/>
      <c r="G9" s="14"/>
      <c r="H9" s="14"/>
      <c r="I9" s="14"/>
      <c r="J9" s="14"/>
      <c r="K9" s="14"/>
      <c r="L9" s="14"/>
      <c r="M9" s="14"/>
      <c r="N9" s="14"/>
      <c r="O9" s="26"/>
    </row>
    <row r="10" spans="1:15" ht="15" customHeight="1" x14ac:dyDescent="0.25">
      <c r="A10" s="129"/>
      <c r="B10" s="16" t="s">
        <v>299</v>
      </c>
      <c r="C10" s="30">
        <v>619912</v>
      </c>
      <c r="D10" s="30">
        <v>2</v>
      </c>
      <c r="E10" s="30">
        <v>13</v>
      </c>
      <c r="F10" s="30">
        <v>3340</v>
      </c>
      <c r="G10" s="30">
        <v>2784</v>
      </c>
      <c r="H10" s="30">
        <v>504</v>
      </c>
      <c r="I10" s="30">
        <v>22896</v>
      </c>
      <c r="J10" s="30">
        <v>883805.15</v>
      </c>
      <c r="K10" s="30">
        <v>493883</v>
      </c>
      <c r="L10" s="30">
        <v>133198</v>
      </c>
      <c r="M10" s="30">
        <v>0</v>
      </c>
      <c r="N10" s="30">
        <v>1085927</v>
      </c>
      <c r="O10" s="31">
        <v>148723</v>
      </c>
    </row>
    <row r="11" spans="1:15" ht="15" customHeight="1" x14ac:dyDescent="0.25">
      <c r="A11" s="129"/>
      <c r="B11" s="16" t="s">
        <v>300</v>
      </c>
      <c r="C11" s="30">
        <v>594</v>
      </c>
      <c r="D11" s="30">
        <v>0</v>
      </c>
      <c r="E11" s="30">
        <v>2828</v>
      </c>
      <c r="F11" s="30">
        <v>0</v>
      </c>
      <c r="G11" s="30">
        <v>6508</v>
      </c>
      <c r="H11" s="30">
        <v>0</v>
      </c>
      <c r="I11" s="30">
        <v>1216</v>
      </c>
      <c r="J11" s="30">
        <v>13910.395</v>
      </c>
      <c r="K11" s="30">
        <v>0</v>
      </c>
      <c r="L11" s="30">
        <v>87344</v>
      </c>
      <c r="M11" s="30">
        <v>0</v>
      </c>
      <c r="N11" s="30">
        <v>0</v>
      </c>
      <c r="O11" s="31">
        <v>20</v>
      </c>
    </row>
    <row r="12" spans="1:15" ht="15" customHeight="1" x14ac:dyDescent="0.25">
      <c r="A12" s="129"/>
      <c r="B12" s="16" t="s">
        <v>301</v>
      </c>
      <c r="C12" s="30">
        <v>252271</v>
      </c>
      <c r="D12" s="30">
        <v>0</v>
      </c>
      <c r="E12" s="30">
        <v>47603</v>
      </c>
      <c r="F12" s="30">
        <v>14404</v>
      </c>
      <c r="G12" s="30">
        <v>35475</v>
      </c>
      <c r="H12" s="30">
        <v>98894</v>
      </c>
      <c r="I12" s="30">
        <v>11792</v>
      </c>
      <c r="J12" s="30">
        <v>5592930.9160000002</v>
      </c>
      <c r="K12" s="30">
        <v>254848</v>
      </c>
      <c r="L12" s="30">
        <v>13934</v>
      </c>
      <c r="M12" s="30">
        <v>0</v>
      </c>
      <c r="N12" s="30">
        <v>0</v>
      </c>
      <c r="O12" s="31">
        <v>437552</v>
      </c>
    </row>
    <row r="13" spans="1:15" ht="15" customHeight="1" x14ac:dyDescent="0.25">
      <c r="A13" s="129"/>
      <c r="B13" s="16" t="s">
        <v>302</v>
      </c>
      <c r="C13" s="30">
        <v>0</v>
      </c>
      <c r="D13" s="30">
        <v>0</v>
      </c>
      <c r="E13" s="30">
        <v>0</v>
      </c>
      <c r="F13" s="30">
        <v>0</v>
      </c>
      <c r="G13" s="30">
        <v>0</v>
      </c>
      <c r="H13" s="30">
        <v>0</v>
      </c>
      <c r="I13" s="30">
        <v>0</v>
      </c>
      <c r="J13" s="30">
        <v>0</v>
      </c>
      <c r="K13" s="30">
        <v>0</v>
      </c>
      <c r="L13" s="30">
        <v>0</v>
      </c>
      <c r="M13" s="30">
        <v>0</v>
      </c>
      <c r="N13" s="30">
        <v>0</v>
      </c>
      <c r="O13" s="31">
        <v>0</v>
      </c>
    </row>
    <row r="14" spans="1:15" ht="15" customHeight="1" x14ac:dyDescent="0.2">
      <c r="A14" s="4" t="s">
        <v>13</v>
      </c>
      <c r="B14" s="5" t="s">
        <v>50</v>
      </c>
      <c r="C14" s="14">
        <v>1767104</v>
      </c>
      <c r="D14" s="14">
        <v>0</v>
      </c>
      <c r="E14" s="14">
        <v>0</v>
      </c>
      <c r="F14" s="14">
        <v>36</v>
      </c>
      <c r="G14" s="14">
        <v>19023</v>
      </c>
      <c r="H14" s="14">
        <v>49237</v>
      </c>
      <c r="I14" s="14">
        <v>385883</v>
      </c>
      <c r="J14" s="14">
        <v>1196441.8800000001</v>
      </c>
      <c r="K14" s="14">
        <v>2411385</v>
      </c>
      <c r="L14" s="14">
        <v>206066</v>
      </c>
      <c r="M14" s="14">
        <v>0</v>
      </c>
      <c r="N14" s="14">
        <v>144998</v>
      </c>
      <c r="O14" s="26">
        <v>37506</v>
      </c>
    </row>
    <row r="15" spans="1:15" ht="15" customHeight="1" x14ac:dyDescent="0.2">
      <c r="A15" s="4"/>
      <c r="B15" s="6" t="s">
        <v>51</v>
      </c>
      <c r="C15" s="14"/>
      <c r="D15" s="14"/>
      <c r="E15" s="14"/>
      <c r="F15" s="14"/>
      <c r="G15" s="14"/>
      <c r="H15" s="14"/>
      <c r="I15" s="14"/>
      <c r="J15" s="14"/>
      <c r="K15" s="14"/>
      <c r="L15" s="14"/>
      <c r="M15" s="14"/>
      <c r="N15" s="14"/>
      <c r="O15" s="26"/>
    </row>
    <row r="16" spans="1:15" ht="15" customHeight="1" x14ac:dyDescent="0.25">
      <c r="A16" s="129"/>
      <c r="B16" s="16" t="s">
        <v>300</v>
      </c>
      <c r="C16" s="30">
        <v>15666</v>
      </c>
      <c r="D16" s="30">
        <v>0</v>
      </c>
      <c r="E16" s="30">
        <v>0</v>
      </c>
      <c r="F16" s="30">
        <v>36</v>
      </c>
      <c r="G16" s="30">
        <v>19023</v>
      </c>
      <c r="H16" s="30">
        <v>49237</v>
      </c>
      <c r="I16" s="30">
        <v>373221</v>
      </c>
      <c r="J16" s="30">
        <v>1085628.156</v>
      </c>
      <c r="K16" s="30">
        <v>2353795</v>
      </c>
      <c r="L16" s="30">
        <v>143221</v>
      </c>
      <c r="M16" s="30">
        <v>0</v>
      </c>
      <c r="N16" s="30">
        <v>144998</v>
      </c>
      <c r="O16" s="31">
        <v>36640</v>
      </c>
    </row>
    <row r="17" spans="1:15" ht="15" customHeight="1" x14ac:dyDescent="0.25">
      <c r="A17" s="129"/>
      <c r="B17" s="16" t="s">
        <v>301</v>
      </c>
      <c r="C17" s="30">
        <v>1399071</v>
      </c>
      <c r="D17" s="30">
        <v>0</v>
      </c>
      <c r="E17" s="30">
        <v>0</v>
      </c>
      <c r="F17" s="30">
        <v>0</v>
      </c>
      <c r="G17" s="30">
        <v>0</v>
      </c>
      <c r="H17" s="30">
        <v>0</v>
      </c>
      <c r="I17" s="30">
        <v>0</v>
      </c>
      <c r="J17" s="30">
        <v>95.661000000000001</v>
      </c>
      <c r="K17" s="30">
        <v>57590</v>
      </c>
      <c r="L17" s="30">
        <v>62845</v>
      </c>
      <c r="M17" s="30">
        <v>0</v>
      </c>
      <c r="N17" s="30">
        <v>0</v>
      </c>
      <c r="O17" s="31">
        <v>759</v>
      </c>
    </row>
    <row r="18" spans="1:15" ht="15" customHeight="1" x14ac:dyDescent="0.25">
      <c r="A18" s="129"/>
      <c r="B18" s="16" t="s">
        <v>302</v>
      </c>
      <c r="C18" s="30">
        <v>352367</v>
      </c>
      <c r="D18" s="30">
        <v>0</v>
      </c>
      <c r="E18" s="30">
        <v>0</v>
      </c>
      <c r="F18" s="30">
        <v>0</v>
      </c>
      <c r="G18" s="30">
        <v>0</v>
      </c>
      <c r="H18" s="30">
        <v>0</v>
      </c>
      <c r="I18" s="30">
        <v>12662</v>
      </c>
      <c r="J18" s="30">
        <v>110718.06299999999</v>
      </c>
      <c r="K18" s="30">
        <v>0</v>
      </c>
      <c r="L18" s="30">
        <v>0</v>
      </c>
      <c r="M18" s="30">
        <v>0</v>
      </c>
      <c r="N18" s="30">
        <v>0</v>
      </c>
      <c r="O18" s="31">
        <v>107</v>
      </c>
    </row>
    <row r="19" spans="1:15" ht="15" customHeight="1" x14ac:dyDescent="0.2">
      <c r="A19" s="4" t="s">
        <v>14</v>
      </c>
      <c r="B19" s="5" t="s">
        <v>99</v>
      </c>
      <c r="C19" s="14">
        <v>31496</v>
      </c>
      <c r="D19" s="14">
        <v>0</v>
      </c>
      <c r="E19" s="14">
        <v>0</v>
      </c>
      <c r="F19" s="14">
        <v>0</v>
      </c>
      <c r="G19" s="14">
        <v>0</v>
      </c>
      <c r="H19" s="14">
        <v>0</v>
      </c>
      <c r="I19" s="14">
        <v>0</v>
      </c>
      <c r="J19" s="14">
        <v>0</v>
      </c>
      <c r="K19" s="14">
        <v>0</v>
      </c>
      <c r="L19" s="14">
        <v>0</v>
      </c>
      <c r="M19" s="14">
        <v>0</v>
      </c>
      <c r="N19" s="14">
        <v>0</v>
      </c>
      <c r="O19" s="26">
        <v>0</v>
      </c>
    </row>
    <row r="20" spans="1:15" ht="15" customHeight="1" x14ac:dyDescent="0.2">
      <c r="A20" s="4"/>
      <c r="B20" s="6" t="s">
        <v>52</v>
      </c>
      <c r="C20" s="14"/>
      <c r="D20" s="14"/>
      <c r="E20" s="14"/>
      <c r="F20" s="14"/>
      <c r="G20" s="14"/>
      <c r="H20" s="14"/>
      <c r="I20" s="14"/>
      <c r="J20" s="14"/>
      <c r="K20" s="14"/>
      <c r="L20" s="14"/>
      <c r="M20" s="14"/>
      <c r="N20" s="14"/>
      <c r="O20" s="26"/>
    </row>
    <row r="21" spans="1:15"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1">
        <v>0</v>
      </c>
    </row>
    <row r="22" spans="1:15" ht="15" customHeight="1" x14ac:dyDescent="0.2">
      <c r="A22" s="4"/>
      <c r="B22" s="16" t="s">
        <v>301</v>
      </c>
      <c r="C22" s="30">
        <v>31496</v>
      </c>
      <c r="D22" s="30">
        <v>0</v>
      </c>
      <c r="E22" s="30">
        <v>0</v>
      </c>
      <c r="F22" s="30">
        <v>0</v>
      </c>
      <c r="G22" s="30">
        <v>0</v>
      </c>
      <c r="H22" s="30">
        <v>0</v>
      </c>
      <c r="I22" s="30">
        <v>0</v>
      </c>
      <c r="J22" s="30">
        <v>0</v>
      </c>
      <c r="K22" s="30">
        <v>0</v>
      </c>
      <c r="L22" s="30">
        <v>0</v>
      </c>
      <c r="M22" s="30">
        <v>0</v>
      </c>
      <c r="N22" s="30">
        <v>0</v>
      </c>
      <c r="O22" s="31">
        <v>0</v>
      </c>
    </row>
    <row r="23" spans="1:15"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1">
        <v>0</v>
      </c>
    </row>
    <row r="24" spans="1:15" ht="15" customHeight="1" x14ac:dyDescent="0.2">
      <c r="A24" s="4" t="s">
        <v>15</v>
      </c>
      <c r="B24" s="5" t="s">
        <v>53</v>
      </c>
      <c r="C24" s="14">
        <v>13246622</v>
      </c>
      <c r="D24" s="14">
        <v>542</v>
      </c>
      <c r="E24" s="14">
        <v>1541888</v>
      </c>
      <c r="F24" s="14">
        <v>1797332</v>
      </c>
      <c r="G24" s="14">
        <v>80789</v>
      </c>
      <c r="H24" s="14">
        <v>986199</v>
      </c>
      <c r="I24" s="14">
        <v>1859691</v>
      </c>
      <c r="J24" s="14">
        <v>3622530.4479999999</v>
      </c>
      <c r="K24" s="14">
        <v>8849896</v>
      </c>
      <c r="L24" s="14">
        <v>1886212</v>
      </c>
      <c r="M24" s="14">
        <v>1</v>
      </c>
      <c r="N24" s="14">
        <v>5862482</v>
      </c>
      <c r="O24" s="26">
        <v>177187</v>
      </c>
    </row>
    <row r="25" spans="1:15" ht="15" customHeight="1" x14ac:dyDescent="0.2">
      <c r="A25" s="4"/>
      <c r="B25" s="6" t="s">
        <v>100</v>
      </c>
      <c r="C25" s="14"/>
      <c r="D25" s="14"/>
      <c r="E25" s="14"/>
      <c r="F25" s="14"/>
      <c r="G25" s="14"/>
      <c r="H25" s="14"/>
      <c r="I25" s="14"/>
      <c r="J25" s="14"/>
      <c r="K25" s="14"/>
      <c r="L25" s="14"/>
      <c r="M25" s="14"/>
      <c r="N25" s="14"/>
      <c r="O25" s="26"/>
    </row>
    <row r="26" spans="1:15" ht="15" customHeight="1" x14ac:dyDescent="0.25">
      <c r="A26" s="129"/>
      <c r="B26" s="16" t="s">
        <v>300</v>
      </c>
      <c r="C26" s="30">
        <v>67341</v>
      </c>
      <c r="D26" s="30">
        <v>0</v>
      </c>
      <c r="E26" s="30">
        <v>53</v>
      </c>
      <c r="F26" s="30">
        <v>0</v>
      </c>
      <c r="G26" s="30">
        <v>0</v>
      </c>
      <c r="H26" s="30">
        <v>0</v>
      </c>
      <c r="I26" s="30">
        <v>136184</v>
      </c>
      <c r="J26" s="30">
        <v>155755.03899999999</v>
      </c>
      <c r="K26" s="30">
        <v>80336</v>
      </c>
      <c r="L26" s="30">
        <v>509168</v>
      </c>
      <c r="M26" s="30">
        <v>1</v>
      </c>
      <c r="N26" s="30">
        <v>74034</v>
      </c>
      <c r="O26" s="31">
        <v>0</v>
      </c>
    </row>
    <row r="27" spans="1:15" ht="15" customHeight="1" x14ac:dyDescent="0.25">
      <c r="A27" s="129"/>
      <c r="B27" s="16" t="s">
        <v>301</v>
      </c>
      <c r="C27" s="30">
        <v>13179281</v>
      </c>
      <c r="D27" s="30">
        <v>542</v>
      </c>
      <c r="E27" s="30">
        <v>1541835</v>
      </c>
      <c r="F27" s="30">
        <v>1756044</v>
      </c>
      <c r="G27" s="30">
        <v>80789</v>
      </c>
      <c r="H27" s="30">
        <v>986199</v>
      </c>
      <c r="I27" s="30">
        <v>1723507</v>
      </c>
      <c r="J27" s="30">
        <v>3466775.409</v>
      </c>
      <c r="K27" s="30">
        <v>8769560</v>
      </c>
      <c r="L27" s="30">
        <v>1377044</v>
      </c>
      <c r="M27" s="30">
        <v>0</v>
      </c>
      <c r="N27" s="30">
        <v>5788448</v>
      </c>
      <c r="O27" s="31">
        <v>177187</v>
      </c>
    </row>
    <row r="28" spans="1:15" ht="15" customHeight="1" x14ac:dyDescent="0.25">
      <c r="A28" s="129"/>
      <c r="B28" s="16" t="s">
        <v>302</v>
      </c>
      <c r="C28" s="30">
        <v>0</v>
      </c>
      <c r="D28" s="30">
        <v>0</v>
      </c>
      <c r="E28" s="30">
        <v>0</v>
      </c>
      <c r="F28" s="30">
        <v>41288</v>
      </c>
      <c r="G28" s="30">
        <v>0</v>
      </c>
      <c r="H28" s="30">
        <v>0</v>
      </c>
      <c r="I28" s="30">
        <v>0</v>
      </c>
      <c r="J28" s="30">
        <v>0</v>
      </c>
      <c r="K28" s="30">
        <v>0</v>
      </c>
      <c r="L28" s="30">
        <v>0</v>
      </c>
      <c r="M28" s="30">
        <v>0</v>
      </c>
      <c r="N28" s="30">
        <v>0</v>
      </c>
      <c r="O28" s="31">
        <v>0</v>
      </c>
    </row>
    <row r="29" spans="1:15" ht="15" customHeight="1" x14ac:dyDescent="0.2">
      <c r="A29" s="4" t="s">
        <v>16</v>
      </c>
      <c r="B29" s="5" t="s">
        <v>54</v>
      </c>
      <c r="C29" s="14">
        <v>53924376</v>
      </c>
      <c r="D29" s="14">
        <v>1376304</v>
      </c>
      <c r="E29" s="14">
        <v>419614</v>
      </c>
      <c r="F29" s="14">
        <v>253207</v>
      </c>
      <c r="G29" s="14">
        <v>602541</v>
      </c>
      <c r="H29" s="14">
        <v>14583443</v>
      </c>
      <c r="I29" s="14">
        <v>12654679</v>
      </c>
      <c r="J29" s="14">
        <v>61071902.986999996</v>
      </c>
      <c r="K29" s="14">
        <v>27128551</v>
      </c>
      <c r="L29" s="14">
        <v>27438593</v>
      </c>
      <c r="M29" s="14">
        <v>2005369</v>
      </c>
      <c r="N29" s="14">
        <v>40073510</v>
      </c>
      <c r="O29" s="26">
        <v>795840</v>
      </c>
    </row>
    <row r="30" spans="1:15" ht="15" customHeight="1" x14ac:dyDescent="0.2">
      <c r="A30" s="4"/>
      <c r="B30" s="6" t="s">
        <v>55</v>
      </c>
      <c r="C30" s="14"/>
      <c r="D30" s="14"/>
      <c r="E30" s="14"/>
      <c r="F30" s="14"/>
      <c r="G30" s="14"/>
      <c r="H30" s="14"/>
      <c r="I30" s="14"/>
      <c r="J30" s="14"/>
      <c r="K30" s="14"/>
      <c r="L30" s="14"/>
      <c r="M30" s="14"/>
      <c r="N30" s="14"/>
      <c r="O30" s="26"/>
    </row>
    <row r="31" spans="1:15" ht="15" customHeight="1" x14ac:dyDescent="0.25">
      <c r="A31" s="129"/>
      <c r="B31" s="16" t="s">
        <v>301</v>
      </c>
      <c r="C31" s="30">
        <v>3170099</v>
      </c>
      <c r="D31" s="30">
        <v>455869</v>
      </c>
      <c r="E31" s="30">
        <v>384840</v>
      </c>
      <c r="F31" s="30">
        <v>57084</v>
      </c>
      <c r="G31" s="30">
        <v>227234</v>
      </c>
      <c r="H31" s="30">
        <v>4770182</v>
      </c>
      <c r="I31" s="30">
        <v>1388714</v>
      </c>
      <c r="J31" s="30">
        <v>13672019.939999999</v>
      </c>
      <c r="K31" s="30">
        <v>1622545</v>
      </c>
      <c r="L31" s="30">
        <v>4029677</v>
      </c>
      <c r="M31" s="30">
        <v>0</v>
      </c>
      <c r="N31" s="30">
        <v>3773229</v>
      </c>
      <c r="O31" s="31">
        <v>335755</v>
      </c>
    </row>
    <row r="32" spans="1:15" ht="15" customHeight="1" x14ac:dyDescent="0.25">
      <c r="A32" s="129"/>
      <c r="B32" s="16" t="s">
        <v>302</v>
      </c>
      <c r="C32" s="30">
        <v>50754277</v>
      </c>
      <c r="D32" s="30">
        <v>920435</v>
      </c>
      <c r="E32" s="30">
        <v>34774</v>
      </c>
      <c r="F32" s="30">
        <v>196123</v>
      </c>
      <c r="G32" s="30">
        <v>375307</v>
      </c>
      <c r="H32" s="30">
        <v>9813261</v>
      </c>
      <c r="I32" s="30">
        <v>11265965</v>
      </c>
      <c r="J32" s="30">
        <v>47399883.046999998</v>
      </c>
      <c r="K32" s="30">
        <v>25506006</v>
      </c>
      <c r="L32" s="30">
        <v>23408916</v>
      </c>
      <c r="M32" s="30">
        <v>2005369</v>
      </c>
      <c r="N32" s="30">
        <v>36300281</v>
      </c>
      <c r="O32" s="31">
        <v>460085</v>
      </c>
    </row>
    <row r="33" spans="1:15" ht="15" customHeight="1" x14ac:dyDescent="0.2">
      <c r="A33" s="4" t="s">
        <v>17</v>
      </c>
      <c r="B33" s="5" t="s">
        <v>56</v>
      </c>
      <c r="C33" s="14">
        <v>45141</v>
      </c>
      <c r="D33" s="14">
        <v>0</v>
      </c>
      <c r="E33" s="14">
        <v>0</v>
      </c>
      <c r="F33" s="14">
        <v>1800</v>
      </c>
      <c r="G33" s="14">
        <v>0</v>
      </c>
      <c r="H33" s="14">
        <v>131034</v>
      </c>
      <c r="I33" s="14">
        <v>11148</v>
      </c>
      <c r="J33" s="14">
        <v>7185.7209999999995</v>
      </c>
      <c r="K33" s="14">
        <v>7452</v>
      </c>
      <c r="L33" s="14">
        <v>30709</v>
      </c>
      <c r="M33" s="14">
        <v>0</v>
      </c>
      <c r="N33" s="14">
        <v>56245</v>
      </c>
      <c r="O33" s="26">
        <v>0</v>
      </c>
    </row>
    <row r="34" spans="1:15" ht="15" customHeight="1" x14ac:dyDescent="0.2">
      <c r="A34" s="4"/>
      <c r="B34" s="6" t="s">
        <v>101</v>
      </c>
      <c r="C34" s="14"/>
      <c r="D34" s="14"/>
      <c r="E34" s="14"/>
      <c r="F34" s="14"/>
      <c r="G34" s="14"/>
      <c r="H34" s="14"/>
      <c r="I34" s="14"/>
      <c r="J34" s="14"/>
      <c r="K34" s="14"/>
      <c r="L34" s="14"/>
      <c r="M34" s="14"/>
      <c r="N34" s="14"/>
      <c r="O34" s="26"/>
    </row>
    <row r="35" spans="1:15" ht="15" customHeight="1" x14ac:dyDescent="0.2">
      <c r="A35" s="4" t="s">
        <v>18</v>
      </c>
      <c r="B35" s="5" t="s">
        <v>102</v>
      </c>
      <c r="C35" s="14">
        <v>0</v>
      </c>
      <c r="D35" s="14">
        <v>0</v>
      </c>
      <c r="E35" s="14">
        <v>0</v>
      </c>
      <c r="F35" s="14">
        <v>0</v>
      </c>
      <c r="G35" s="14">
        <v>0</v>
      </c>
      <c r="H35" s="14">
        <v>0</v>
      </c>
      <c r="I35" s="14">
        <v>0</v>
      </c>
      <c r="J35" s="14">
        <v>0</v>
      </c>
      <c r="K35" s="14">
        <v>52540</v>
      </c>
      <c r="L35" s="14">
        <v>48818</v>
      </c>
      <c r="M35" s="14">
        <v>0</v>
      </c>
      <c r="N35" s="14">
        <v>0</v>
      </c>
      <c r="O35" s="26">
        <v>0</v>
      </c>
    </row>
    <row r="36" spans="1:15" ht="15" customHeight="1" x14ac:dyDescent="0.2">
      <c r="A36" s="4"/>
      <c r="B36" s="6" t="s">
        <v>57</v>
      </c>
      <c r="C36" s="14"/>
      <c r="D36" s="14"/>
      <c r="E36" s="14"/>
      <c r="F36" s="14"/>
      <c r="G36" s="14"/>
      <c r="H36" s="14"/>
      <c r="I36" s="14"/>
      <c r="J36" s="14"/>
      <c r="K36" s="14"/>
      <c r="L36" s="14"/>
      <c r="M36" s="14"/>
      <c r="N36" s="14"/>
      <c r="O36" s="26"/>
    </row>
    <row r="37" spans="1:15" ht="15" customHeight="1" x14ac:dyDescent="0.2">
      <c r="A37" s="4" t="s">
        <v>19</v>
      </c>
      <c r="B37" s="5" t="s">
        <v>58</v>
      </c>
      <c r="C37" s="14">
        <v>439228</v>
      </c>
      <c r="D37" s="14">
        <v>0</v>
      </c>
      <c r="E37" s="14">
        <v>0</v>
      </c>
      <c r="F37" s="14">
        <v>0</v>
      </c>
      <c r="G37" s="14">
        <v>7578</v>
      </c>
      <c r="H37" s="14">
        <v>160151</v>
      </c>
      <c r="I37" s="14">
        <v>4439</v>
      </c>
      <c r="J37" s="14">
        <v>721788.22</v>
      </c>
      <c r="K37" s="14">
        <v>85993</v>
      </c>
      <c r="L37" s="14">
        <v>247948</v>
      </c>
      <c r="M37" s="14">
        <v>0</v>
      </c>
      <c r="N37" s="14">
        <v>235788</v>
      </c>
      <c r="O37" s="26">
        <v>15</v>
      </c>
    </row>
    <row r="38" spans="1:15" ht="15" customHeight="1" x14ac:dyDescent="0.2">
      <c r="A38" s="4"/>
      <c r="B38" s="6" t="s">
        <v>98</v>
      </c>
      <c r="C38" s="14"/>
      <c r="D38" s="14"/>
      <c r="E38" s="14"/>
      <c r="F38" s="14"/>
      <c r="G38" s="14"/>
      <c r="H38" s="14"/>
      <c r="I38" s="14"/>
      <c r="J38" s="14"/>
      <c r="K38" s="14"/>
      <c r="L38" s="14"/>
      <c r="M38" s="14"/>
      <c r="N38" s="14"/>
      <c r="O38" s="26"/>
    </row>
    <row r="39" spans="1:15" ht="15" customHeight="1" x14ac:dyDescent="0.2">
      <c r="A39" s="4" t="s">
        <v>20</v>
      </c>
      <c r="B39" s="5" t="s">
        <v>59</v>
      </c>
      <c r="C39" s="14">
        <v>660941</v>
      </c>
      <c r="D39" s="14">
        <v>3913</v>
      </c>
      <c r="E39" s="14">
        <v>21120</v>
      </c>
      <c r="F39" s="14">
        <v>15042</v>
      </c>
      <c r="G39" s="14">
        <v>11849</v>
      </c>
      <c r="H39" s="14">
        <v>306941</v>
      </c>
      <c r="I39" s="14">
        <v>393337</v>
      </c>
      <c r="J39" s="14">
        <v>618623.08799999999</v>
      </c>
      <c r="K39" s="14">
        <v>263618</v>
      </c>
      <c r="L39" s="14">
        <v>169564</v>
      </c>
      <c r="M39" s="14">
        <v>2016</v>
      </c>
      <c r="N39" s="14">
        <v>629106</v>
      </c>
      <c r="O39" s="26">
        <v>12777</v>
      </c>
    </row>
    <row r="40" spans="1:15" ht="15" customHeight="1" x14ac:dyDescent="0.2">
      <c r="A40" s="4"/>
      <c r="B40" s="6" t="s">
        <v>60</v>
      </c>
      <c r="C40" s="14"/>
      <c r="D40" s="14"/>
      <c r="E40" s="14"/>
      <c r="F40" s="14"/>
      <c r="G40" s="14"/>
      <c r="H40" s="14"/>
      <c r="I40" s="14"/>
      <c r="J40" s="14"/>
      <c r="K40" s="14"/>
      <c r="L40" s="14"/>
      <c r="M40" s="14"/>
      <c r="N40" s="14"/>
      <c r="O40" s="26"/>
    </row>
    <row r="41" spans="1:15" ht="15" customHeight="1" x14ac:dyDescent="0.25">
      <c r="A41" s="129"/>
      <c r="B41" s="16" t="s">
        <v>303</v>
      </c>
      <c r="C41" s="30">
        <v>654771</v>
      </c>
      <c r="D41" s="30">
        <v>3913</v>
      </c>
      <c r="E41" s="30">
        <v>21120</v>
      </c>
      <c r="F41" s="30">
        <v>14019</v>
      </c>
      <c r="G41" s="30">
        <v>7891</v>
      </c>
      <c r="H41" s="30">
        <v>255846</v>
      </c>
      <c r="I41" s="30">
        <v>248469</v>
      </c>
      <c r="J41" s="30">
        <v>601541.78200000001</v>
      </c>
      <c r="K41" s="30">
        <v>204057</v>
      </c>
      <c r="L41" s="30">
        <v>169564</v>
      </c>
      <c r="M41" s="30">
        <v>2016</v>
      </c>
      <c r="N41" s="30">
        <v>376593</v>
      </c>
      <c r="O41" s="31">
        <v>12777</v>
      </c>
    </row>
    <row r="42" spans="1:15" ht="15" customHeight="1" x14ac:dyDescent="0.25">
      <c r="A42" s="129"/>
      <c r="B42" s="16" t="s">
        <v>304</v>
      </c>
      <c r="C42" s="30">
        <v>6170</v>
      </c>
      <c r="D42" s="30">
        <v>0</v>
      </c>
      <c r="E42" s="30">
        <v>0</v>
      </c>
      <c r="F42" s="30">
        <v>1023</v>
      </c>
      <c r="G42" s="30">
        <v>3958</v>
      </c>
      <c r="H42" s="30">
        <v>51095</v>
      </c>
      <c r="I42" s="30">
        <v>144868</v>
      </c>
      <c r="J42" s="30">
        <v>17081.306</v>
      </c>
      <c r="K42" s="30">
        <v>59561</v>
      </c>
      <c r="L42" s="30">
        <v>0</v>
      </c>
      <c r="M42" s="30">
        <v>0</v>
      </c>
      <c r="N42" s="30">
        <v>252513</v>
      </c>
      <c r="O42" s="31">
        <v>0</v>
      </c>
    </row>
    <row r="43" spans="1:15" ht="15" customHeight="1" x14ac:dyDescent="0.2">
      <c r="A43" s="4" t="s">
        <v>21</v>
      </c>
      <c r="B43" s="5" t="s">
        <v>61</v>
      </c>
      <c r="C43" s="14">
        <v>241692</v>
      </c>
      <c r="D43" s="14">
        <v>88709</v>
      </c>
      <c r="E43" s="14">
        <v>2938</v>
      </c>
      <c r="F43" s="14">
        <v>424</v>
      </c>
      <c r="G43" s="14">
        <v>449</v>
      </c>
      <c r="H43" s="14">
        <v>77040</v>
      </c>
      <c r="I43" s="14">
        <v>33839</v>
      </c>
      <c r="J43" s="14">
        <v>75167.400999999998</v>
      </c>
      <c r="K43" s="14">
        <v>26373</v>
      </c>
      <c r="L43" s="14">
        <v>65848</v>
      </c>
      <c r="M43" s="14">
        <v>8709</v>
      </c>
      <c r="N43" s="14">
        <v>32227</v>
      </c>
      <c r="O43" s="26">
        <v>6967</v>
      </c>
    </row>
    <row r="44" spans="1:15" ht="15" customHeight="1" x14ac:dyDescent="0.2">
      <c r="A44" s="4"/>
      <c r="B44" s="6" t="s">
        <v>35</v>
      </c>
      <c r="C44" s="14"/>
      <c r="D44" s="14"/>
      <c r="E44" s="14"/>
      <c r="F44" s="14"/>
      <c r="G44" s="14"/>
      <c r="H44" s="14"/>
      <c r="I44" s="14"/>
      <c r="J44" s="14"/>
      <c r="K44" s="14"/>
      <c r="L44" s="14"/>
      <c r="M44" s="14"/>
      <c r="N44" s="14"/>
      <c r="O44" s="26"/>
    </row>
    <row r="45" spans="1:15" ht="15" customHeight="1" x14ac:dyDescent="0.25">
      <c r="A45" s="129"/>
      <c r="B45" s="16" t="s">
        <v>103</v>
      </c>
      <c r="C45" s="30">
        <v>151606</v>
      </c>
      <c r="D45" s="30">
        <v>61085</v>
      </c>
      <c r="E45" s="30">
        <v>0</v>
      </c>
      <c r="F45" s="30">
        <v>0</v>
      </c>
      <c r="G45" s="30">
        <v>0</v>
      </c>
      <c r="H45" s="30">
        <v>0</v>
      </c>
      <c r="I45" s="30">
        <v>0</v>
      </c>
      <c r="J45" s="30">
        <v>0</v>
      </c>
      <c r="K45" s="30">
        <v>0</v>
      </c>
      <c r="L45" s="30">
        <v>0</v>
      </c>
      <c r="M45" s="30">
        <v>0</v>
      </c>
      <c r="N45" s="30">
        <v>2652</v>
      </c>
      <c r="O45" s="31">
        <v>0</v>
      </c>
    </row>
    <row r="46" spans="1:15" ht="15" customHeight="1" x14ac:dyDescent="0.25">
      <c r="A46" s="129"/>
      <c r="B46" s="16" t="s">
        <v>305</v>
      </c>
      <c r="C46" s="30">
        <v>90086</v>
      </c>
      <c r="D46" s="30">
        <v>27624</v>
      </c>
      <c r="E46" s="30">
        <v>2938</v>
      </c>
      <c r="F46" s="30">
        <v>424</v>
      </c>
      <c r="G46" s="30">
        <v>449</v>
      </c>
      <c r="H46" s="30">
        <v>77040</v>
      </c>
      <c r="I46" s="30">
        <v>33839</v>
      </c>
      <c r="J46" s="30">
        <v>75167.400999999998</v>
      </c>
      <c r="K46" s="30">
        <v>26373</v>
      </c>
      <c r="L46" s="30">
        <v>65848</v>
      </c>
      <c r="M46" s="30">
        <v>8709</v>
      </c>
      <c r="N46" s="30">
        <v>29575</v>
      </c>
      <c r="O46" s="31">
        <v>6967</v>
      </c>
    </row>
    <row r="47" spans="1:15" ht="15" customHeight="1" x14ac:dyDescent="0.2">
      <c r="A47" s="4" t="s">
        <v>22</v>
      </c>
      <c r="B47" s="5" t="s">
        <v>62</v>
      </c>
      <c r="C47" s="14">
        <v>2743325</v>
      </c>
      <c r="D47" s="14">
        <v>2163</v>
      </c>
      <c r="E47" s="14">
        <v>628</v>
      </c>
      <c r="F47" s="14">
        <v>9259</v>
      </c>
      <c r="G47" s="14">
        <v>7733</v>
      </c>
      <c r="H47" s="14">
        <v>110696</v>
      </c>
      <c r="I47" s="14">
        <v>449949</v>
      </c>
      <c r="J47" s="14">
        <v>1888308.3149999999</v>
      </c>
      <c r="K47" s="14">
        <v>900075</v>
      </c>
      <c r="L47" s="14">
        <v>272457</v>
      </c>
      <c r="M47" s="14">
        <v>2295</v>
      </c>
      <c r="N47" s="14">
        <v>597116</v>
      </c>
      <c r="O47" s="26">
        <v>156701</v>
      </c>
    </row>
    <row r="48" spans="1:15" ht="15" customHeight="1" x14ac:dyDescent="0.2">
      <c r="A48" s="4"/>
      <c r="B48" s="6" t="s">
        <v>63</v>
      </c>
      <c r="C48" s="14"/>
      <c r="D48" s="14"/>
      <c r="E48" s="14"/>
      <c r="F48" s="14"/>
      <c r="G48" s="14"/>
      <c r="H48" s="14"/>
      <c r="I48" s="14"/>
      <c r="J48" s="14"/>
      <c r="K48" s="14"/>
      <c r="L48" s="14"/>
      <c r="M48" s="14"/>
      <c r="N48" s="14"/>
      <c r="O48" s="26"/>
    </row>
    <row r="49" spans="1:15" ht="15" customHeight="1" x14ac:dyDescent="0.25">
      <c r="A49" s="129"/>
      <c r="B49" s="16" t="s">
        <v>306</v>
      </c>
      <c r="C49" s="30">
        <v>26723</v>
      </c>
      <c r="D49" s="30">
        <v>70</v>
      </c>
      <c r="E49" s="30">
        <v>0</v>
      </c>
      <c r="F49" s="30">
        <v>7773</v>
      </c>
      <c r="G49" s="30">
        <v>1669</v>
      </c>
      <c r="H49" s="30">
        <v>14104</v>
      </c>
      <c r="I49" s="30">
        <v>15284</v>
      </c>
      <c r="J49" s="30">
        <v>464517.239</v>
      </c>
      <c r="K49" s="30">
        <v>1608</v>
      </c>
      <c r="L49" s="30">
        <v>9727</v>
      </c>
      <c r="M49" s="30">
        <v>0</v>
      </c>
      <c r="N49" s="30">
        <v>43972</v>
      </c>
      <c r="O49" s="31">
        <v>40364</v>
      </c>
    </row>
    <row r="50" spans="1:15" ht="15" customHeight="1" x14ac:dyDescent="0.25">
      <c r="A50" s="129"/>
      <c r="B50" s="16" t="s">
        <v>307</v>
      </c>
      <c r="C50" s="30">
        <v>2716602</v>
      </c>
      <c r="D50" s="30">
        <v>2093</v>
      </c>
      <c r="E50" s="30">
        <v>628</v>
      </c>
      <c r="F50" s="30">
        <v>1486</v>
      </c>
      <c r="G50" s="30">
        <v>6064</v>
      </c>
      <c r="H50" s="30">
        <v>96592</v>
      </c>
      <c r="I50" s="30">
        <v>434665</v>
      </c>
      <c r="J50" s="30">
        <v>1423791.0759999999</v>
      </c>
      <c r="K50" s="30">
        <v>898467</v>
      </c>
      <c r="L50" s="30">
        <v>262730</v>
      </c>
      <c r="M50" s="30">
        <v>2295</v>
      </c>
      <c r="N50" s="30">
        <v>553144</v>
      </c>
      <c r="O50" s="31">
        <v>116337</v>
      </c>
    </row>
    <row r="51" spans="1:15" ht="15" customHeight="1" x14ac:dyDescent="0.2">
      <c r="A51" s="4" t="s">
        <v>23</v>
      </c>
      <c r="B51" s="5" t="s">
        <v>64</v>
      </c>
      <c r="C51" s="14">
        <v>1207632</v>
      </c>
      <c r="D51" s="14">
        <v>21317</v>
      </c>
      <c r="E51" s="14">
        <v>58427</v>
      </c>
      <c r="F51" s="14">
        <v>10972</v>
      </c>
      <c r="G51" s="14">
        <v>13015</v>
      </c>
      <c r="H51" s="14">
        <v>364503</v>
      </c>
      <c r="I51" s="14">
        <v>678242</v>
      </c>
      <c r="J51" s="14">
        <v>1727162.7220000001</v>
      </c>
      <c r="K51" s="14">
        <v>3193938</v>
      </c>
      <c r="L51" s="14">
        <v>128038</v>
      </c>
      <c r="M51" s="14">
        <v>8941</v>
      </c>
      <c r="N51" s="14">
        <v>248372</v>
      </c>
      <c r="O51" s="26">
        <v>193549</v>
      </c>
    </row>
    <row r="52" spans="1:15" ht="15" customHeight="1" x14ac:dyDescent="0.2">
      <c r="A52" s="4"/>
      <c r="B52" s="6" t="s">
        <v>36</v>
      </c>
      <c r="C52" s="14"/>
      <c r="D52" s="14"/>
      <c r="E52" s="14"/>
      <c r="F52" s="14"/>
      <c r="G52" s="14"/>
      <c r="H52" s="14"/>
      <c r="I52" s="14"/>
      <c r="J52" s="14"/>
      <c r="K52" s="14"/>
      <c r="L52" s="14"/>
      <c r="M52" s="14"/>
      <c r="N52" s="14"/>
      <c r="O52" s="26"/>
    </row>
    <row r="53" spans="1:15" ht="15" customHeight="1" x14ac:dyDescent="0.2">
      <c r="A53" s="4" t="s">
        <v>24</v>
      </c>
      <c r="B53" s="5" t="s">
        <v>65</v>
      </c>
      <c r="C53" s="14">
        <v>983374</v>
      </c>
      <c r="D53" s="14">
        <v>806</v>
      </c>
      <c r="E53" s="14">
        <v>0</v>
      </c>
      <c r="F53" s="14">
        <v>15</v>
      </c>
      <c r="G53" s="14">
        <v>11604</v>
      </c>
      <c r="H53" s="14">
        <v>411191</v>
      </c>
      <c r="I53" s="14">
        <v>216538</v>
      </c>
      <c r="J53" s="14">
        <v>323980.94900000002</v>
      </c>
      <c r="K53" s="14">
        <v>40255</v>
      </c>
      <c r="L53" s="14">
        <v>14561</v>
      </c>
      <c r="M53" s="14">
        <v>0</v>
      </c>
      <c r="N53" s="14">
        <v>44043</v>
      </c>
      <c r="O53" s="26">
        <v>2244</v>
      </c>
    </row>
    <row r="54" spans="1:15" ht="15" customHeight="1" x14ac:dyDescent="0.2">
      <c r="A54" s="4"/>
      <c r="B54" s="6" t="s">
        <v>104</v>
      </c>
      <c r="C54" s="14"/>
      <c r="D54" s="14"/>
      <c r="E54" s="14"/>
      <c r="F54" s="14"/>
      <c r="G54" s="14"/>
      <c r="H54" s="14"/>
      <c r="I54" s="14"/>
      <c r="J54" s="14"/>
      <c r="K54" s="14"/>
      <c r="L54" s="14"/>
      <c r="M54" s="14"/>
      <c r="N54" s="14"/>
      <c r="O54" s="26"/>
    </row>
    <row r="55" spans="1:15" ht="15" customHeight="1" x14ac:dyDescent="0.2">
      <c r="A55" s="130"/>
      <c r="B55" s="17" t="s">
        <v>308</v>
      </c>
      <c r="C55" s="12">
        <v>81650892</v>
      </c>
      <c r="D55" s="12">
        <v>1665878</v>
      </c>
      <c r="E55" s="12">
        <v>2268414</v>
      </c>
      <c r="F55" s="12">
        <v>2157328</v>
      </c>
      <c r="G55" s="12">
        <v>841672</v>
      </c>
      <c r="H55" s="12">
        <v>18467028</v>
      </c>
      <c r="I55" s="12">
        <v>17740142</v>
      </c>
      <c r="J55" s="12">
        <v>85620743.332999989</v>
      </c>
      <c r="K55" s="12">
        <v>45559923</v>
      </c>
      <c r="L55" s="12">
        <v>31811551</v>
      </c>
      <c r="M55" s="12">
        <v>2226516</v>
      </c>
      <c r="N55" s="12">
        <v>52502478</v>
      </c>
      <c r="O55" s="27">
        <v>2606910</v>
      </c>
    </row>
    <row r="56" spans="1:15" ht="15" customHeight="1" x14ac:dyDescent="0.2">
      <c r="A56" s="128"/>
      <c r="B56" s="3" t="s">
        <v>37</v>
      </c>
      <c r="C56" s="7"/>
      <c r="D56" s="7"/>
      <c r="E56" s="7"/>
      <c r="F56" s="7"/>
      <c r="G56" s="7"/>
      <c r="H56" s="7"/>
      <c r="I56" s="7"/>
      <c r="J56" s="7"/>
      <c r="K56" s="7"/>
      <c r="L56" s="7"/>
      <c r="M56" s="7"/>
      <c r="N56" s="7"/>
      <c r="O56" s="28"/>
    </row>
    <row r="57" spans="1:15" ht="15" customHeight="1" x14ac:dyDescent="0.2">
      <c r="A57" s="4" t="s">
        <v>11</v>
      </c>
      <c r="B57" s="5" t="s">
        <v>0</v>
      </c>
      <c r="C57" s="14">
        <v>432936</v>
      </c>
      <c r="D57" s="14">
        <v>0</v>
      </c>
      <c r="E57" s="14">
        <v>60</v>
      </c>
      <c r="F57" s="14">
        <v>18339</v>
      </c>
      <c r="G57" s="14">
        <v>888</v>
      </c>
      <c r="H57" s="14">
        <v>303</v>
      </c>
      <c r="I57" s="14">
        <v>13368</v>
      </c>
      <c r="J57" s="14">
        <v>920374.18799999997</v>
      </c>
      <c r="K57" s="14">
        <v>544826</v>
      </c>
      <c r="L57" s="14">
        <v>146167</v>
      </c>
      <c r="M57" s="14">
        <v>0</v>
      </c>
      <c r="N57" s="14">
        <v>1114703</v>
      </c>
      <c r="O57" s="26">
        <v>281660</v>
      </c>
    </row>
    <row r="58" spans="1:15" ht="15" customHeight="1" x14ac:dyDescent="0.2">
      <c r="A58" s="4"/>
      <c r="B58" s="6" t="s">
        <v>38</v>
      </c>
      <c r="C58" s="14"/>
      <c r="D58" s="14"/>
      <c r="E58" s="14"/>
      <c r="F58" s="14"/>
      <c r="G58" s="14"/>
      <c r="H58" s="14"/>
      <c r="I58" s="14"/>
      <c r="J58" s="14"/>
      <c r="K58" s="14"/>
      <c r="L58" s="14"/>
      <c r="M58" s="14"/>
      <c r="N58" s="14"/>
      <c r="O58" s="26"/>
    </row>
    <row r="59" spans="1:15" ht="15" customHeight="1" x14ac:dyDescent="0.25">
      <c r="A59" s="129"/>
      <c r="B59" s="16" t="s">
        <v>309</v>
      </c>
      <c r="C59" s="30">
        <v>296361</v>
      </c>
      <c r="D59" s="30">
        <v>0</v>
      </c>
      <c r="E59" s="30">
        <v>60</v>
      </c>
      <c r="F59" s="30">
        <v>9348</v>
      </c>
      <c r="G59" s="30">
        <v>888</v>
      </c>
      <c r="H59" s="30">
        <v>303</v>
      </c>
      <c r="I59" s="30">
        <v>13368</v>
      </c>
      <c r="J59" s="30">
        <v>920374.18799999997</v>
      </c>
      <c r="K59" s="30">
        <v>544826</v>
      </c>
      <c r="L59" s="30">
        <v>146167</v>
      </c>
      <c r="M59" s="30">
        <v>0</v>
      </c>
      <c r="N59" s="30">
        <v>1114703</v>
      </c>
      <c r="O59" s="31">
        <v>148902</v>
      </c>
    </row>
    <row r="60" spans="1:15" ht="15" customHeight="1" x14ac:dyDescent="0.2">
      <c r="A60" s="4"/>
      <c r="B60" s="16" t="s">
        <v>310</v>
      </c>
      <c r="C60" s="30">
        <v>47572</v>
      </c>
      <c r="D60" s="30">
        <v>0</v>
      </c>
      <c r="E60" s="30">
        <v>0</v>
      </c>
      <c r="F60" s="30">
        <v>8991</v>
      </c>
      <c r="G60" s="30">
        <v>0</v>
      </c>
      <c r="H60" s="30">
        <v>0</v>
      </c>
      <c r="I60" s="30">
        <v>0</v>
      </c>
      <c r="J60" s="30">
        <v>0</v>
      </c>
      <c r="K60" s="30">
        <v>0</v>
      </c>
      <c r="L60" s="30">
        <v>0</v>
      </c>
      <c r="M60" s="30">
        <v>0</v>
      </c>
      <c r="N60" s="30">
        <v>0</v>
      </c>
      <c r="O60" s="31">
        <v>132758</v>
      </c>
    </row>
    <row r="61" spans="1:15"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1">
        <v>0</v>
      </c>
    </row>
    <row r="62" spans="1:15"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1">
        <v>0</v>
      </c>
    </row>
    <row r="63" spans="1:15" ht="15" customHeight="1" x14ac:dyDescent="0.25">
      <c r="A63" s="129"/>
      <c r="B63" s="16" t="s">
        <v>313</v>
      </c>
      <c r="C63" s="30">
        <v>89003</v>
      </c>
      <c r="D63" s="30">
        <v>0</v>
      </c>
      <c r="E63" s="30">
        <v>0</v>
      </c>
      <c r="F63" s="30">
        <v>0</v>
      </c>
      <c r="G63" s="30">
        <v>0</v>
      </c>
      <c r="H63" s="30">
        <v>0</v>
      </c>
      <c r="I63" s="30">
        <v>0</v>
      </c>
      <c r="J63" s="30">
        <v>0</v>
      </c>
      <c r="K63" s="30">
        <v>0</v>
      </c>
      <c r="L63" s="30">
        <v>0</v>
      </c>
      <c r="M63" s="30">
        <v>0</v>
      </c>
      <c r="N63" s="30">
        <v>0</v>
      </c>
      <c r="O63" s="31">
        <v>0</v>
      </c>
    </row>
    <row r="64" spans="1:15" ht="15" customHeight="1" x14ac:dyDescent="0.2">
      <c r="A64" s="4" t="s">
        <v>12</v>
      </c>
      <c r="B64" s="5" t="s">
        <v>69</v>
      </c>
      <c r="C64" s="14">
        <v>3201310</v>
      </c>
      <c r="D64" s="14">
        <v>0</v>
      </c>
      <c r="E64" s="14">
        <v>0</v>
      </c>
      <c r="F64" s="14">
        <v>0</v>
      </c>
      <c r="G64" s="14">
        <v>0</v>
      </c>
      <c r="H64" s="14">
        <v>0</v>
      </c>
      <c r="I64" s="14">
        <v>6561</v>
      </c>
      <c r="J64" s="14">
        <v>0</v>
      </c>
      <c r="K64" s="14">
        <v>102012</v>
      </c>
      <c r="L64" s="14">
        <v>0</v>
      </c>
      <c r="M64" s="14">
        <v>0</v>
      </c>
      <c r="N64" s="14">
        <v>0</v>
      </c>
      <c r="O64" s="26">
        <v>0</v>
      </c>
    </row>
    <row r="65" spans="1:15" ht="15" customHeight="1" x14ac:dyDescent="0.25">
      <c r="A65" s="129"/>
      <c r="B65" s="6" t="s">
        <v>70</v>
      </c>
      <c r="C65" s="14"/>
      <c r="D65" s="14"/>
      <c r="E65" s="14"/>
      <c r="F65" s="14"/>
      <c r="G65" s="14"/>
      <c r="H65" s="14"/>
      <c r="I65" s="14"/>
      <c r="J65" s="14"/>
      <c r="K65" s="14"/>
      <c r="L65" s="14"/>
      <c r="M65" s="14"/>
      <c r="N65" s="14"/>
      <c r="O65" s="26"/>
    </row>
    <row r="66" spans="1:15" ht="15" customHeight="1" x14ac:dyDescent="0.2">
      <c r="A66" s="4"/>
      <c r="B66" s="16" t="s">
        <v>311</v>
      </c>
      <c r="C66" s="30">
        <v>1720135</v>
      </c>
      <c r="D66" s="30">
        <v>0</v>
      </c>
      <c r="E66" s="30">
        <v>0</v>
      </c>
      <c r="F66" s="30">
        <v>0</v>
      </c>
      <c r="G66" s="30">
        <v>0</v>
      </c>
      <c r="H66" s="30">
        <v>0</v>
      </c>
      <c r="I66" s="30">
        <v>0</v>
      </c>
      <c r="J66" s="30">
        <v>0</v>
      </c>
      <c r="K66" s="30">
        <v>0</v>
      </c>
      <c r="L66" s="30">
        <v>0</v>
      </c>
      <c r="M66" s="30">
        <v>0</v>
      </c>
      <c r="N66" s="30">
        <v>0</v>
      </c>
      <c r="O66" s="31">
        <v>0</v>
      </c>
    </row>
    <row r="67" spans="1:15" ht="15" customHeight="1" x14ac:dyDescent="0.25">
      <c r="A67" s="129"/>
      <c r="B67" s="16" t="s">
        <v>312</v>
      </c>
      <c r="C67" s="30">
        <v>1481175</v>
      </c>
      <c r="D67" s="30">
        <v>0</v>
      </c>
      <c r="E67" s="30">
        <v>0</v>
      </c>
      <c r="F67" s="30">
        <v>0</v>
      </c>
      <c r="G67" s="30">
        <v>0</v>
      </c>
      <c r="H67" s="30">
        <v>0</v>
      </c>
      <c r="I67" s="30">
        <v>6561</v>
      </c>
      <c r="J67" s="30">
        <v>0</v>
      </c>
      <c r="K67" s="30">
        <v>102012</v>
      </c>
      <c r="L67" s="30">
        <v>0</v>
      </c>
      <c r="M67" s="30">
        <v>0</v>
      </c>
      <c r="N67" s="30">
        <v>0</v>
      </c>
      <c r="O67" s="31">
        <v>0</v>
      </c>
    </row>
    <row r="68" spans="1:15" ht="15" customHeight="1" x14ac:dyDescent="0.25">
      <c r="A68" s="129"/>
      <c r="B68" s="16" t="s">
        <v>313</v>
      </c>
      <c r="C68" s="30">
        <v>0</v>
      </c>
      <c r="D68" s="30">
        <v>0</v>
      </c>
      <c r="E68" s="30">
        <v>0</v>
      </c>
      <c r="F68" s="30">
        <v>0</v>
      </c>
      <c r="G68" s="30">
        <v>0</v>
      </c>
      <c r="H68" s="30">
        <v>0</v>
      </c>
      <c r="I68" s="30">
        <v>0</v>
      </c>
      <c r="J68" s="30">
        <v>0</v>
      </c>
      <c r="K68" s="30">
        <v>0</v>
      </c>
      <c r="L68" s="30">
        <v>0</v>
      </c>
      <c r="M68" s="30">
        <v>0</v>
      </c>
      <c r="N68" s="30">
        <v>0</v>
      </c>
      <c r="O68" s="31">
        <v>0</v>
      </c>
    </row>
    <row r="69" spans="1:15" ht="15" customHeight="1" x14ac:dyDescent="0.2">
      <c r="A69" s="4" t="s">
        <v>13</v>
      </c>
      <c r="B69" s="5" t="s">
        <v>71</v>
      </c>
      <c r="C69" s="14">
        <v>68727194</v>
      </c>
      <c r="D69" s="14">
        <v>1400398</v>
      </c>
      <c r="E69" s="14">
        <v>1781337</v>
      </c>
      <c r="F69" s="14">
        <v>1615890</v>
      </c>
      <c r="G69" s="14">
        <v>684443</v>
      </c>
      <c r="H69" s="14">
        <v>16406752</v>
      </c>
      <c r="I69" s="14">
        <v>15879156</v>
      </c>
      <c r="J69" s="14">
        <v>72175197.791000009</v>
      </c>
      <c r="K69" s="14">
        <v>39995187</v>
      </c>
      <c r="L69" s="14">
        <v>27640187</v>
      </c>
      <c r="M69" s="14">
        <v>1966270</v>
      </c>
      <c r="N69" s="14">
        <v>45618037</v>
      </c>
      <c r="O69" s="26">
        <v>1540734</v>
      </c>
    </row>
    <row r="70" spans="1:15" ht="15" customHeight="1" x14ac:dyDescent="0.25">
      <c r="A70" s="129"/>
      <c r="B70" s="6" t="s">
        <v>72</v>
      </c>
      <c r="C70" s="14"/>
      <c r="D70" s="14"/>
      <c r="E70" s="14"/>
      <c r="F70" s="14"/>
      <c r="G70" s="14"/>
      <c r="H70" s="14"/>
      <c r="I70" s="14"/>
      <c r="J70" s="14"/>
      <c r="K70" s="14"/>
      <c r="L70" s="14"/>
      <c r="M70" s="14"/>
      <c r="N70" s="14"/>
      <c r="O70" s="26"/>
    </row>
    <row r="71" spans="1:15" ht="15" customHeight="1" x14ac:dyDescent="0.2">
      <c r="A71" s="4"/>
      <c r="B71" s="16" t="s">
        <v>311</v>
      </c>
      <c r="C71" s="30">
        <v>65554764</v>
      </c>
      <c r="D71" s="30">
        <v>1283567</v>
      </c>
      <c r="E71" s="30">
        <v>1755310</v>
      </c>
      <c r="F71" s="30">
        <v>1615890</v>
      </c>
      <c r="G71" s="30">
        <v>684301</v>
      </c>
      <c r="H71" s="30">
        <v>16261670</v>
      </c>
      <c r="I71" s="30">
        <v>14337891</v>
      </c>
      <c r="J71" s="30">
        <v>67802970.202000007</v>
      </c>
      <c r="K71" s="30">
        <v>38571282</v>
      </c>
      <c r="L71" s="30">
        <v>26008521</v>
      </c>
      <c r="M71" s="30">
        <v>1902106</v>
      </c>
      <c r="N71" s="30">
        <v>41956004</v>
      </c>
      <c r="O71" s="31">
        <v>1343622</v>
      </c>
    </row>
    <row r="72" spans="1:15" ht="15" customHeight="1" x14ac:dyDescent="0.2">
      <c r="A72" s="4"/>
      <c r="B72" s="16" t="s">
        <v>312</v>
      </c>
      <c r="C72" s="30">
        <v>3172430</v>
      </c>
      <c r="D72" s="30">
        <v>76078</v>
      </c>
      <c r="E72" s="30">
        <v>0</v>
      </c>
      <c r="F72" s="30">
        <v>0</v>
      </c>
      <c r="G72" s="30">
        <v>0</v>
      </c>
      <c r="H72" s="30">
        <v>9812</v>
      </c>
      <c r="I72" s="30">
        <v>1460346</v>
      </c>
      <c r="J72" s="30">
        <v>3579879.4939999999</v>
      </c>
      <c r="K72" s="30">
        <v>1065211</v>
      </c>
      <c r="L72" s="30">
        <v>1358699</v>
      </c>
      <c r="M72" s="30">
        <v>0</v>
      </c>
      <c r="N72" s="30">
        <v>3443908</v>
      </c>
      <c r="O72" s="31">
        <v>197112</v>
      </c>
    </row>
    <row r="73" spans="1:15" ht="15" customHeight="1" x14ac:dyDescent="0.2">
      <c r="A73" s="4"/>
      <c r="B73" s="16" t="s">
        <v>313</v>
      </c>
      <c r="C73" s="30">
        <v>0</v>
      </c>
      <c r="D73" s="30">
        <v>40753</v>
      </c>
      <c r="E73" s="30">
        <v>26027</v>
      </c>
      <c r="F73" s="30">
        <v>0</v>
      </c>
      <c r="G73" s="30">
        <v>142</v>
      </c>
      <c r="H73" s="30">
        <v>135270</v>
      </c>
      <c r="I73" s="30">
        <v>80919</v>
      </c>
      <c r="J73" s="30">
        <v>792348.09499999997</v>
      </c>
      <c r="K73" s="30">
        <v>358694</v>
      </c>
      <c r="L73" s="30">
        <v>272967</v>
      </c>
      <c r="M73" s="30">
        <v>64164</v>
      </c>
      <c r="N73" s="30">
        <v>218125</v>
      </c>
      <c r="O73" s="31">
        <v>0</v>
      </c>
    </row>
    <row r="74" spans="1:15" ht="15" customHeight="1" x14ac:dyDescent="0.2">
      <c r="A74" s="4" t="s">
        <v>14</v>
      </c>
      <c r="B74" s="5" t="s">
        <v>56</v>
      </c>
      <c r="C74" s="14">
        <v>229923</v>
      </c>
      <c r="D74" s="14">
        <v>0</v>
      </c>
      <c r="E74" s="14">
        <v>37626</v>
      </c>
      <c r="F74" s="14">
        <v>33970</v>
      </c>
      <c r="G74" s="14">
        <v>0</v>
      </c>
      <c r="H74" s="14">
        <v>138655</v>
      </c>
      <c r="I74" s="14">
        <v>547</v>
      </c>
      <c r="J74" s="14">
        <v>3169.2069999999999</v>
      </c>
      <c r="K74" s="14">
        <v>58854</v>
      </c>
      <c r="L74" s="14">
        <v>72799</v>
      </c>
      <c r="M74" s="14">
        <v>0</v>
      </c>
      <c r="N74" s="14">
        <v>393831</v>
      </c>
      <c r="O74" s="26">
        <v>300</v>
      </c>
    </row>
    <row r="75" spans="1:15" ht="15" customHeight="1" x14ac:dyDescent="0.25">
      <c r="A75" s="129"/>
      <c r="B75" s="6" t="s">
        <v>101</v>
      </c>
      <c r="C75" s="14"/>
      <c r="D75" s="14"/>
      <c r="E75" s="14"/>
      <c r="F75" s="14"/>
      <c r="G75" s="14"/>
      <c r="H75" s="14"/>
      <c r="I75" s="14"/>
      <c r="J75" s="14"/>
      <c r="K75" s="14"/>
      <c r="L75" s="14"/>
      <c r="M75" s="14"/>
      <c r="N75" s="14"/>
      <c r="O75" s="26"/>
    </row>
    <row r="76" spans="1:15" ht="15" customHeight="1" x14ac:dyDescent="0.2">
      <c r="A76" s="4" t="s">
        <v>15</v>
      </c>
      <c r="B76" s="5" t="s">
        <v>102</v>
      </c>
      <c r="C76" s="14">
        <v>0</v>
      </c>
      <c r="D76" s="14">
        <v>0</v>
      </c>
      <c r="E76" s="14">
        <v>0</v>
      </c>
      <c r="F76" s="14">
        <v>0</v>
      </c>
      <c r="G76" s="14">
        <v>0</v>
      </c>
      <c r="H76" s="14">
        <v>0</v>
      </c>
      <c r="I76" s="14">
        <v>0</v>
      </c>
      <c r="J76" s="14">
        <v>0</v>
      </c>
      <c r="K76" s="14">
        <v>0</v>
      </c>
      <c r="L76" s="14">
        <v>9656</v>
      </c>
      <c r="M76" s="14">
        <v>0</v>
      </c>
      <c r="N76" s="14">
        <v>0</v>
      </c>
      <c r="O76" s="26">
        <v>0</v>
      </c>
    </row>
    <row r="77" spans="1:15" ht="15" customHeight="1" x14ac:dyDescent="0.2">
      <c r="A77" s="4"/>
      <c r="B77" s="6" t="s">
        <v>57</v>
      </c>
      <c r="C77" s="14"/>
      <c r="D77" s="14"/>
      <c r="E77" s="14"/>
      <c r="F77" s="14"/>
      <c r="G77" s="14"/>
      <c r="H77" s="14"/>
      <c r="I77" s="14"/>
      <c r="J77" s="14"/>
      <c r="K77" s="14"/>
      <c r="L77" s="14"/>
      <c r="M77" s="14"/>
      <c r="N77" s="14"/>
      <c r="O77" s="26"/>
    </row>
    <row r="78" spans="1:15" ht="15" customHeight="1" x14ac:dyDescent="0.2">
      <c r="A78" s="4" t="s">
        <v>16</v>
      </c>
      <c r="B78" s="5" t="s">
        <v>1</v>
      </c>
      <c r="C78" s="14">
        <v>322857</v>
      </c>
      <c r="D78" s="14">
        <v>1723</v>
      </c>
      <c r="E78" s="14">
        <v>1608</v>
      </c>
      <c r="F78" s="14">
        <v>897</v>
      </c>
      <c r="G78" s="14">
        <v>1606</v>
      </c>
      <c r="H78" s="14">
        <v>22929</v>
      </c>
      <c r="I78" s="14">
        <v>31633</v>
      </c>
      <c r="J78" s="14">
        <v>1119507.7169999999</v>
      </c>
      <c r="K78" s="14">
        <v>365906</v>
      </c>
      <c r="L78" s="14">
        <v>44392</v>
      </c>
      <c r="M78" s="14">
        <v>3279</v>
      </c>
      <c r="N78" s="14">
        <v>223071</v>
      </c>
      <c r="O78" s="26">
        <v>21309</v>
      </c>
    </row>
    <row r="79" spans="1:15" ht="15" customHeight="1" x14ac:dyDescent="0.2">
      <c r="A79" s="4"/>
      <c r="B79" s="6" t="s">
        <v>39</v>
      </c>
      <c r="C79" s="14"/>
      <c r="D79" s="14"/>
      <c r="E79" s="14"/>
      <c r="F79" s="14"/>
      <c r="G79" s="14"/>
      <c r="H79" s="14"/>
      <c r="I79" s="14"/>
      <c r="J79" s="14"/>
      <c r="K79" s="14"/>
      <c r="L79" s="14"/>
      <c r="M79" s="14"/>
      <c r="N79" s="14"/>
      <c r="O79" s="26"/>
    </row>
    <row r="80" spans="1:15" ht="15" customHeight="1" x14ac:dyDescent="0.2">
      <c r="A80" s="4" t="s">
        <v>17</v>
      </c>
      <c r="B80" s="5" t="s">
        <v>73</v>
      </c>
      <c r="C80" s="14">
        <v>32137</v>
      </c>
      <c r="D80" s="14">
        <v>4201</v>
      </c>
      <c r="E80" s="14">
        <v>8453</v>
      </c>
      <c r="F80" s="14">
        <v>13337</v>
      </c>
      <c r="G80" s="14">
        <v>1436</v>
      </c>
      <c r="H80" s="14">
        <v>7338</v>
      </c>
      <c r="I80" s="14">
        <v>1783</v>
      </c>
      <c r="J80" s="14">
        <v>168548.48499999999</v>
      </c>
      <c r="K80" s="14">
        <v>12413</v>
      </c>
      <c r="L80" s="14">
        <v>17239</v>
      </c>
      <c r="M80" s="14">
        <v>4198</v>
      </c>
      <c r="N80" s="14">
        <v>381247</v>
      </c>
      <c r="O80" s="26">
        <v>7988</v>
      </c>
    </row>
    <row r="81" spans="1:15" ht="15" customHeight="1" x14ac:dyDescent="0.2">
      <c r="A81" s="4"/>
      <c r="B81" s="6" t="s">
        <v>74</v>
      </c>
      <c r="C81" s="14"/>
      <c r="D81" s="14"/>
      <c r="E81" s="14"/>
      <c r="F81" s="14"/>
      <c r="G81" s="14"/>
      <c r="H81" s="14"/>
      <c r="I81" s="14"/>
      <c r="J81" s="14"/>
      <c r="K81" s="14"/>
      <c r="L81" s="14"/>
      <c r="M81" s="14"/>
      <c r="N81" s="14"/>
      <c r="O81" s="26"/>
    </row>
    <row r="82" spans="1:15" ht="15" customHeight="1" x14ac:dyDescent="0.2">
      <c r="A82" s="4"/>
      <c r="B82" s="16" t="s">
        <v>314</v>
      </c>
      <c r="C82" s="30">
        <v>21515</v>
      </c>
      <c r="D82" s="30">
        <v>4118</v>
      </c>
      <c r="E82" s="30">
        <v>8453</v>
      </c>
      <c r="F82" s="30">
        <v>5173</v>
      </c>
      <c r="G82" s="30">
        <v>121</v>
      </c>
      <c r="H82" s="30">
        <v>1803</v>
      </c>
      <c r="I82" s="30">
        <v>1783</v>
      </c>
      <c r="J82" s="30">
        <v>41268.517999999996</v>
      </c>
      <c r="K82" s="30">
        <v>11799</v>
      </c>
      <c r="L82" s="30">
        <v>2108</v>
      </c>
      <c r="M82" s="30">
        <v>4198</v>
      </c>
      <c r="N82" s="30">
        <v>93865</v>
      </c>
      <c r="O82" s="31">
        <v>7044</v>
      </c>
    </row>
    <row r="83" spans="1:15" ht="15" customHeight="1" x14ac:dyDescent="0.2">
      <c r="A83" s="4"/>
      <c r="B83" s="16" t="s">
        <v>315</v>
      </c>
      <c r="C83" s="30">
        <v>10622</v>
      </c>
      <c r="D83" s="30">
        <v>83</v>
      </c>
      <c r="E83" s="30">
        <v>0</v>
      </c>
      <c r="F83" s="30">
        <v>8164</v>
      </c>
      <c r="G83" s="30">
        <v>1315</v>
      </c>
      <c r="H83" s="30">
        <v>5535</v>
      </c>
      <c r="I83" s="30">
        <v>0</v>
      </c>
      <c r="J83" s="30">
        <v>127279.967</v>
      </c>
      <c r="K83" s="30">
        <v>614</v>
      </c>
      <c r="L83" s="30">
        <v>15131</v>
      </c>
      <c r="M83" s="30">
        <v>0</v>
      </c>
      <c r="N83" s="30">
        <v>287382</v>
      </c>
      <c r="O83" s="31">
        <v>944</v>
      </c>
    </row>
    <row r="84" spans="1:15" ht="15" customHeight="1" x14ac:dyDescent="0.2">
      <c r="A84" s="4" t="s">
        <v>18</v>
      </c>
      <c r="B84" s="5" t="s">
        <v>75</v>
      </c>
      <c r="C84" s="14">
        <v>0</v>
      </c>
      <c r="D84" s="14">
        <v>0</v>
      </c>
      <c r="E84" s="14">
        <v>0</v>
      </c>
      <c r="F84" s="14">
        <v>0</v>
      </c>
      <c r="G84" s="14">
        <v>0</v>
      </c>
      <c r="H84" s="14">
        <v>829</v>
      </c>
      <c r="I84" s="14">
        <v>0</v>
      </c>
      <c r="J84" s="14">
        <v>0</v>
      </c>
      <c r="K84" s="14">
        <v>0</v>
      </c>
      <c r="L84" s="14">
        <v>0</v>
      </c>
      <c r="M84" s="14">
        <v>0</v>
      </c>
      <c r="N84" s="14">
        <v>64620</v>
      </c>
      <c r="O84" s="26">
        <v>0</v>
      </c>
    </row>
    <row r="85" spans="1:15" ht="15" customHeight="1" x14ac:dyDescent="0.2">
      <c r="A85" s="4"/>
      <c r="B85" s="6" t="s">
        <v>76</v>
      </c>
      <c r="C85" s="14"/>
      <c r="D85" s="14"/>
      <c r="E85" s="14"/>
      <c r="F85" s="14"/>
      <c r="G85" s="14"/>
      <c r="H85" s="14"/>
      <c r="I85" s="14"/>
      <c r="J85" s="14"/>
      <c r="K85" s="14"/>
      <c r="L85" s="14"/>
      <c r="M85" s="14"/>
      <c r="N85" s="14"/>
      <c r="O85" s="26"/>
    </row>
    <row r="86" spans="1:15" ht="15" customHeight="1" x14ac:dyDescent="0.2">
      <c r="A86" s="4" t="s">
        <v>19</v>
      </c>
      <c r="B86" s="5" t="s">
        <v>2</v>
      </c>
      <c r="C86" s="14">
        <v>1358935</v>
      </c>
      <c r="D86" s="14">
        <v>48201</v>
      </c>
      <c r="E86" s="14">
        <v>40075</v>
      </c>
      <c r="F86" s="14">
        <v>12605</v>
      </c>
      <c r="G86" s="14">
        <v>26190</v>
      </c>
      <c r="H86" s="14">
        <v>224339</v>
      </c>
      <c r="I86" s="14">
        <v>220677</v>
      </c>
      <c r="J86" s="14">
        <v>2720167.977</v>
      </c>
      <c r="K86" s="14">
        <v>487109</v>
      </c>
      <c r="L86" s="14">
        <v>444974</v>
      </c>
      <c r="M86" s="14">
        <v>54963</v>
      </c>
      <c r="N86" s="14">
        <v>443399</v>
      </c>
      <c r="O86" s="26">
        <v>139377</v>
      </c>
    </row>
    <row r="87" spans="1:15" ht="15" customHeight="1" x14ac:dyDescent="0.2">
      <c r="A87" s="4"/>
      <c r="B87" s="6" t="s">
        <v>40</v>
      </c>
      <c r="C87" s="14"/>
      <c r="D87" s="14"/>
      <c r="E87" s="14"/>
      <c r="F87" s="14"/>
      <c r="G87" s="14"/>
      <c r="H87" s="14"/>
      <c r="I87" s="14"/>
      <c r="J87" s="14"/>
      <c r="K87" s="14"/>
      <c r="L87" s="14"/>
      <c r="M87" s="14"/>
      <c r="N87" s="14"/>
      <c r="O87" s="26"/>
    </row>
    <row r="88" spans="1:15" ht="15" customHeight="1" x14ac:dyDescent="0.2">
      <c r="A88" s="4" t="s">
        <v>20</v>
      </c>
      <c r="B88" s="5" t="s">
        <v>105</v>
      </c>
      <c r="C88" s="14">
        <v>0</v>
      </c>
      <c r="D88" s="14">
        <v>0</v>
      </c>
      <c r="E88" s="14">
        <v>0</v>
      </c>
      <c r="F88" s="14">
        <v>0</v>
      </c>
      <c r="G88" s="14">
        <v>0</v>
      </c>
      <c r="H88" s="14">
        <v>0</v>
      </c>
      <c r="I88" s="14">
        <v>134429</v>
      </c>
      <c r="J88" s="14">
        <v>0</v>
      </c>
      <c r="K88" s="14">
        <v>1942</v>
      </c>
      <c r="L88" s="14">
        <v>0</v>
      </c>
      <c r="M88" s="14">
        <v>0</v>
      </c>
      <c r="N88" s="14">
        <v>0</v>
      </c>
      <c r="O88" s="26">
        <v>0</v>
      </c>
    </row>
    <row r="89" spans="1:15" ht="15" customHeight="1" x14ac:dyDescent="0.2">
      <c r="A89" s="4"/>
      <c r="B89" s="6" t="s">
        <v>77</v>
      </c>
      <c r="C89" s="14"/>
      <c r="D89" s="14"/>
      <c r="E89" s="14"/>
      <c r="F89" s="14"/>
      <c r="G89" s="14"/>
      <c r="H89" s="14"/>
      <c r="I89" s="14"/>
      <c r="J89" s="14"/>
      <c r="K89" s="14"/>
      <c r="L89" s="14"/>
      <c r="M89" s="14"/>
      <c r="N89" s="14"/>
      <c r="O89" s="26"/>
    </row>
    <row r="90" spans="1:15" ht="15" customHeight="1" x14ac:dyDescent="0.2">
      <c r="A90" s="128"/>
      <c r="B90" s="22" t="s">
        <v>41</v>
      </c>
      <c r="C90" s="13">
        <v>74305292</v>
      </c>
      <c r="D90" s="13">
        <v>1454523</v>
      </c>
      <c r="E90" s="13">
        <v>1869159</v>
      </c>
      <c r="F90" s="13">
        <v>1695038</v>
      </c>
      <c r="G90" s="13">
        <v>714563</v>
      </c>
      <c r="H90" s="13">
        <v>16801145</v>
      </c>
      <c r="I90" s="13">
        <v>16288154</v>
      </c>
      <c r="J90" s="13">
        <v>77106965.364999995</v>
      </c>
      <c r="K90" s="13">
        <v>41568249</v>
      </c>
      <c r="L90" s="13">
        <v>28375414</v>
      </c>
      <c r="M90" s="13">
        <v>2028710</v>
      </c>
      <c r="N90" s="13">
        <v>48238908</v>
      </c>
      <c r="O90" s="29">
        <v>1991368</v>
      </c>
    </row>
    <row r="91" spans="1:15" ht="15" customHeight="1" x14ac:dyDescent="0.2">
      <c r="A91" s="128"/>
      <c r="B91" s="18" t="s">
        <v>106</v>
      </c>
      <c r="C91" s="13"/>
      <c r="D91" s="13"/>
      <c r="E91" s="13"/>
      <c r="F91" s="13"/>
      <c r="G91" s="13"/>
      <c r="H91" s="13"/>
      <c r="I91" s="13"/>
      <c r="J91" s="13"/>
      <c r="K91" s="13"/>
      <c r="L91" s="13"/>
      <c r="M91" s="13"/>
      <c r="N91" s="13"/>
      <c r="O91" s="29"/>
    </row>
    <row r="92" spans="1:15" ht="15" customHeight="1" x14ac:dyDescent="0.2">
      <c r="A92" s="4" t="s">
        <v>21</v>
      </c>
      <c r="B92" s="5" t="s">
        <v>3</v>
      </c>
      <c r="C92" s="14">
        <v>4725000</v>
      </c>
      <c r="D92" s="14">
        <v>286400</v>
      </c>
      <c r="E92" s="14">
        <v>171947</v>
      </c>
      <c r="F92" s="14">
        <v>150000</v>
      </c>
      <c r="G92" s="14">
        <v>36000</v>
      </c>
      <c r="H92" s="14">
        <v>1212696</v>
      </c>
      <c r="I92" s="14">
        <v>2420000</v>
      </c>
      <c r="J92" s="14">
        <v>3844143.7349999999</v>
      </c>
      <c r="K92" s="14">
        <v>5900000</v>
      </c>
      <c r="L92" s="14">
        <v>1293063</v>
      </c>
      <c r="M92" s="14">
        <v>94000</v>
      </c>
      <c r="N92" s="14">
        <v>1972962</v>
      </c>
      <c r="O92" s="26">
        <v>844769</v>
      </c>
    </row>
    <row r="93" spans="1:15" ht="15" customHeight="1" x14ac:dyDescent="0.2">
      <c r="A93" s="4"/>
      <c r="B93" s="10" t="s">
        <v>3</v>
      </c>
      <c r="C93" s="14"/>
      <c r="D93" s="14"/>
      <c r="E93" s="14"/>
      <c r="F93" s="14"/>
      <c r="G93" s="14"/>
      <c r="H93" s="14"/>
      <c r="I93" s="14"/>
      <c r="J93" s="14"/>
      <c r="K93" s="14"/>
      <c r="L93" s="14"/>
      <c r="M93" s="14"/>
      <c r="N93" s="14"/>
      <c r="O93" s="26"/>
    </row>
    <row r="94" spans="1:15" ht="15" customHeight="1" x14ac:dyDescent="0.2">
      <c r="A94" s="4" t="s">
        <v>22</v>
      </c>
      <c r="B94" s="5" t="s">
        <v>4</v>
      </c>
      <c r="C94" s="14">
        <v>16471</v>
      </c>
      <c r="D94" s="14">
        <v>0</v>
      </c>
      <c r="E94" s="14">
        <v>1362</v>
      </c>
      <c r="F94" s="14">
        <v>12849</v>
      </c>
      <c r="G94" s="14">
        <v>0</v>
      </c>
      <c r="H94" s="14">
        <v>0</v>
      </c>
      <c r="I94" s="14">
        <v>0</v>
      </c>
      <c r="J94" s="14">
        <v>0</v>
      </c>
      <c r="K94" s="14">
        <v>0</v>
      </c>
      <c r="L94" s="14">
        <v>0</v>
      </c>
      <c r="M94" s="14">
        <v>0</v>
      </c>
      <c r="N94" s="14">
        <v>0</v>
      </c>
      <c r="O94" s="26">
        <v>8796</v>
      </c>
    </row>
    <row r="95" spans="1:15" ht="15" customHeight="1" x14ac:dyDescent="0.2">
      <c r="A95" s="4"/>
      <c r="B95" s="10" t="s">
        <v>42</v>
      </c>
      <c r="C95" s="14"/>
      <c r="D95" s="14"/>
      <c r="E95" s="14"/>
      <c r="F95" s="14"/>
      <c r="G95" s="14"/>
      <c r="H95" s="14"/>
      <c r="I95" s="14"/>
      <c r="J95" s="14"/>
      <c r="K95" s="14"/>
      <c r="L95" s="14"/>
      <c r="M95" s="14"/>
      <c r="N95" s="14"/>
      <c r="O95" s="26"/>
    </row>
    <row r="96" spans="1:15" ht="15" customHeight="1" x14ac:dyDescent="0.2">
      <c r="A96" s="4" t="s">
        <v>23</v>
      </c>
      <c r="B96" s="5" t="s">
        <v>107</v>
      </c>
      <c r="C96" s="14">
        <v>400000</v>
      </c>
      <c r="D96" s="14">
        <v>0</v>
      </c>
      <c r="E96" s="14">
        <v>0</v>
      </c>
      <c r="F96" s="14">
        <v>0</v>
      </c>
      <c r="G96" s="14">
        <v>0</v>
      </c>
      <c r="H96" s="14">
        <v>0</v>
      </c>
      <c r="I96" s="14">
        <v>6323</v>
      </c>
      <c r="J96" s="14">
        <v>500000</v>
      </c>
      <c r="K96" s="14">
        <v>0</v>
      </c>
      <c r="L96" s="14">
        <v>275000</v>
      </c>
      <c r="M96" s="14">
        <v>26973</v>
      </c>
      <c r="N96" s="14">
        <v>600000</v>
      </c>
      <c r="O96" s="26">
        <v>108773</v>
      </c>
    </row>
    <row r="97" spans="1:15" ht="15" customHeight="1" x14ac:dyDescent="0.2">
      <c r="A97" s="4"/>
      <c r="B97" s="10" t="s">
        <v>78</v>
      </c>
      <c r="C97" s="14"/>
      <c r="D97" s="14"/>
      <c r="E97" s="14"/>
      <c r="F97" s="14"/>
      <c r="G97" s="14"/>
      <c r="H97" s="14"/>
      <c r="I97" s="14"/>
      <c r="J97" s="14"/>
      <c r="K97" s="14"/>
      <c r="L97" s="14"/>
      <c r="M97" s="14"/>
      <c r="N97" s="14"/>
      <c r="O97" s="26"/>
    </row>
    <row r="98" spans="1:15"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26">
        <v>0</v>
      </c>
    </row>
    <row r="99" spans="1:15" x14ac:dyDescent="0.2">
      <c r="A99" s="4"/>
      <c r="B99" s="10" t="s">
        <v>80</v>
      </c>
      <c r="C99" s="14"/>
      <c r="D99" s="14"/>
      <c r="E99" s="14"/>
      <c r="F99" s="14"/>
      <c r="G99" s="14"/>
      <c r="H99" s="14"/>
      <c r="I99" s="14"/>
      <c r="J99" s="14"/>
      <c r="K99" s="14"/>
      <c r="L99" s="14"/>
      <c r="M99" s="14"/>
      <c r="N99" s="14"/>
      <c r="O99" s="26"/>
    </row>
    <row r="100" spans="1:15" x14ac:dyDescent="0.2">
      <c r="A100" s="4" t="s">
        <v>25</v>
      </c>
      <c r="B100" s="5" t="s">
        <v>81</v>
      </c>
      <c r="C100" s="14">
        <v>-3151072</v>
      </c>
      <c r="D100" s="14">
        <v>16</v>
      </c>
      <c r="E100" s="14">
        <v>-2296</v>
      </c>
      <c r="F100" s="14">
        <v>14706</v>
      </c>
      <c r="G100" s="14">
        <v>2361</v>
      </c>
      <c r="H100" s="14">
        <v>-9101</v>
      </c>
      <c r="I100" s="14">
        <v>-390259</v>
      </c>
      <c r="J100" s="14">
        <v>-868038.34600000002</v>
      </c>
      <c r="K100" s="14">
        <v>-671676</v>
      </c>
      <c r="L100" s="14">
        <v>-345273</v>
      </c>
      <c r="M100" s="14">
        <v>-28195</v>
      </c>
      <c r="N100" s="14">
        <v>-216408</v>
      </c>
      <c r="O100" s="26">
        <v>-202493</v>
      </c>
    </row>
    <row r="101" spans="1:15" x14ac:dyDescent="0.2">
      <c r="A101" s="4"/>
      <c r="B101" s="10" t="s">
        <v>82</v>
      </c>
      <c r="C101" s="14"/>
      <c r="D101" s="14"/>
      <c r="E101" s="14"/>
      <c r="F101" s="14"/>
      <c r="G101" s="14"/>
      <c r="H101" s="14"/>
      <c r="I101" s="14"/>
      <c r="J101" s="14"/>
      <c r="K101" s="14"/>
      <c r="L101" s="14"/>
      <c r="M101" s="14"/>
      <c r="N101" s="14"/>
      <c r="O101" s="26"/>
    </row>
    <row r="102" spans="1:15" x14ac:dyDescent="0.2">
      <c r="A102" s="4" t="s">
        <v>26</v>
      </c>
      <c r="B102" s="5" t="s">
        <v>83</v>
      </c>
      <c r="C102" s="14">
        <v>596364</v>
      </c>
      <c r="D102" s="14">
        <v>-66148</v>
      </c>
      <c r="E102" s="14">
        <v>0</v>
      </c>
      <c r="F102" s="14">
        <v>58981</v>
      </c>
      <c r="G102" s="14">
        <v>63790</v>
      </c>
      <c r="H102" s="14">
        <v>-56684</v>
      </c>
      <c r="I102" s="14">
        <v>-938315</v>
      </c>
      <c r="J102" s="14">
        <v>-1464455.977</v>
      </c>
      <c r="K102" s="14">
        <v>-6115245</v>
      </c>
      <c r="L102" s="14">
        <v>1769448</v>
      </c>
      <c r="M102" s="14">
        <v>46695</v>
      </c>
      <c r="N102" s="14">
        <v>-137618</v>
      </c>
      <c r="O102" s="26">
        <v>-509475</v>
      </c>
    </row>
    <row r="103" spans="1:15" x14ac:dyDescent="0.2">
      <c r="A103" s="4"/>
      <c r="B103" s="10" t="s">
        <v>84</v>
      </c>
      <c r="C103" s="14"/>
      <c r="D103" s="14"/>
      <c r="E103" s="14"/>
      <c r="F103" s="14"/>
      <c r="G103" s="14"/>
      <c r="H103" s="14"/>
      <c r="I103" s="14"/>
      <c r="J103" s="14"/>
      <c r="K103" s="14"/>
      <c r="L103" s="14"/>
      <c r="M103" s="14"/>
      <c r="N103" s="14"/>
      <c r="O103" s="26"/>
    </row>
    <row r="104" spans="1:15" x14ac:dyDescent="0.2">
      <c r="A104" s="4" t="s">
        <v>27</v>
      </c>
      <c r="B104" s="5" t="s">
        <v>5</v>
      </c>
      <c r="C104" s="14">
        <v>0</v>
      </c>
      <c r="D104" s="14">
        <v>0</v>
      </c>
      <c r="E104" s="14">
        <v>0</v>
      </c>
      <c r="F104" s="14">
        <v>0</v>
      </c>
      <c r="G104" s="14">
        <v>0</v>
      </c>
      <c r="H104" s="14">
        <v>2762</v>
      </c>
      <c r="I104" s="14">
        <v>0</v>
      </c>
      <c r="J104" s="14">
        <v>-16.777000000000001</v>
      </c>
      <c r="K104" s="14">
        <v>0</v>
      </c>
      <c r="L104" s="14">
        <v>0</v>
      </c>
      <c r="M104" s="14">
        <v>0</v>
      </c>
      <c r="N104" s="14">
        <v>0</v>
      </c>
      <c r="O104" s="26">
        <v>0</v>
      </c>
    </row>
    <row r="105" spans="1:15" x14ac:dyDescent="0.2">
      <c r="A105" s="4"/>
      <c r="B105" s="10" t="s">
        <v>43</v>
      </c>
      <c r="C105" s="14"/>
      <c r="D105" s="14"/>
      <c r="E105" s="14"/>
      <c r="F105" s="14"/>
      <c r="G105" s="14"/>
      <c r="H105" s="14"/>
      <c r="I105" s="14"/>
      <c r="J105" s="14"/>
      <c r="K105" s="14"/>
      <c r="L105" s="14"/>
      <c r="M105" s="14"/>
      <c r="N105" s="14"/>
      <c r="O105" s="26"/>
    </row>
    <row r="106" spans="1:15" x14ac:dyDescent="0.2">
      <c r="A106" s="4" t="s">
        <v>28</v>
      </c>
      <c r="B106" s="5" t="s">
        <v>85</v>
      </c>
      <c r="C106" s="14">
        <v>3231066</v>
      </c>
      <c r="D106" s="14">
        <v>-902</v>
      </c>
      <c r="E106" s="14">
        <v>197867</v>
      </c>
      <c r="F106" s="14">
        <v>189569</v>
      </c>
      <c r="G106" s="14">
        <v>9908</v>
      </c>
      <c r="H106" s="14">
        <v>387558</v>
      </c>
      <c r="I106" s="14">
        <v>321005</v>
      </c>
      <c r="J106" s="14">
        <v>5515717.7999999998</v>
      </c>
      <c r="K106" s="14">
        <v>5918398</v>
      </c>
      <c r="L106" s="14">
        <v>116045</v>
      </c>
      <c r="M106" s="14">
        <v>19982</v>
      </c>
      <c r="N106" s="14">
        <v>1518235</v>
      </c>
      <c r="O106" s="26">
        <v>331522</v>
      </c>
    </row>
    <row r="107" spans="1:15" x14ac:dyDescent="0.2">
      <c r="A107" s="4"/>
      <c r="B107" s="10" t="s">
        <v>86</v>
      </c>
      <c r="C107" s="14"/>
      <c r="D107" s="14"/>
      <c r="E107" s="14"/>
      <c r="F107" s="14"/>
      <c r="G107" s="14"/>
      <c r="H107" s="14"/>
      <c r="I107" s="14"/>
      <c r="J107" s="14"/>
      <c r="K107" s="14"/>
      <c r="L107" s="14"/>
      <c r="M107" s="14"/>
      <c r="N107" s="14"/>
      <c r="O107" s="26"/>
    </row>
    <row r="108" spans="1:15" x14ac:dyDescent="0.2">
      <c r="A108" s="4" t="s">
        <v>29</v>
      </c>
      <c r="B108" s="5" t="s">
        <v>87</v>
      </c>
      <c r="C108" s="14">
        <v>-102</v>
      </c>
      <c r="D108" s="14">
        <v>0</v>
      </c>
      <c r="E108" s="14">
        <v>-2</v>
      </c>
      <c r="F108" s="14">
        <v>-38</v>
      </c>
      <c r="G108" s="14">
        <v>0</v>
      </c>
      <c r="H108" s="14">
        <v>0</v>
      </c>
      <c r="I108" s="14">
        <v>0</v>
      </c>
      <c r="J108" s="14">
        <v>0</v>
      </c>
      <c r="K108" s="14">
        <v>0</v>
      </c>
      <c r="L108" s="14">
        <v>0</v>
      </c>
      <c r="M108" s="14">
        <v>0</v>
      </c>
      <c r="N108" s="14">
        <v>-2447</v>
      </c>
      <c r="O108" s="26">
        <v>0</v>
      </c>
    </row>
    <row r="109" spans="1:15" x14ac:dyDescent="0.2">
      <c r="A109" s="4"/>
      <c r="B109" s="10" t="s">
        <v>88</v>
      </c>
      <c r="C109" s="14"/>
      <c r="D109" s="14"/>
      <c r="E109" s="14"/>
      <c r="F109" s="14"/>
      <c r="G109" s="14"/>
      <c r="H109" s="14"/>
      <c r="I109" s="14"/>
      <c r="J109" s="14"/>
      <c r="K109" s="14"/>
      <c r="L109" s="14"/>
      <c r="M109" s="14"/>
      <c r="N109" s="14"/>
      <c r="O109" s="26"/>
    </row>
    <row r="110" spans="1:15" x14ac:dyDescent="0.2">
      <c r="A110" s="4" t="s">
        <v>30</v>
      </c>
      <c r="B110" s="5" t="s">
        <v>89</v>
      </c>
      <c r="C110" s="14">
        <v>302003</v>
      </c>
      <c r="D110" s="14">
        <v>-8011</v>
      </c>
      <c r="E110" s="14">
        <v>42078</v>
      </c>
      <c r="F110" s="14">
        <v>35957</v>
      </c>
      <c r="G110" s="14">
        <v>13590</v>
      </c>
      <c r="H110" s="14">
        <v>128582</v>
      </c>
      <c r="I110" s="14">
        <v>21684</v>
      </c>
      <c r="J110" s="14">
        <v>785820.64899999998</v>
      </c>
      <c r="K110" s="14">
        <v>-1057708</v>
      </c>
      <c r="L110" s="14">
        <v>327854</v>
      </c>
      <c r="M110" s="14">
        <v>38351</v>
      </c>
      <c r="N110" s="14">
        <v>527258</v>
      </c>
      <c r="O110" s="26">
        <v>7508</v>
      </c>
    </row>
    <row r="111" spans="1:15" x14ac:dyDescent="0.2">
      <c r="A111" s="4"/>
      <c r="B111" s="10" t="s">
        <v>90</v>
      </c>
      <c r="C111" s="14"/>
      <c r="D111" s="14"/>
      <c r="E111" s="14"/>
      <c r="F111" s="14"/>
      <c r="G111" s="14"/>
      <c r="H111" s="14"/>
      <c r="I111" s="14"/>
      <c r="J111" s="14"/>
      <c r="K111" s="14"/>
      <c r="L111" s="14"/>
      <c r="M111" s="14"/>
      <c r="N111" s="14"/>
      <c r="O111" s="26"/>
    </row>
    <row r="112" spans="1:15" x14ac:dyDescent="0.2">
      <c r="A112" s="4" t="s">
        <v>31</v>
      </c>
      <c r="B112" s="5" t="s">
        <v>91</v>
      </c>
      <c r="C112" s="14">
        <v>0</v>
      </c>
      <c r="D112" s="14">
        <v>0</v>
      </c>
      <c r="E112" s="14">
        <v>-15475</v>
      </c>
      <c r="F112" s="14">
        <v>0</v>
      </c>
      <c r="G112" s="14">
        <v>0</v>
      </c>
      <c r="H112" s="14">
        <v>0</v>
      </c>
      <c r="I112" s="14">
        <v>0</v>
      </c>
      <c r="J112" s="14">
        <v>0</v>
      </c>
      <c r="K112" s="14">
        <v>0</v>
      </c>
      <c r="L112" s="14">
        <v>0</v>
      </c>
      <c r="M112" s="14">
        <v>0</v>
      </c>
      <c r="N112" s="14">
        <v>0</v>
      </c>
      <c r="O112" s="26">
        <v>0</v>
      </c>
    </row>
    <row r="113" spans="1:23" x14ac:dyDescent="0.2">
      <c r="A113" s="4"/>
      <c r="B113" s="10" t="s">
        <v>92</v>
      </c>
      <c r="C113" s="14"/>
      <c r="D113" s="14"/>
      <c r="E113" s="14"/>
      <c r="F113" s="14"/>
      <c r="G113" s="14"/>
      <c r="H113" s="14"/>
      <c r="I113" s="14"/>
      <c r="J113" s="14"/>
      <c r="K113" s="14"/>
      <c r="L113" s="14"/>
      <c r="M113" s="14"/>
      <c r="N113" s="14"/>
      <c r="O113" s="26"/>
    </row>
    <row r="114" spans="1:23" x14ac:dyDescent="0.2">
      <c r="A114" s="4" t="s">
        <v>32</v>
      </c>
      <c r="B114" s="5" t="s">
        <v>93</v>
      </c>
      <c r="C114" s="14">
        <v>1225870</v>
      </c>
      <c r="D114" s="14">
        <v>0</v>
      </c>
      <c r="E114" s="14">
        <v>3774</v>
      </c>
      <c r="F114" s="14">
        <v>266</v>
      </c>
      <c r="G114" s="14">
        <v>1460</v>
      </c>
      <c r="H114" s="14">
        <v>70</v>
      </c>
      <c r="I114" s="14">
        <v>11550</v>
      </c>
      <c r="J114" s="14">
        <v>200606.88399999999</v>
      </c>
      <c r="K114" s="14">
        <v>17905</v>
      </c>
      <c r="L114" s="14">
        <v>0</v>
      </c>
      <c r="M114" s="14">
        <v>0</v>
      </c>
      <c r="N114" s="14">
        <v>1588</v>
      </c>
      <c r="O114" s="26">
        <v>26142</v>
      </c>
    </row>
    <row r="115" spans="1:23" x14ac:dyDescent="0.2">
      <c r="A115" s="4"/>
      <c r="B115" s="10" t="s">
        <v>94</v>
      </c>
      <c r="C115" s="14"/>
      <c r="D115" s="14"/>
      <c r="E115" s="14"/>
      <c r="F115" s="14"/>
      <c r="G115" s="14"/>
      <c r="H115" s="14"/>
      <c r="I115" s="14"/>
      <c r="J115" s="14"/>
      <c r="K115" s="14"/>
      <c r="L115" s="14"/>
      <c r="M115" s="14"/>
      <c r="N115" s="14"/>
      <c r="O115" s="26"/>
    </row>
    <row r="116" spans="1:23" ht="15" x14ac:dyDescent="0.2">
      <c r="A116" s="131"/>
      <c r="B116" s="19" t="s">
        <v>108</v>
      </c>
      <c r="C116" s="13">
        <v>7345600</v>
      </c>
      <c r="D116" s="13">
        <v>211355</v>
      </c>
      <c r="E116" s="13">
        <v>399255</v>
      </c>
      <c r="F116" s="13">
        <v>462290</v>
      </c>
      <c r="G116" s="13">
        <v>127109</v>
      </c>
      <c r="H116" s="13">
        <v>1665883</v>
      </c>
      <c r="I116" s="13">
        <v>1451988</v>
      </c>
      <c r="J116" s="13">
        <v>8513777.9680000003</v>
      </c>
      <c r="K116" s="13">
        <v>3991674</v>
      </c>
      <c r="L116" s="13">
        <v>3436137</v>
      </c>
      <c r="M116" s="13">
        <v>197806</v>
      </c>
      <c r="N116" s="13">
        <v>4263570</v>
      </c>
      <c r="O116" s="29">
        <v>615542</v>
      </c>
    </row>
    <row r="117" spans="1:23" ht="15" x14ac:dyDescent="0.2">
      <c r="A117" s="132"/>
      <c r="B117" s="17" t="s">
        <v>109</v>
      </c>
      <c r="C117" s="12">
        <v>81650892</v>
      </c>
      <c r="D117" s="12">
        <v>1665878</v>
      </c>
      <c r="E117" s="12">
        <v>2268414</v>
      </c>
      <c r="F117" s="12">
        <v>2157328</v>
      </c>
      <c r="G117" s="12">
        <v>841672</v>
      </c>
      <c r="H117" s="12">
        <v>18467028</v>
      </c>
      <c r="I117" s="12">
        <v>17740142</v>
      </c>
      <c r="J117" s="12">
        <v>85620743.332999989</v>
      </c>
      <c r="K117" s="12">
        <v>45559923</v>
      </c>
      <c r="L117" s="12">
        <v>31811551</v>
      </c>
      <c r="M117" s="12">
        <v>2226516</v>
      </c>
      <c r="N117" s="12">
        <v>52502478</v>
      </c>
      <c r="O117" s="27">
        <v>2606910</v>
      </c>
    </row>
    <row r="118" spans="1:23" x14ac:dyDescent="0.2">
      <c r="B118" s="20"/>
    </row>
    <row r="119" spans="1:23" ht="15" x14ac:dyDescent="0.25">
      <c r="A119" s="133"/>
    </row>
    <row r="122" spans="1:23" x14ac:dyDescent="0.2">
      <c r="A122" s="36" t="s">
        <v>128</v>
      </c>
    </row>
    <row r="123" spans="1:23" ht="15" x14ac:dyDescent="0.25">
      <c r="A123"/>
      <c r="W123" s="32"/>
    </row>
    <row r="124" spans="1:23" ht="30" customHeight="1" x14ac:dyDescent="0.2">
      <c r="A124" s="119"/>
      <c r="B124" s="120"/>
      <c r="C124" s="34" t="s">
        <v>67</v>
      </c>
      <c r="D124" s="34" t="s">
        <v>66</v>
      </c>
      <c r="E124" s="34" t="s">
        <v>7</v>
      </c>
      <c r="F124" s="34" t="s">
        <v>9</v>
      </c>
      <c r="G124" s="34" t="s">
        <v>131</v>
      </c>
      <c r="H124" s="34" t="s">
        <v>96</v>
      </c>
      <c r="I124" s="34" t="s">
        <v>10</v>
      </c>
      <c r="J124" s="34" t="s">
        <v>6</v>
      </c>
      <c r="K124" s="34" t="s">
        <v>46</v>
      </c>
      <c r="L124" s="34" t="s">
        <v>8</v>
      </c>
      <c r="M124" s="34" t="s">
        <v>68</v>
      </c>
      <c r="N124" s="34" t="s">
        <v>110</v>
      </c>
      <c r="O124" s="35" t="s">
        <v>47</v>
      </c>
    </row>
    <row r="125" spans="1:23" ht="15" x14ac:dyDescent="0.25">
      <c r="A125" s="123"/>
      <c r="B125" s="37" t="s">
        <v>112</v>
      </c>
      <c r="C125" s="42">
        <v>53524034</v>
      </c>
      <c r="D125" s="42">
        <v>924629</v>
      </c>
      <c r="E125" s="42">
        <v>34807</v>
      </c>
      <c r="F125" s="42">
        <v>240530</v>
      </c>
      <c r="G125" s="42">
        <v>402222</v>
      </c>
      <c r="H125" s="42">
        <v>10208953</v>
      </c>
      <c r="I125" s="42">
        <v>12045431</v>
      </c>
      <c r="J125" s="42">
        <v>49603788</v>
      </c>
      <c r="K125" s="42">
        <v>27449155</v>
      </c>
      <c r="L125" s="42">
        <v>23799300</v>
      </c>
      <c r="M125" s="42">
        <v>2054630</v>
      </c>
      <c r="N125" s="42">
        <v>37217777</v>
      </c>
      <c r="O125" s="43">
        <v>487690</v>
      </c>
    </row>
    <row r="126" spans="1:23" ht="15" x14ac:dyDescent="0.25">
      <c r="A126" s="123"/>
      <c r="B126" s="38" t="s">
        <v>113</v>
      </c>
      <c r="C126" s="44"/>
      <c r="D126" s="44"/>
      <c r="E126" s="44"/>
      <c r="F126" s="44"/>
      <c r="G126" s="44"/>
      <c r="H126" s="44"/>
      <c r="I126" s="44"/>
      <c r="J126" s="44"/>
      <c r="K126" s="44"/>
      <c r="L126" s="44"/>
      <c r="M126" s="44"/>
      <c r="N126" s="44"/>
      <c r="O126" s="45"/>
    </row>
    <row r="127" spans="1:23" ht="15" x14ac:dyDescent="0.25">
      <c r="A127" s="124"/>
      <c r="B127" s="39" t="s">
        <v>114</v>
      </c>
      <c r="C127" s="30">
        <v>0</v>
      </c>
      <c r="D127" s="30">
        <v>0</v>
      </c>
      <c r="E127" s="30">
        <v>8786</v>
      </c>
      <c r="F127" s="30">
        <v>0</v>
      </c>
      <c r="G127" s="30">
        <v>0</v>
      </c>
      <c r="H127" s="30">
        <v>0</v>
      </c>
      <c r="I127" s="30">
        <v>0</v>
      </c>
      <c r="J127" s="30">
        <v>987474</v>
      </c>
      <c r="K127" s="30">
        <v>0</v>
      </c>
      <c r="L127" s="30">
        <v>5900</v>
      </c>
      <c r="M127" s="30">
        <v>0</v>
      </c>
      <c r="N127" s="30">
        <v>0</v>
      </c>
      <c r="O127" s="31">
        <v>132715</v>
      </c>
    </row>
    <row r="128" spans="1:23" ht="15" x14ac:dyDescent="0.25">
      <c r="A128" s="124"/>
      <c r="B128" s="40" t="s">
        <v>115</v>
      </c>
      <c r="C128" s="39"/>
      <c r="D128" s="39"/>
      <c r="E128" s="39"/>
      <c r="F128" s="39"/>
      <c r="G128" s="39"/>
      <c r="H128" s="39"/>
      <c r="I128" s="39"/>
      <c r="J128" s="39"/>
      <c r="K128" s="39"/>
      <c r="L128" s="39"/>
      <c r="M128" s="39"/>
      <c r="N128" s="39"/>
      <c r="O128" s="46"/>
    </row>
    <row r="129" spans="1:15" ht="15" x14ac:dyDescent="0.25">
      <c r="A129" s="124"/>
      <c r="B129" s="39" t="s">
        <v>116</v>
      </c>
      <c r="C129" s="30">
        <v>921810</v>
      </c>
      <c r="D129" s="30">
        <v>34831</v>
      </c>
      <c r="E129" s="30">
        <v>4873</v>
      </c>
      <c r="F129" s="30">
        <v>106420</v>
      </c>
      <c r="G129" s="30">
        <v>767</v>
      </c>
      <c r="H129" s="30">
        <v>4137</v>
      </c>
      <c r="I129" s="30">
        <v>292309</v>
      </c>
      <c r="J129" s="30">
        <v>2504644</v>
      </c>
      <c r="K129" s="30">
        <v>437230</v>
      </c>
      <c r="L129" s="30">
        <v>1505314</v>
      </c>
      <c r="M129" s="30">
        <v>6</v>
      </c>
      <c r="N129" s="30">
        <v>797905</v>
      </c>
      <c r="O129" s="31">
        <v>28372</v>
      </c>
    </row>
    <row r="130" spans="1:15" ht="15" x14ac:dyDescent="0.25">
      <c r="A130" s="124"/>
      <c r="B130" s="40" t="s">
        <v>117</v>
      </c>
      <c r="C130" s="39"/>
      <c r="D130" s="39"/>
      <c r="E130" s="39"/>
      <c r="F130" s="39"/>
      <c r="G130" s="39"/>
      <c r="H130" s="39"/>
      <c r="I130" s="39"/>
      <c r="J130" s="39"/>
      <c r="K130" s="39"/>
      <c r="L130" s="39"/>
      <c r="M130" s="39"/>
      <c r="N130" s="39"/>
      <c r="O130" s="46"/>
    </row>
    <row r="131" spans="1:15" ht="15" x14ac:dyDescent="0.25">
      <c r="A131" s="124"/>
      <c r="B131" s="39" t="s">
        <v>118</v>
      </c>
      <c r="C131" s="30">
        <v>19882086</v>
      </c>
      <c r="D131" s="30">
        <v>44235</v>
      </c>
      <c r="E131" s="30">
        <v>3348</v>
      </c>
      <c r="F131" s="30">
        <v>130932</v>
      </c>
      <c r="G131" s="30">
        <v>134952</v>
      </c>
      <c r="H131" s="30">
        <v>6360539</v>
      </c>
      <c r="I131" s="30">
        <v>4911116</v>
      </c>
      <c r="J131" s="30">
        <v>17599541</v>
      </c>
      <c r="K131" s="30">
        <v>15227384</v>
      </c>
      <c r="L131" s="30">
        <v>9146975</v>
      </c>
      <c r="M131" s="30">
        <v>388709</v>
      </c>
      <c r="N131" s="30">
        <v>14372493</v>
      </c>
      <c r="O131" s="31">
        <v>326114</v>
      </c>
    </row>
    <row r="132" spans="1:15" ht="15" x14ac:dyDescent="0.25">
      <c r="A132" s="124"/>
      <c r="B132" s="40" t="s">
        <v>119</v>
      </c>
      <c r="C132" s="39"/>
      <c r="D132" s="39"/>
      <c r="E132" s="39"/>
      <c r="F132" s="39"/>
      <c r="G132" s="39"/>
      <c r="H132" s="39"/>
      <c r="I132" s="39"/>
      <c r="J132" s="39"/>
      <c r="K132" s="39"/>
      <c r="L132" s="39"/>
      <c r="M132" s="39"/>
      <c r="N132" s="39"/>
      <c r="O132" s="46"/>
    </row>
    <row r="133" spans="1:15" ht="15" x14ac:dyDescent="0.25">
      <c r="A133" s="124"/>
      <c r="B133" s="39" t="s">
        <v>120</v>
      </c>
      <c r="C133" s="30">
        <v>32720138</v>
      </c>
      <c r="D133" s="30">
        <v>845563</v>
      </c>
      <c r="E133" s="30">
        <v>17800</v>
      </c>
      <c r="F133" s="30">
        <v>3178</v>
      </c>
      <c r="G133" s="30">
        <v>266503</v>
      </c>
      <c r="H133" s="30">
        <v>3844277</v>
      </c>
      <c r="I133" s="30">
        <v>6842006</v>
      </c>
      <c r="J133" s="30">
        <v>28512129</v>
      </c>
      <c r="K133" s="30">
        <v>11784541</v>
      </c>
      <c r="L133" s="30">
        <v>13141111</v>
      </c>
      <c r="M133" s="30">
        <v>1665915</v>
      </c>
      <c r="N133" s="30">
        <v>22047379</v>
      </c>
      <c r="O133" s="31">
        <v>489</v>
      </c>
    </row>
    <row r="134" spans="1:15" ht="15" x14ac:dyDescent="0.25">
      <c r="A134" s="124"/>
      <c r="B134" s="40" t="s">
        <v>121</v>
      </c>
      <c r="C134" s="39"/>
      <c r="D134" s="39"/>
      <c r="E134" s="39"/>
      <c r="F134" s="39"/>
      <c r="G134" s="39"/>
      <c r="H134" s="39"/>
      <c r="I134" s="39"/>
      <c r="J134" s="39"/>
      <c r="K134" s="39"/>
      <c r="L134" s="39"/>
      <c r="M134" s="39"/>
      <c r="N134" s="39"/>
      <c r="O134" s="46"/>
    </row>
    <row r="135" spans="1:15" ht="15" x14ac:dyDescent="0.25">
      <c r="A135" s="123"/>
      <c r="B135" s="37" t="s">
        <v>122</v>
      </c>
      <c r="C135" s="42">
        <v>-2417390</v>
      </c>
      <c r="D135" s="42">
        <v>-4194</v>
      </c>
      <c r="E135" s="42">
        <v>-33</v>
      </c>
      <c r="F135" s="42">
        <v>-3119</v>
      </c>
      <c r="G135" s="42">
        <v>-26915</v>
      </c>
      <c r="H135" s="42">
        <v>-395692</v>
      </c>
      <c r="I135" s="42">
        <v>-766804</v>
      </c>
      <c r="J135" s="42">
        <v>-2093187</v>
      </c>
      <c r="K135" s="42">
        <v>-1943149</v>
      </c>
      <c r="L135" s="42">
        <v>-390384</v>
      </c>
      <c r="M135" s="42">
        <v>-49261</v>
      </c>
      <c r="N135" s="42">
        <v>-917496</v>
      </c>
      <c r="O135" s="43">
        <v>-27498</v>
      </c>
    </row>
    <row r="136" spans="1:15" ht="15" x14ac:dyDescent="0.25">
      <c r="A136" s="123"/>
      <c r="B136" s="38" t="s">
        <v>123</v>
      </c>
      <c r="C136" s="42"/>
      <c r="D136" s="42"/>
      <c r="E136" s="42"/>
      <c r="F136" s="42"/>
      <c r="G136" s="42"/>
      <c r="H136" s="42"/>
      <c r="I136" s="42"/>
      <c r="J136" s="42"/>
      <c r="K136" s="42"/>
      <c r="L136" s="42"/>
      <c r="M136" s="42"/>
      <c r="N136" s="42"/>
      <c r="O136" s="43"/>
    </row>
    <row r="137" spans="1:15" ht="15" x14ac:dyDescent="0.25">
      <c r="A137" s="123"/>
      <c r="B137" s="37" t="s">
        <v>124</v>
      </c>
      <c r="C137" s="42">
        <v>67274899</v>
      </c>
      <c r="D137" s="42">
        <v>1283567</v>
      </c>
      <c r="E137" s="42">
        <v>1755310</v>
      </c>
      <c r="F137" s="42">
        <v>1615890</v>
      </c>
      <c r="G137" s="42">
        <v>684301</v>
      </c>
      <c r="H137" s="42">
        <v>16261670</v>
      </c>
      <c r="I137" s="42">
        <v>14337891</v>
      </c>
      <c r="J137" s="42">
        <v>67802970</v>
      </c>
      <c r="K137" s="42">
        <v>38571282</v>
      </c>
      <c r="L137" s="42">
        <v>26008521</v>
      </c>
      <c r="M137" s="42">
        <v>1902106</v>
      </c>
      <c r="N137" s="42">
        <v>41956004</v>
      </c>
      <c r="O137" s="43">
        <v>1343622</v>
      </c>
    </row>
    <row r="138" spans="1:15" ht="15" x14ac:dyDescent="0.25">
      <c r="A138" s="123"/>
      <c r="B138" s="38" t="s">
        <v>125</v>
      </c>
      <c r="C138" s="42"/>
      <c r="D138" s="42"/>
      <c r="E138" s="42"/>
      <c r="F138" s="42"/>
      <c r="G138" s="42"/>
      <c r="H138" s="42"/>
      <c r="I138" s="42"/>
      <c r="J138" s="42"/>
      <c r="K138" s="42"/>
      <c r="L138" s="42"/>
      <c r="M138" s="42"/>
      <c r="N138" s="42"/>
      <c r="O138" s="43"/>
    </row>
    <row r="139" spans="1:15" ht="15" x14ac:dyDescent="0.25">
      <c r="A139" s="124"/>
      <c r="B139" s="39" t="s">
        <v>114</v>
      </c>
      <c r="C139" s="30">
        <v>3951811</v>
      </c>
      <c r="D139" s="30">
        <v>0</v>
      </c>
      <c r="E139" s="30">
        <v>0</v>
      </c>
      <c r="F139" s="30">
        <v>0</v>
      </c>
      <c r="G139" s="30">
        <v>39180</v>
      </c>
      <c r="H139" s="30">
        <v>934807</v>
      </c>
      <c r="I139" s="30">
        <v>1291033</v>
      </c>
      <c r="J139" s="30">
        <v>30145</v>
      </c>
      <c r="K139" s="30">
        <v>6123176</v>
      </c>
      <c r="L139" s="30">
        <v>1374229</v>
      </c>
      <c r="M139" s="30">
        <v>0</v>
      </c>
      <c r="N139" s="30">
        <v>3037524</v>
      </c>
      <c r="O139" s="31">
        <v>22000</v>
      </c>
    </row>
    <row r="140" spans="1:15" ht="15" x14ac:dyDescent="0.25">
      <c r="A140" s="124"/>
      <c r="B140" s="40" t="s">
        <v>115</v>
      </c>
      <c r="C140" s="39"/>
      <c r="D140" s="39"/>
      <c r="E140" s="39"/>
      <c r="F140" s="39"/>
      <c r="G140" s="39"/>
      <c r="H140" s="39"/>
      <c r="I140" s="39"/>
      <c r="J140" s="39"/>
      <c r="K140" s="39"/>
      <c r="L140" s="39"/>
      <c r="M140" s="39"/>
      <c r="N140" s="39"/>
      <c r="O140" s="46"/>
    </row>
    <row r="141" spans="1:15" ht="15" x14ac:dyDescent="0.25">
      <c r="A141" s="124"/>
      <c r="B141" s="39" t="s">
        <v>116</v>
      </c>
      <c r="C141" s="30">
        <v>2360915</v>
      </c>
      <c r="D141" s="30">
        <v>0</v>
      </c>
      <c r="E141" s="30">
        <v>490241</v>
      </c>
      <c r="F141" s="30">
        <v>567668</v>
      </c>
      <c r="G141" s="30">
        <v>1211</v>
      </c>
      <c r="H141" s="30">
        <v>79060</v>
      </c>
      <c r="I141" s="30">
        <v>522161</v>
      </c>
      <c r="J141" s="30">
        <v>1030409</v>
      </c>
      <c r="K141" s="30">
        <v>3726447</v>
      </c>
      <c r="L141" s="30">
        <v>1406573</v>
      </c>
      <c r="M141" s="30">
        <v>1902106</v>
      </c>
      <c r="N141" s="30">
        <v>3188642</v>
      </c>
      <c r="O141" s="31">
        <v>281605</v>
      </c>
    </row>
    <row r="142" spans="1:15" ht="15" x14ac:dyDescent="0.25">
      <c r="A142" s="124"/>
      <c r="B142" s="40" t="s">
        <v>117</v>
      </c>
      <c r="C142" s="30"/>
      <c r="D142" s="30"/>
      <c r="E142" s="30"/>
      <c r="F142" s="30"/>
      <c r="G142" s="30"/>
      <c r="H142" s="30"/>
      <c r="I142" s="30"/>
      <c r="J142" s="30"/>
      <c r="K142" s="30"/>
      <c r="L142" s="30"/>
      <c r="M142" s="30"/>
      <c r="N142" s="30"/>
      <c r="O142" s="31"/>
    </row>
    <row r="143" spans="1:15" ht="15" x14ac:dyDescent="0.25">
      <c r="A143" s="124"/>
      <c r="B143" s="39" t="s">
        <v>126</v>
      </c>
      <c r="C143" s="30">
        <v>60962173</v>
      </c>
      <c r="D143" s="30">
        <v>1283567</v>
      </c>
      <c r="E143" s="30">
        <v>1265069</v>
      </c>
      <c r="F143" s="30">
        <v>1048222</v>
      </c>
      <c r="G143" s="30">
        <v>643910</v>
      </c>
      <c r="H143" s="30">
        <v>15247803</v>
      </c>
      <c r="I143" s="30">
        <v>12524697</v>
      </c>
      <c r="J143" s="30">
        <v>66742416</v>
      </c>
      <c r="K143" s="30">
        <v>28721659</v>
      </c>
      <c r="L143" s="30">
        <v>23227719</v>
      </c>
      <c r="M143" s="30">
        <v>0</v>
      </c>
      <c r="N143" s="30">
        <v>35729838</v>
      </c>
      <c r="O143" s="31">
        <v>1040017</v>
      </c>
    </row>
    <row r="144" spans="1:15" ht="15" x14ac:dyDescent="0.25">
      <c r="A144" s="125"/>
      <c r="B144" s="41" t="s">
        <v>127</v>
      </c>
      <c r="C144" s="47"/>
      <c r="D144" s="47"/>
      <c r="E144" s="47"/>
      <c r="F144" s="47"/>
      <c r="G144" s="47"/>
      <c r="H144" s="47"/>
      <c r="I144" s="47"/>
      <c r="J144" s="47"/>
      <c r="K144" s="47"/>
      <c r="L144" s="47"/>
      <c r="M144" s="47"/>
      <c r="N144" s="47"/>
      <c r="O144" s="48"/>
    </row>
    <row r="145" spans="1:17" ht="15" x14ac:dyDescent="0.25">
      <c r="A145"/>
    </row>
    <row r="146" spans="1:17" x14ac:dyDescent="0.2">
      <c r="A146" s="8" t="s">
        <v>44</v>
      </c>
    </row>
    <row r="147" spans="1:17" x14ac:dyDescent="0.2">
      <c r="A147" s="9" t="s">
        <v>45</v>
      </c>
      <c r="C147" s="49"/>
      <c r="D147" s="49"/>
      <c r="E147" s="49"/>
      <c r="F147" s="49"/>
      <c r="G147" s="49"/>
      <c r="H147" s="49"/>
      <c r="I147" s="49"/>
      <c r="J147" s="49"/>
      <c r="K147" s="49"/>
      <c r="L147" s="49"/>
      <c r="M147" s="49"/>
      <c r="N147" s="49"/>
      <c r="O147" s="49"/>
    </row>
    <row r="148" spans="1:17" x14ac:dyDescent="0.2">
      <c r="C148" s="49"/>
      <c r="D148" s="49"/>
      <c r="E148" s="49"/>
      <c r="F148" s="49"/>
      <c r="G148" s="49"/>
      <c r="H148" s="49"/>
      <c r="I148" s="49"/>
      <c r="J148" s="49"/>
      <c r="K148" s="49"/>
      <c r="L148" s="49"/>
      <c r="M148" s="49"/>
      <c r="N148" s="49"/>
      <c r="O148" s="49"/>
      <c r="P148" s="49"/>
      <c r="Q148" s="49"/>
    </row>
    <row r="149" spans="1:17" x14ac:dyDescent="0.2">
      <c r="A149" s="11" t="s">
        <v>129</v>
      </c>
    </row>
    <row r="150" spans="1:17" x14ac:dyDescent="0.2">
      <c r="A150" s="50" t="s">
        <v>130</v>
      </c>
    </row>
  </sheetData>
  <pageMargins left="0.31496062992125984" right="0.23622047244094491" top="0.35433070866141736" bottom="0.27559055118110237" header="0.23622047244094491" footer="0.23622047244094491"/>
  <pageSetup paperSize="9" scale="50" orientation="landscape" r:id="rId1"/>
  <rowBreaks count="1" manualBreakCount="1">
    <brk id="5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0"/>
  <sheetViews>
    <sheetView showGridLines="0" topLeftCell="A115" zoomScaleNormal="100" workbookViewId="0">
      <selection activeCell="A150" sqref="A150"/>
    </sheetView>
  </sheetViews>
  <sheetFormatPr defaultRowHeight="11.25" x14ac:dyDescent="0.2"/>
  <cols>
    <col min="1" max="1" width="4.28515625" style="11" customWidth="1"/>
    <col min="2" max="2" width="109.140625" style="11" customWidth="1"/>
    <col min="3" max="15" width="12.42578125" style="11" customWidth="1"/>
    <col min="16" max="16384" width="9.140625" style="11"/>
  </cols>
  <sheetData>
    <row r="1" spans="1:15" ht="15" customHeight="1" x14ac:dyDescent="0.2">
      <c r="A1" s="23" t="s">
        <v>33</v>
      </c>
    </row>
    <row r="2" spans="1:15" ht="15" customHeight="1" x14ac:dyDescent="0.2">
      <c r="A2" s="24" t="s">
        <v>334</v>
      </c>
      <c r="B2" s="21"/>
    </row>
    <row r="3" spans="1:15" ht="15" customHeight="1" x14ac:dyDescent="0.2">
      <c r="A3" s="24" t="s">
        <v>111</v>
      </c>
      <c r="B3" s="21"/>
    </row>
    <row r="4" spans="1:15" s="1" customFormat="1" ht="30" customHeight="1" x14ac:dyDescent="0.25">
      <c r="A4" s="33"/>
      <c r="B4" s="15"/>
      <c r="C4" s="34" t="s">
        <v>67</v>
      </c>
      <c r="D4" s="34" t="s">
        <v>66</v>
      </c>
      <c r="E4" s="34" t="s">
        <v>7</v>
      </c>
      <c r="F4" s="34" t="s">
        <v>9</v>
      </c>
      <c r="G4" s="34" t="s">
        <v>155</v>
      </c>
      <c r="H4" s="34" t="s">
        <v>96</v>
      </c>
      <c r="I4" s="34" t="s">
        <v>10</v>
      </c>
      <c r="J4" s="34" t="s">
        <v>6</v>
      </c>
      <c r="K4" s="34" t="s">
        <v>46</v>
      </c>
      <c r="L4" s="34" t="s">
        <v>8</v>
      </c>
      <c r="M4" s="34" t="s">
        <v>68</v>
      </c>
      <c r="N4" s="34" t="s">
        <v>110</v>
      </c>
      <c r="O4" s="35" t="s">
        <v>47</v>
      </c>
    </row>
    <row r="5" spans="1:15" ht="15" customHeight="1" x14ac:dyDescent="0.2">
      <c r="A5" s="128"/>
      <c r="B5" s="3" t="s">
        <v>95</v>
      </c>
      <c r="C5" s="2"/>
      <c r="D5" s="2"/>
      <c r="E5" s="2"/>
      <c r="F5" s="2"/>
      <c r="G5" s="2"/>
      <c r="H5" s="2"/>
      <c r="I5" s="2"/>
      <c r="J5" s="2"/>
      <c r="K5" s="2"/>
      <c r="L5" s="2"/>
      <c r="M5" s="2"/>
      <c r="N5" s="2"/>
      <c r="O5" s="25"/>
    </row>
    <row r="6" spans="1:15" ht="15" customHeight="1" x14ac:dyDescent="0.2">
      <c r="A6" s="4" t="s">
        <v>11</v>
      </c>
      <c r="B6" s="5" t="s">
        <v>97</v>
      </c>
      <c r="C6" s="14">
        <v>3899056</v>
      </c>
      <c r="D6" s="14">
        <v>149976</v>
      </c>
      <c r="E6" s="14">
        <v>163005</v>
      </c>
      <c r="F6" s="14">
        <v>40204</v>
      </c>
      <c r="G6" s="14">
        <v>18312</v>
      </c>
      <c r="H6" s="14">
        <v>615131</v>
      </c>
      <c r="I6" s="14">
        <v>1434033</v>
      </c>
      <c r="J6" s="14">
        <f>6836833+1</f>
        <v>6836834</v>
      </c>
      <c r="K6" s="14">
        <v>1004415</v>
      </c>
      <c r="L6" s="14">
        <v>2008548</v>
      </c>
      <c r="M6" s="14">
        <v>126971</v>
      </c>
      <c r="N6" s="14">
        <v>2924303</v>
      </c>
      <c r="O6" s="26">
        <v>277190</v>
      </c>
    </row>
    <row r="7" spans="1:15" ht="15" customHeight="1" x14ac:dyDescent="0.2">
      <c r="A7" s="4"/>
      <c r="B7" s="6" t="s">
        <v>48</v>
      </c>
      <c r="C7" s="14"/>
      <c r="D7" s="14"/>
      <c r="E7" s="14"/>
      <c r="F7" s="14"/>
      <c r="G7" s="14"/>
      <c r="H7" s="14"/>
      <c r="I7" s="14"/>
      <c r="J7" s="14"/>
      <c r="K7" s="14"/>
      <c r="L7" s="14"/>
      <c r="M7" s="14"/>
      <c r="N7" s="14"/>
      <c r="O7" s="26"/>
    </row>
    <row r="8" spans="1:15" ht="15" customHeight="1" x14ac:dyDescent="0.2">
      <c r="A8" s="4" t="s">
        <v>12</v>
      </c>
      <c r="B8" s="5" t="s">
        <v>49</v>
      </c>
      <c r="C8" s="14">
        <v>846275</v>
      </c>
      <c r="D8" s="14">
        <v>0</v>
      </c>
      <c r="E8" s="14">
        <v>86722</v>
      </c>
      <c r="F8" s="14">
        <v>21499</v>
      </c>
      <c r="G8" s="14">
        <v>43056</v>
      </c>
      <c r="H8" s="14">
        <v>57472</v>
      </c>
      <c r="I8" s="14">
        <v>47767</v>
      </c>
      <c r="J8" s="14">
        <v>7500523</v>
      </c>
      <c r="K8" s="14">
        <v>1019909</v>
      </c>
      <c r="L8" s="14">
        <v>246123</v>
      </c>
      <c r="M8" s="14">
        <v>0</v>
      </c>
      <c r="N8" s="14">
        <v>1136324</v>
      </c>
      <c r="O8" s="26">
        <v>529661</v>
      </c>
    </row>
    <row r="9" spans="1:15" ht="15" customHeight="1" x14ac:dyDescent="0.2">
      <c r="A9" s="4"/>
      <c r="B9" s="6" t="s">
        <v>34</v>
      </c>
      <c r="C9" s="14"/>
      <c r="D9" s="14"/>
      <c r="E9" s="14"/>
      <c r="F9" s="14"/>
      <c r="G9" s="14"/>
      <c r="H9" s="14"/>
      <c r="I9" s="14"/>
      <c r="J9" s="14"/>
      <c r="K9" s="14"/>
      <c r="L9" s="14"/>
      <c r="M9" s="14"/>
      <c r="N9" s="14"/>
      <c r="O9" s="26"/>
    </row>
    <row r="10" spans="1:15" ht="15" customHeight="1" x14ac:dyDescent="0.25">
      <c r="A10" s="129"/>
      <c r="B10" s="16" t="s">
        <v>299</v>
      </c>
      <c r="C10" s="30">
        <v>632427</v>
      </c>
      <c r="D10" s="30">
        <v>0</v>
      </c>
      <c r="E10" s="30">
        <v>60</v>
      </c>
      <c r="F10" s="30">
        <v>1657</v>
      </c>
      <c r="G10" s="30">
        <v>3449</v>
      </c>
      <c r="H10" s="30">
        <v>468</v>
      </c>
      <c r="I10" s="30">
        <v>22506</v>
      </c>
      <c r="J10" s="30">
        <v>928700</v>
      </c>
      <c r="K10" s="30">
        <v>518834</v>
      </c>
      <c r="L10" s="30">
        <v>152050</v>
      </c>
      <c r="M10" s="30">
        <v>0</v>
      </c>
      <c r="N10" s="30">
        <v>1132945</v>
      </c>
      <c r="O10" s="31">
        <v>118910</v>
      </c>
    </row>
    <row r="11" spans="1:15" ht="15" customHeight="1" x14ac:dyDescent="0.25">
      <c r="A11" s="129"/>
      <c r="B11" s="16" t="s">
        <v>300</v>
      </c>
      <c r="C11" s="30">
        <v>728</v>
      </c>
      <c r="D11" s="30">
        <v>0</v>
      </c>
      <c r="E11" s="30">
        <v>2962</v>
      </c>
      <c r="F11" s="30">
        <v>0</v>
      </c>
      <c r="G11" s="30">
        <v>7110</v>
      </c>
      <c r="H11" s="30">
        <v>0</v>
      </c>
      <c r="I11" s="30">
        <v>2741</v>
      </c>
      <c r="J11" s="30">
        <v>8941</v>
      </c>
      <c r="K11" s="30">
        <v>0</v>
      </c>
      <c r="L11" s="30">
        <v>81581</v>
      </c>
      <c r="M11" s="30">
        <v>0</v>
      </c>
      <c r="N11" s="30">
        <v>3379</v>
      </c>
      <c r="O11" s="31">
        <v>213</v>
      </c>
    </row>
    <row r="12" spans="1:15" ht="15" customHeight="1" x14ac:dyDescent="0.25">
      <c r="A12" s="129"/>
      <c r="B12" s="16" t="s">
        <v>301</v>
      </c>
      <c r="C12" s="30">
        <v>213120</v>
      </c>
      <c r="D12" s="30">
        <v>0</v>
      </c>
      <c r="E12" s="30">
        <v>83700</v>
      </c>
      <c r="F12" s="30">
        <v>19842</v>
      </c>
      <c r="G12" s="30">
        <v>32497</v>
      </c>
      <c r="H12" s="30">
        <v>57004</v>
      </c>
      <c r="I12" s="30">
        <v>22520</v>
      </c>
      <c r="J12" s="30">
        <v>6562882</v>
      </c>
      <c r="K12" s="30">
        <v>501075</v>
      </c>
      <c r="L12" s="30">
        <v>12492</v>
      </c>
      <c r="M12" s="30">
        <v>0</v>
      </c>
      <c r="N12" s="30">
        <v>0</v>
      </c>
      <c r="O12" s="31">
        <v>410538</v>
      </c>
    </row>
    <row r="13" spans="1:15" ht="15" customHeight="1" x14ac:dyDescent="0.25">
      <c r="A13" s="129"/>
      <c r="B13" s="16" t="s">
        <v>302</v>
      </c>
      <c r="C13" s="30">
        <v>0</v>
      </c>
      <c r="D13" s="30">
        <v>0</v>
      </c>
      <c r="E13" s="30">
        <v>0</v>
      </c>
      <c r="F13" s="30">
        <v>0</v>
      </c>
      <c r="G13" s="30">
        <v>0</v>
      </c>
      <c r="H13" s="30">
        <v>0</v>
      </c>
      <c r="I13" s="30">
        <v>0</v>
      </c>
      <c r="J13" s="30">
        <v>0</v>
      </c>
      <c r="K13" s="30">
        <v>0</v>
      </c>
      <c r="L13" s="30">
        <v>0</v>
      </c>
      <c r="M13" s="30">
        <v>0</v>
      </c>
      <c r="N13" s="30">
        <v>0</v>
      </c>
      <c r="O13" s="31">
        <v>0</v>
      </c>
    </row>
    <row r="14" spans="1:15" ht="15" customHeight="1" x14ac:dyDescent="0.2">
      <c r="A14" s="4" t="s">
        <v>13</v>
      </c>
      <c r="B14" s="5" t="s">
        <v>50</v>
      </c>
      <c r="C14" s="14">
        <v>1833496</v>
      </c>
      <c r="D14" s="14">
        <v>0</v>
      </c>
      <c r="E14" s="14">
        <v>0</v>
      </c>
      <c r="F14" s="14">
        <v>0</v>
      </c>
      <c r="G14" s="14">
        <v>15926</v>
      </c>
      <c r="H14" s="14">
        <v>49479</v>
      </c>
      <c r="I14" s="14">
        <v>451778</v>
      </c>
      <c r="J14" s="14">
        <f>1459126+1</f>
        <v>1459127</v>
      </c>
      <c r="K14" s="14">
        <v>2555073</v>
      </c>
      <c r="L14" s="14">
        <v>214824</v>
      </c>
      <c r="M14" s="14">
        <v>0</v>
      </c>
      <c r="N14" s="14">
        <v>164391</v>
      </c>
      <c r="O14" s="26">
        <v>41267</v>
      </c>
    </row>
    <row r="15" spans="1:15" ht="15" customHeight="1" x14ac:dyDescent="0.2">
      <c r="A15" s="4"/>
      <c r="B15" s="6" t="s">
        <v>51</v>
      </c>
      <c r="C15" s="14"/>
      <c r="D15" s="14"/>
      <c r="E15" s="14"/>
      <c r="F15" s="14"/>
      <c r="G15" s="14"/>
      <c r="H15" s="14"/>
      <c r="I15" s="14"/>
      <c r="J15" s="14"/>
      <c r="K15" s="14"/>
      <c r="L15" s="14"/>
      <c r="M15" s="14"/>
      <c r="N15" s="14"/>
      <c r="O15" s="26"/>
    </row>
    <row r="16" spans="1:15" ht="15" customHeight="1" x14ac:dyDescent="0.25">
      <c r="A16" s="129"/>
      <c r="B16" s="16" t="s">
        <v>300</v>
      </c>
      <c r="C16" s="30">
        <v>5089</v>
      </c>
      <c r="D16" s="30">
        <v>0</v>
      </c>
      <c r="E16" s="30">
        <v>0</v>
      </c>
      <c r="F16" s="30">
        <v>0</v>
      </c>
      <c r="G16" s="30">
        <v>15926</v>
      </c>
      <c r="H16" s="30">
        <v>49479</v>
      </c>
      <c r="I16" s="30">
        <v>411624</v>
      </c>
      <c r="J16" s="30">
        <f>1327913+1</f>
        <v>1327914</v>
      </c>
      <c r="K16" s="30">
        <v>2514082</v>
      </c>
      <c r="L16" s="30">
        <v>151403</v>
      </c>
      <c r="M16" s="30">
        <v>0</v>
      </c>
      <c r="N16" s="30">
        <v>164391</v>
      </c>
      <c r="O16" s="31">
        <v>40281</v>
      </c>
    </row>
    <row r="17" spans="1:15" ht="15" customHeight="1" x14ac:dyDescent="0.25">
      <c r="A17" s="129"/>
      <c r="B17" s="16" t="s">
        <v>301</v>
      </c>
      <c r="C17" s="30">
        <v>1512518</v>
      </c>
      <c r="D17" s="30">
        <v>0</v>
      </c>
      <c r="E17" s="30">
        <v>0</v>
      </c>
      <c r="F17" s="30">
        <v>0</v>
      </c>
      <c r="G17" s="30">
        <v>0</v>
      </c>
      <c r="H17" s="30">
        <v>0</v>
      </c>
      <c r="I17" s="30">
        <v>0</v>
      </c>
      <c r="J17" s="30">
        <v>95</v>
      </c>
      <c r="K17" s="30">
        <v>40991</v>
      </c>
      <c r="L17" s="30">
        <v>63421</v>
      </c>
      <c r="M17" s="30">
        <v>0</v>
      </c>
      <c r="N17" s="30">
        <v>0</v>
      </c>
      <c r="O17" s="31">
        <v>746</v>
      </c>
    </row>
    <row r="18" spans="1:15" ht="15" customHeight="1" x14ac:dyDescent="0.25">
      <c r="A18" s="129"/>
      <c r="B18" s="16" t="s">
        <v>302</v>
      </c>
      <c r="C18" s="30">
        <v>315889</v>
      </c>
      <c r="D18" s="30">
        <v>0</v>
      </c>
      <c r="E18" s="30">
        <v>0</v>
      </c>
      <c r="F18" s="30">
        <v>0</v>
      </c>
      <c r="G18" s="30">
        <v>0</v>
      </c>
      <c r="H18" s="30">
        <v>0</v>
      </c>
      <c r="I18" s="30">
        <v>40154</v>
      </c>
      <c r="J18" s="30">
        <v>131118</v>
      </c>
      <c r="K18" s="30">
        <v>0</v>
      </c>
      <c r="L18" s="30">
        <v>0</v>
      </c>
      <c r="M18" s="30">
        <v>0</v>
      </c>
      <c r="N18" s="30">
        <v>0</v>
      </c>
      <c r="O18" s="31">
        <v>240</v>
      </c>
    </row>
    <row r="19" spans="1:15" ht="15" customHeight="1" x14ac:dyDescent="0.2">
      <c r="A19" s="4" t="s">
        <v>14</v>
      </c>
      <c r="B19" s="5" t="s">
        <v>99</v>
      </c>
      <c r="C19" s="14">
        <v>31544</v>
      </c>
      <c r="D19" s="14">
        <v>0</v>
      </c>
      <c r="E19" s="14">
        <v>0</v>
      </c>
      <c r="F19" s="14">
        <v>0</v>
      </c>
      <c r="G19" s="14">
        <v>0</v>
      </c>
      <c r="H19" s="14">
        <v>0</v>
      </c>
      <c r="I19" s="14">
        <v>0</v>
      </c>
      <c r="J19" s="14">
        <v>0</v>
      </c>
      <c r="K19" s="14">
        <v>16</v>
      </c>
      <c r="L19" s="14">
        <v>0</v>
      </c>
      <c r="M19" s="14">
        <v>0</v>
      </c>
      <c r="N19" s="14">
        <v>0</v>
      </c>
      <c r="O19" s="26">
        <v>0</v>
      </c>
    </row>
    <row r="20" spans="1:15" ht="15" customHeight="1" x14ac:dyDescent="0.2">
      <c r="A20" s="4"/>
      <c r="B20" s="6" t="s">
        <v>52</v>
      </c>
      <c r="C20" s="14"/>
      <c r="D20" s="14"/>
      <c r="E20" s="14"/>
      <c r="F20" s="14"/>
      <c r="G20" s="14"/>
      <c r="H20" s="14"/>
      <c r="I20" s="14"/>
      <c r="J20" s="14"/>
      <c r="K20" s="14"/>
      <c r="L20" s="14"/>
      <c r="M20" s="14"/>
      <c r="N20" s="14"/>
      <c r="O20" s="26"/>
    </row>
    <row r="21" spans="1:15"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1">
        <v>0</v>
      </c>
    </row>
    <row r="22" spans="1:15" ht="15" customHeight="1" x14ac:dyDescent="0.2">
      <c r="A22" s="4"/>
      <c r="B22" s="16" t="s">
        <v>301</v>
      </c>
      <c r="C22" s="30">
        <v>31544</v>
      </c>
      <c r="D22" s="30">
        <v>0</v>
      </c>
      <c r="E22" s="30">
        <v>0</v>
      </c>
      <c r="F22" s="30">
        <v>0</v>
      </c>
      <c r="G22" s="30">
        <v>0</v>
      </c>
      <c r="H22" s="30">
        <v>0</v>
      </c>
      <c r="I22" s="30">
        <v>0</v>
      </c>
      <c r="J22" s="30">
        <v>0</v>
      </c>
      <c r="K22" s="30">
        <v>16</v>
      </c>
      <c r="L22" s="30">
        <v>0</v>
      </c>
      <c r="M22" s="30">
        <v>0</v>
      </c>
      <c r="N22" s="30">
        <v>0</v>
      </c>
      <c r="O22" s="31">
        <v>0</v>
      </c>
    </row>
    <row r="23" spans="1:15"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1">
        <v>0</v>
      </c>
    </row>
    <row r="24" spans="1:15" ht="15" customHeight="1" x14ac:dyDescent="0.2">
      <c r="A24" s="4" t="s">
        <v>15</v>
      </c>
      <c r="B24" s="5" t="s">
        <v>53</v>
      </c>
      <c r="C24" s="14">
        <v>13422784</v>
      </c>
      <c r="D24" s="14">
        <v>542</v>
      </c>
      <c r="E24" s="14">
        <v>1305264</v>
      </c>
      <c r="F24" s="14">
        <v>1787158</v>
      </c>
      <c r="G24" s="14">
        <v>108192</v>
      </c>
      <c r="H24" s="14">
        <v>1057720</v>
      </c>
      <c r="I24" s="14">
        <v>1848006</v>
      </c>
      <c r="J24" s="14">
        <v>5316314</v>
      </c>
      <c r="K24" s="14">
        <v>8764951</v>
      </c>
      <c r="L24" s="14">
        <v>2143467</v>
      </c>
      <c r="M24" s="14">
        <v>137</v>
      </c>
      <c r="N24" s="14">
        <v>6014705</v>
      </c>
      <c r="O24" s="26">
        <v>304253</v>
      </c>
    </row>
    <row r="25" spans="1:15" ht="15" customHeight="1" x14ac:dyDescent="0.2">
      <c r="A25" s="4"/>
      <c r="B25" s="6" t="s">
        <v>100</v>
      </c>
      <c r="C25" s="14"/>
      <c r="D25" s="14"/>
      <c r="E25" s="14"/>
      <c r="F25" s="14"/>
      <c r="G25" s="14"/>
      <c r="H25" s="14"/>
      <c r="I25" s="14"/>
      <c r="J25" s="14"/>
      <c r="K25" s="14"/>
      <c r="L25" s="14"/>
      <c r="M25" s="14"/>
      <c r="N25" s="14"/>
      <c r="O25" s="26"/>
    </row>
    <row r="26" spans="1:15" ht="15" customHeight="1" x14ac:dyDescent="0.25">
      <c r="A26" s="129"/>
      <c r="B26" s="16" t="s">
        <v>300</v>
      </c>
      <c r="C26" s="30">
        <v>75203</v>
      </c>
      <c r="D26" s="30">
        <v>0</v>
      </c>
      <c r="E26" s="30">
        <v>30</v>
      </c>
      <c r="F26" s="30">
        <v>0</v>
      </c>
      <c r="G26" s="30">
        <v>0</v>
      </c>
      <c r="H26" s="30">
        <v>0</v>
      </c>
      <c r="I26" s="30">
        <v>137230</v>
      </c>
      <c r="J26" s="30">
        <v>224204</v>
      </c>
      <c r="K26" s="30">
        <v>84250</v>
      </c>
      <c r="L26" s="30">
        <v>586130</v>
      </c>
      <c r="M26" s="30">
        <v>137</v>
      </c>
      <c r="N26" s="30">
        <v>81517</v>
      </c>
      <c r="O26" s="31">
        <v>0</v>
      </c>
    </row>
    <row r="27" spans="1:15" ht="15" customHeight="1" x14ac:dyDescent="0.25">
      <c r="A27" s="129"/>
      <c r="B27" s="16" t="s">
        <v>301</v>
      </c>
      <c r="C27" s="30">
        <v>13347581</v>
      </c>
      <c r="D27" s="30">
        <v>542</v>
      </c>
      <c r="E27" s="30">
        <v>1305234</v>
      </c>
      <c r="F27" s="30">
        <v>1761199</v>
      </c>
      <c r="G27" s="30">
        <v>108192</v>
      </c>
      <c r="H27" s="30">
        <v>1057720</v>
      </c>
      <c r="I27" s="30">
        <v>1710776</v>
      </c>
      <c r="J27" s="30">
        <v>5092110</v>
      </c>
      <c r="K27" s="30">
        <v>8680701</v>
      </c>
      <c r="L27" s="30">
        <v>1557337</v>
      </c>
      <c r="M27" s="30">
        <v>0</v>
      </c>
      <c r="N27" s="30">
        <v>5933188</v>
      </c>
      <c r="O27" s="31">
        <v>304253</v>
      </c>
    </row>
    <row r="28" spans="1:15" ht="15" customHeight="1" x14ac:dyDescent="0.25">
      <c r="A28" s="129"/>
      <c r="B28" s="16" t="s">
        <v>302</v>
      </c>
      <c r="C28" s="30">
        <v>0</v>
      </c>
      <c r="D28" s="30">
        <v>0</v>
      </c>
      <c r="E28" s="30">
        <v>0</v>
      </c>
      <c r="F28" s="30">
        <v>25959</v>
      </c>
      <c r="G28" s="30">
        <v>0</v>
      </c>
      <c r="H28" s="30">
        <v>0</v>
      </c>
      <c r="I28" s="30">
        <v>0</v>
      </c>
      <c r="J28" s="30">
        <v>0</v>
      </c>
      <c r="K28" s="30">
        <v>0</v>
      </c>
      <c r="L28" s="30">
        <v>0</v>
      </c>
      <c r="M28" s="30">
        <v>0</v>
      </c>
      <c r="N28" s="30">
        <v>0</v>
      </c>
      <c r="O28" s="31">
        <v>0</v>
      </c>
    </row>
    <row r="29" spans="1:15" ht="15" customHeight="1" x14ac:dyDescent="0.2">
      <c r="A29" s="4" t="s">
        <v>16</v>
      </c>
      <c r="B29" s="5" t="s">
        <v>54</v>
      </c>
      <c r="C29" s="14">
        <v>53907282</v>
      </c>
      <c r="D29" s="14">
        <v>1226316</v>
      </c>
      <c r="E29" s="14">
        <v>422550</v>
      </c>
      <c r="F29" s="14">
        <v>249761</v>
      </c>
      <c r="G29" s="14">
        <v>604897</v>
      </c>
      <c r="H29" s="14">
        <v>14968089</v>
      </c>
      <c r="I29" s="14">
        <v>12885671</v>
      </c>
      <c r="J29" s="14">
        <v>63769313</v>
      </c>
      <c r="K29" s="14">
        <v>27193522</v>
      </c>
      <c r="L29" s="14">
        <v>25950156</v>
      </c>
      <c r="M29" s="14">
        <v>1832747</v>
      </c>
      <c r="N29" s="14">
        <v>40584177</v>
      </c>
      <c r="O29" s="26">
        <v>1160192</v>
      </c>
    </row>
    <row r="30" spans="1:15" ht="15" customHeight="1" x14ac:dyDescent="0.2">
      <c r="A30" s="4"/>
      <c r="B30" s="6" t="s">
        <v>55</v>
      </c>
      <c r="C30" s="14"/>
      <c r="D30" s="14"/>
      <c r="E30" s="14"/>
      <c r="F30" s="14"/>
      <c r="G30" s="14"/>
      <c r="H30" s="14"/>
      <c r="I30" s="14"/>
      <c r="J30" s="14"/>
      <c r="K30" s="14"/>
      <c r="L30" s="14"/>
      <c r="M30" s="14"/>
      <c r="N30" s="14"/>
      <c r="O30" s="26"/>
    </row>
    <row r="31" spans="1:15" ht="15" customHeight="1" x14ac:dyDescent="0.25">
      <c r="A31" s="129"/>
      <c r="B31" s="16" t="s">
        <v>301</v>
      </c>
      <c r="C31" s="30">
        <v>3358245</v>
      </c>
      <c r="D31" s="30">
        <v>440288</v>
      </c>
      <c r="E31" s="30">
        <v>384261</v>
      </c>
      <c r="F31" s="30">
        <v>64269</v>
      </c>
      <c r="G31" s="30">
        <v>251856</v>
      </c>
      <c r="H31" s="30">
        <v>5496303</v>
      </c>
      <c r="I31" s="30">
        <v>1310488</v>
      </c>
      <c r="J31" s="30">
        <v>11387972</v>
      </c>
      <c r="K31" s="30">
        <v>1677715</v>
      </c>
      <c r="L31" s="30">
        <v>3685783</v>
      </c>
      <c r="M31" s="30">
        <v>0</v>
      </c>
      <c r="N31" s="30">
        <v>4144497</v>
      </c>
      <c r="O31" s="31">
        <v>402706</v>
      </c>
    </row>
    <row r="32" spans="1:15" ht="15" customHeight="1" x14ac:dyDescent="0.25">
      <c r="A32" s="129"/>
      <c r="B32" s="16" t="s">
        <v>302</v>
      </c>
      <c r="C32" s="30">
        <v>50549037</v>
      </c>
      <c r="D32" s="30">
        <v>786028</v>
      </c>
      <c r="E32" s="30">
        <v>38289</v>
      </c>
      <c r="F32" s="30">
        <v>185492</v>
      </c>
      <c r="G32" s="30">
        <v>353041</v>
      </c>
      <c r="H32" s="30">
        <v>9471786</v>
      </c>
      <c r="I32" s="30">
        <v>11575183</v>
      </c>
      <c r="J32" s="30">
        <v>52381341</v>
      </c>
      <c r="K32" s="30">
        <v>25515807</v>
      </c>
      <c r="L32" s="30">
        <v>22264373</v>
      </c>
      <c r="M32" s="30">
        <v>1832747</v>
      </c>
      <c r="N32" s="30">
        <v>36439680</v>
      </c>
      <c r="O32" s="31">
        <v>757486</v>
      </c>
    </row>
    <row r="33" spans="1:15" ht="15" customHeight="1" x14ac:dyDescent="0.2">
      <c r="A33" s="4" t="s">
        <v>17</v>
      </c>
      <c r="B33" s="5" t="s">
        <v>56</v>
      </c>
      <c r="C33" s="14">
        <v>207312</v>
      </c>
      <c r="D33" s="14">
        <v>0</v>
      </c>
      <c r="E33" s="14">
        <v>0</v>
      </c>
      <c r="F33" s="14">
        <v>2147</v>
      </c>
      <c r="G33" s="14">
        <v>0</v>
      </c>
      <c r="H33" s="14">
        <v>142562</v>
      </c>
      <c r="I33" s="14">
        <v>18261</v>
      </c>
      <c r="J33" s="14">
        <v>7528</v>
      </c>
      <c r="K33" s="14">
        <v>4214</v>
      </c>
      <c r="L33" s="14">
        <v>34522</v>
      </c>
      <c r="M33" s="14">
        <v>0</v>
      </c>
      <c r="N33" s="14">
        <v>91856</v>
      </c>
      <c r="O33" s="26">
        <v>0</v>
      </c>
    </row>
    <row r="34" spans="1:15" ht="15" customHeight="1" x14ac:dyDescent="0.2">
      <c r="A34" s="4"/>
      <c r="B34" s="6" t="s">
        <v>101</v>
      </c>
      <c r="C34" s="14"/>
      <c r="D34" s="14"/>
      <c r="E34" s="14"/>
      <c r="F34" s="14"/>
      <c r="G34" s="14"/>
      <c r="H34" s="14"/>
      <c r="I34" s="14"/>
      <c r="J34" s="14"/>
      <c r="K34" s="14"/>
      <c r="L34" s="14"/>
      <c r="M34" s="14"/>
      <c r="N34" s="14"/>
      <c r="O34" s="26"/>
    </row>
    <row r="35" spans="1:15" ht="15" customHeight="1" x14ac:dyDescent="0.2">
      <c r="A35" s="4" t="s">
        <v>18</v>
      </c>
      <c r="B35" s="5" t="s">
        <v>102</v>
      </c>
      <c r="C35" s="14">
        <v>0</v>
      </c>
      <c r="D35" s="14">
        <v>0</v>
      </c>
      <c r="E35" s="14">
        <v>0</v>
      </c>
      <c r="F35" s="14">
        <v>0</v>
      </c>
      <c r="G35" s="14">
        <v>0</v>
      </c>
      <c r="H35" s="14">
        <v>0</v>
      </c>
      <c r="I35" s="14">
        <v>0</v>
      </c>
      <c r="J35" s="14">
        <v>0</v>
      </c>
      <c r="K35" s="14">
        <v>60227</v>
      </c>
      <c r="L35" s="14">
        <v>61153</v>
      </c>
      <c r="M35" s="14">
        <v>0</v>
      </c>
      <c r="N35" s="14">
        <v>254290</v>
      </c>
      <c r="O35" s="26">
        <v>0</v>
      </c>
    </row>
    <row r="36" spans="1:15" ht="15" customHeight="1" x14ac:dyDescent="0.2">
      <c r="A36" s="4"/>
      <c r="B36" s="6" t="s">
        <v>57</v>
      </c>
      <c r="C36" s="14"/>
      <c r="D36" s="14"/>
      <c r="E36" s="14"/>
      <c r="F36" s="14"/>
      <c r="G36" s="14"/>
      <c r="H36" s="14"/>
      <c r="I36" s="14"/>
      <c r="J36" s="14"/>
      <c r="K36" s="14"/>
      <c r="L36" s="14"/>
      <c r="M36" s="14"/>
      <c r="N36" s="14"/>
      <c r="O36" s="26"/>
    </row>
    <row r="37" spans="1:15" ht="15" customHeight="1" x14ac:dyDescent="0.2">
      <c r="A37" s="4" t="s">
        <v>19</v>
      </c>
      <c r="B37" s="5" t="s">
        <v>58</v>
      </c>
      <c r="C37" s="14">
        <v>454726</v>
      </c>
      <c r="D37" s="14">
        <v>0</v>
      </c>
      <c r="E37" s="14">
        <v>0</v>
      </c>
      <c r="F37" s="14">
        <v>0</v>
      </c>
      <c r="G37" s="14">
        <v>13</v>
      </c>
      <c r="H37" s="14">
        <v>158346</v>
      </c>
      <c r="I37" s="14">
        <v>4207</v>
      </c>
      <c r="J37" s="14">
        <v>808118</v>
      </c>
      <c r="K37" s="14">
        <v>86185</v>
      </c>
      <c r="L37" s="14">
        <v>229465</v>
      </c>
      <c r="M37" s="14">
        <v>0</v>
      </c>
      <c r="N37" s="14">
        <v>219766</v>
      </c>
      <c r="O37" s="26">
        <v>436</v>
      </c>
    </row>
    <row r="38" spans="1:15" ht="15" customHeight="1" x14ac:dyDescent="0.2">
      <c r="A38" s="4"/>
      <c r="B38" s="6" t="s">
        <v>98</v>
      </c>
      <c r="C38" s="14"/>
      <c r="D38" s="14"/>
      <c r="E38" s="14"/>
      <c r="F38" s="14"/>
      <c r="G38" s="14"/>
      <c r="H38" s="14"/>
      <c r="I38" s="14"/>
      <c r="J38" s="14"/>
      <c r="K38" s="14"/>
      <c r="L38" s="14"/>
      <c r="M38" s="14"/>
      <c r="N38" s="14"/>
      <c r="O38" s="26"/>
    </row>
    <row r="39" spans="1:15" ht="15" customHeight="1" x14ac:dyDescent="0.2">
      <c r="A39" s="4" t="s">
        <v>20</v>
      </c>
      <c r="B39" s="5" t="s">
        <v>59</v>
      </c>
      <c r="C39" s="14">
        <v>628018</v>
      </c>
      <c r="D39" s="14">
        <v>3529</v>
      </c>
      <c r="E39" s="14">
        <v>18658</v>
      </c>
      <c r="F39" s="14">
        <v>13176</v>
      </c>
      <c r="G39" s="14">
        <v>6255</v>
      </c>
      <c r="H39" s="14">
        <v>303017</v>
      </c>
      <c r="I39" s="14">
        <v>483753</v>
      </c>
      <c r="J39" s="14">
        <v>654901</v>
      </c>
      <c r="K39" s="14">
        <v>327840</v>
      </c>
      <c r="L39" s="14">
        <v>144257</v>
      </c>
      <c r="M39" s="14">
        <v>2800</v>
      </c>
      <c r="N39" s="14">
        <v>666966</v>
      </c>
      <c r="O39" s="26">
        <v>14935</v>
      </c>
    </row>
    <row r="40" spans="1:15" ht="15" customHeight="1" x14ac:dyDescent="0.2">
      <c r="A40" s="4"/>
      <c r="B40" s="6" t="s">
        <v>60</v>
      </c>
      <c r="C40" s="14"/>
      <c r="D40" s="14"/>
      <c r="E40" s="14"/>
      <c r="F40" s="14"/>
      <c r="G40" s="14"/>
      <c r="H40" s="14"/>
      <c r="I40" s="14"/>
      <c r="J40" s="14"/>
      <c r="K40" s="14"/>
      <c r="L40" s="14"/>
      <c r="M40" s="14"/>
      <c r="N40" s="14"/>
      <c r="O40" s="26"/>
    </row>
    <row r="41" spans="1:15" ht="15" customHeight="1" x14ac:dyDescent="0.25">
      <c r="A41" s="129"/>
      <c r="B41" s="16" t="s">
        <v>303</v>
      </c>
      <c r="C41" s="30">
        <v>623717</v>
      </c>
      <c r="D41" s="30">
        <v>3529</v>
      </c>
      <c r="E41" s="30">
        <v>18658</v>
      </c>
      <c r="F41" s="30">
        <v>12143</v>
      </c>
      <c r="G41" s="30">
        <v>2212</v>
      </c>
      <c r="H41" s="30">
        <v>248190</v>
      </c>
      <c r="I41" s="30">
        <v>255521</v>
      </c>
      <c r="J41" s="30">
        <v>637579</v>
      </c>
      <c r="K41" s="30">
        <v>223098</v>
      </c>
      <c r="L41" s="30">
        <v>144257</v>
      </c>
      <c r="M41" s="30">
        <v>2800</v>
      </c>
      <c r="N41" s="30">
        <v>376852</v>
      </c>
      <c r="O41" s="31">
        <v>14935</v>
      </c>
    </row>
    <row r="42" spans="1:15" ht="15" customHeight="1" x14ac:dyDescent="0.25">
      <c r="A42" s="129"/>
      <c r="B42" s="16" t="s">
        <v>304</v>
      </c>
      <c r="C42" s="30">
        <v>4301</v>
      </c>
      <c r="D42" s="30">
        <v>0</v>
      </c>
      <c r="E42" s="30">
        <v>0</v>
      </c>
      <c r="F42" s="30">
        <v>1033</v>
      </c>
      <c r="G42" s="30">
        <v>4043</v>
      </c>
      <c r="H42" s="30">
        <v>54827</v>
      </c>
      <c r="I42" s="30">
        <v>228232</v>
      </c>
      <c r="J42" s="30">
        <v>17322</v>
      </c>
      <c r="K42" s="30">
        <v>104742</v>
      </c>
      <c r="L42" s="30">
        <v>0</v>
      </c>
      <c r="M42" s="30">
        <v>0</v>
      </c>
      <c r="N42" s="30">
        <v>290114</v>
      </c>
      <c r="O42" s="31">
        <v>0</v>
      </c>
    </row>
    <row r="43" spans="1:15" ht="15" customHeight="1" x14ac:dyDescent="0.2">
      <c r="A43" s="4" t="s">
        <v>21</v>
      </c>
      <c r="B43" s="5" t="s">
        <v>61</v>
      </c>
      <c r="C43" s="14">
        <v>213728</v>
      </c>
      <c r="D43" s="14">
        <v>89840</v>
      </c>
      <c r="E43" s="14">
        <v>2760</v>
      </c>
      <c r="F43" s="14">
        <v>219</v>
      </c>
      <c r="G43" s="14">
        <v>350</v>
      </c>
      <c r="H43" s="14">
        <v>73006</v>
      </c>
      <c r="I43" s="14">
        <v>32596</v>
      </c>
      <c r="J43" s="14">
        <v>80632</v>
      </c>
      <c r="K43" s="14">
        <v>10313</v>
      </c>
      <c r="L43" s="14">
        <v>51534</v>
      </c>
      <c r="M43" s="14">
        <v>7284</v>
      </c>
      <c r="N43" s="14">
        <v>32662</v>
      </c>
      <c r="O43" s="26">
        <v>17362</v>
      </c>
    </row>
    <row r="44" spans="1:15" ht="15" customHeight="1" x14ac:dyDescent="0.2">
      <c r="A44" s="4"/>
      <c r="B44" s="6" t="s">
        <v>35</v>
      </c>
      <c r="C44" s="14"/>
      <c r="D44" s="14"/>
      <c r="E44" s="14"/>
      <c r="F44" s="14"/>
      <c r="G44" s="14"/>
      <c r="H44" s="14"/>
      <c r="I44" s="14"/>
      <c r="J44" s="14"/>
      <c r="K44" s="14"/>
      <c r="L44" s="14"/>
      <c r="M44" s="14"/>
      <c r="N44" s="14"/>
      <c r="O44" s="26"/>
    </row>
    <row r="45" spans="1:15" ht="15" customHeight="1" x14ac:dyDescent="0.25">
      <c r="A45" s="129"/>
      <c r="B45" s="16" t="s">
        <v>103</v>
      </c>
      <c r="C45" s="30">
        <v>145467</v>
      </c>
      <c r="D45" s="30">
        <v>63649</v>
      </c>
      <c r="E45" s="30">
        <v>0</v>
      </c>
      <c r="F45" s="30">
        <v>0</v>
      </c>
      <c r="G45" s="30">
        <v>0</v>
      </c>
      <c r="H45" s="30">
        <v>0</v>
      </c>
      <c r="I45" s="30">
        <v>0</v>
      </c>
      <c r="J45" s="30">
        <v>0</v>
      </c>
      <c r="K45" s="30">
        <v>0</v>
      </c>
      <c r="L45" s="30">
        <v>0</v>
      </c>
      <c r="M45" s="30">
        <v>0</v>
      </c>
      <c r="N45" s="30">
        <v>2652</v>
      </c>
      <c r="O45" s="31">
        <v>9858</v>
      </c>
    </row>
    <row r="46" spans="1:15" ht="15" customHeight="1" x14ac:dyDescent="0.25">
      <c r="A46" s="129"/>
      <c r="B46" s="16" t="s">
        <v>305</v>
      </c>
      <c r="C46" s="30">
        <v>68261</v>
      </c>
      <c r="D46" s="30">
        <v>26191</v>
      </c>
      <c r="E46" s="30">
        <v>2760</v>
      </c>
      <c r="F46" s="30">
        <v>219</v>
      </c>
      <c r="G46" s="30">
        <v>350</v>
      </c>
      <c r="H46" s="30">
        <v>73006</v>
      </c>
      <c r="I46" s="30">
        <v>32596</v>
      </c>
      <c r="J46" s="30">
        <v>80632</v>
      </c>
      <c r="K46" s="30">
        <v>10313</v>
      </c>
      <c r="L46" s="30">
        <v>51534</v>
      </c>
      <c r="M46" s="30">
        <v>7284</v>
      </c>
      <c r="N46" s="30">
        <v>30010</v>
      </c>
      <c r="O46" s="31">
        <v>7504</v>
      </c>
    </row>
    <row r="47" spans="1:15" ht="15" customHeight="1" x14ac:dyDescent="0.2">
      <c r="A47" s="4" t="s">
        <v>22</v>
      </c>
      <c r="B47" s="5" t="s">
        <v>62</v>
      </c>
      <c r="C47" s="14">
        <v>2847787</v>
      </c>
      <c r="D47" s="14">
        <v>430</v>
      </c>
      <c r="E47" s="14">
        <v>2310</v>
      </c>
      <c r="F47" s="14">
        <v>7030</v>
      </c>
      <c r="G47" s="14">
        <v>7434</v>
      </c>
      <c r="H47" s="14">
        <v>147382</v>
      </c>
      <c r="I47" s="14">
        <v>437455</v>
      </c>
      <c r="J47" s="14">
        <v>2103640</v>
      </c>
      <c r="K47" s="14">
        <v>985183</v>
      </c>
      <c r="L47" s="14">
        <v>332662</v>
      </c>
      <c r="M47" s="14">
        <v>4335</v>
      </c>
      <c r="N47" s="14">
        <v>680748</v>
      </c>
      <c r="O47" s="26">
        <v>165957</v>
      </c>
    </row>
    <row r="48" spans="1:15" ht="15" customHeight="1" x14ac:dyDescent="0.2">
      <c r="A48" s="4"/>
      <c r="B48" s="6" t="s">
        <v>63</v>
      </c>
      <c r="C48" s="14"/>
      <c r="D48" s="14"/>
      <c r="E48" s="14"/>
      <c r="F48" s="14"/>
      <c r="G48" s="14"/>
      <c r="H48" s="14"/>
      <c r="I48" s="14"/>
      <c r="J48" s="14"/>
      <c r="K48" s="14"/>
      <c r="L48" s="14"/>
      <c r="M48" s="14"/>
      <c r="N48" s="14"/>
      <c r="O48" s="26"/>
    </row>
    <row r="49" spans="1:15" ht="15" customHeight="1" x14ac:dyDescent="0.25">
      <c r="A49" s="129"/>
      <c r="B49" s="16" t="s">
        <v>306</v>
      </c>
      <c r="C49" s="30">
        <v>52459</v>
      </c>
      <c r="D49" s="30">
        <v>0</v>
      </c>
      <c r="E49" s="30">
        <v>273</v>
      </c>
      <c r="F49" s="30">
        <v>2585</v>
      </c>
      <c r="G49" s="30">
        <v>678</v>
      </c>
      <c r="H49" s="30">
        <v>17588</v>
      </c>
      <c r="I49" s="30">
        <v>6406</v>
      </c>
      <c r="J49" s="30">
        <v>43806</v>
      </c>
      <c r="K49" s="30">
        <v>2859</v>
      </c>
      <c r="L49" s="30">
        <v>20735</v>
      </c>
      <c r="M49" s="30">
        <v>0</v>
      </c>
      <c r="N49" s="30">
        <v>65760</v>
      </c>
      <c r="O49" s="31">
        <v>44589</v>
      </c>
    </row>
    <row r="50" spans="1:15" ht="15" customHeight="1" x14ac:dyDescent="0.25">
      <c r="A50" s="129"/>
      <c r="B50" s="16" t="s">
        <v>307</v>
      </c>
      <c r="C50" s="30">
        <v>2795328</v>
      </c>
      <c r="D50" s="30">
        <v>430</v>
      </c>
      <c r="E50" s="30">
        <v>2037</v>
      </c>
      <c r="F50" s="30">
        <v>4445</v>
      </c>
      <c r="G50" s="30">
        <v>6756</v>
      </c>
      <c r="H50" s="30">
        <v>129794</v>
      </c>
      <c r="I50" s="30">
        <v>431049</v>
      </c>
      <c r="J50" s="30">
        <v>2059834</v>
      </c>
      <c r="K50" s="30">
        <v>982324</v>
      </c>
      <c r="L50" s="30">
        <v>311927</v>
      </c>
      <c r="M50" s="30">
        <v>4335</v>
      </c>
      <c r="N50" s="30">
        <v>614988</v>
      </c>
      <c r="O50" s="31">
        <v>121368</v>
      </c>
    </row>
    <row r="51" spans="1:15" ht="15" customHeight="1" x14ac:dyDescent="0.2">
      <c r="A51" s="4" t="s">
        <v>23</v>
      </c>
      <c r="B51" s="5" t="s">
        <v>64</v>
      </c>
      <c r="C51" s="14">
        <v>1328632</v>
      </c>
      <c r="D51" s="14">
        <v>15828</v>
      </c>
      <c r="E51" s="14">
        <v>68007</v>
      </c>
      <c r="F51" s="14">
        <v>31500</v>
      </c>
      <c r="G51" s="14">
        <v>7834</v>
      </c>
      <c r="H51" s="14">
        <v>347528</v>
      </c>
      <c r="I51" s="14">
        <v>790315</v>
      </c>
      <c r="J51" s="14">
        <v>1664371</v>
      </c>
      <c r="K51" s="14">
        <v>2926292</v>
      </c>
      <c r="L51" s="14">
        <v>224802</v>
      </c>
      <c r="M51" s="14">
        <v>10359</v>
      </c>
      <c r="N51" s="14">
        <v>265588</v>
      </c>
      <c r="O51" s="26">
        <v>241175</v>
      </c>
    </row>
    <row r="52" spans="1:15" ht="15" customHeight="1" x14ac:dyDescent="0.2">
      <c r="A52" s="4"/>
      <c r="B52" s="6" t="s">
        <v>36</v>
      </c>
      <c r="C52" s="14"/>
      <c r="D52" s="14"/>
      <c r="E52" s="14"/>
      <c r="F52" s="14"/>
      <c r="G52" s="14"/>
      <c r="H52" s="14"/>
      <c r="I52" s="14"/>
      <c r="J52" s="14"/>
      <c r="K52" s="14"/>
      <c r="L52" s="14"/>
      <c r="M52" s="14"/>
      <c r="N52" s="14"/>
      <c r="O52" s="26"/>
    </row>
    <row r="53" spans="1:15" ht="15" customHeight="1" x14ac:dyDescent="0.2">
      <c r="A53" s="4" t="s">
        <v>24</v>
      </c>
      <c r="B53" s="5" t="s">
        <v>65</v>
      </c>
      <c r="C53" s="14">
        <v>1270765</v>
      </c>
      <c r="D53" s="14">
        <v>477</v>
      </c>
      <c r="E53" s="14">
        <v>0</v>
      </c>
      <c r="F53" s="14">
        <v>19</v>
      </c>
      <c r="G53" s="14">
        <v>13041</v>
      </c>
      <c r="H53" s="14">
        <v>438486</v>
      </c>
      <c r="I53" s="14">
        <v>260771</v>
      </c>
      <c r="J53" s="14">
        <v>405099</v>
      </c>
      <c r="K53" s="14">
        <v>161734</v>
      </c>
      <c r="L53" s="14">
        <v>27550</v>
      </c>
      <c r="M53" s="14">
        <v>0</v>
      </c>
      <c r="N53" s="14">
        <v>66061</v>
      </c>
      <c r="O53" s="26">
        <v>193581</v>
      </c>
    </row>
    <row r="54" spans="1:15" ht="15" customHeight="1" x14ac:dyDescent="0.2">
      <c r="A54" s="4"/>
      <c r="B54" s="6" t="s">
        <v>104</v>
      </c>
      <c r="C54" s="14"/>
      <c r="D54" s="14"/>
      <c r="E54" s="14"/>
      <c r="F54" s="14"/>
      <c r="G54" s="14"/>
      <c r="H54" s="14"/>
      <c r="I54" s="14"/>
      <c r="J54" s="14"/>
      <c r="K54" s="14"/>
      <c r="L54" s="14"/>
      <c r="M54" s="14"/>
      <c r="N54" s="14"/>
      <c r="O54" s="26"/>
    </row>
    <row r="55" spans="1:15" ht="15" customHeight="1" x14ac:dyDescent="0.2">
      <c r="A55" s="130"/>
      <c r="B55" s="17" t="s">
        <v>308</v>
      </c>
      <c r="C55" s="12">
        <v>80891405</v>
      </c>
      <c r="D55" s="12">
        <v>1486938</v>
      </c>
      <c r="E55" s="12">
        <v>2069276</v>
      </c>
      <c r="F55" s="12">
        <v>2152713</v>
      </c>
      <c r="G55" s="12">
        <v>825310</v>
      </c>
      <c r="H55" s="12">
        <v>18358218</v>
      </c>
      <c r="I55" s="12">
        <v>18694613</v>
      </c>
      <c r="J55" s="12">
        <v>90606400</v>
      </c>
      <c r="K55" s="12">
        <v>45099874</v>
      </c>
      <c r="L55" s="12">
        <v>31669063</v>
      </c>
      <c r="M55" s="12">
        <v>1984633</v>
      </c>
      <c r="N55" s="12">
        <v>53101837</v>
      </c>
      <c r="O55" s="27">
        <v>2946009</v>
      </c>
    </row>
    <row r="56" spans="1:15" ht="15" customHeight="1" x14ac:dyDescent="0.2">
      <c r="A56" s="128"/>
      <c r="B56" s="3" t="s">
        <v>37</v>
      </c>
      <c r="C56" s="7"/>
      <c r="D56" s="7"/>
      <c r="E56" s="7"/>
      <c r="F56" s="7"/>
      <c r="G56" s="7"/>
      <c r="H56" s="7"/>
      <c r="I56" s="7"/>
      <c r="J56" s="7"/>
      <c r="K56" s="7"/>
      <c r="L56" s="7"/>
      <c r="M56" s="7"/>
      <c r="N56" s="7"/>
      <c r="O56" s="28"/>
    </row>
    <row r="57" spans="1:15" ht="15" customHeight="1" x14ac:dyDescent="0.2">
      <c r="A57" s="4" t="s">
        <v>11</v>
      </c>
      <c r="B57" s="5" t="s">
        <v>0</v>
      </c>
      <c r="C57" s="14">
        <v>485875</v>
      </c>
      <c r="D57" s="14">
        <v>7</v>
      </c>
      <c r="E57" s="14">
        <v>7608</v>
      </c>
      <c r="F57" s="14">
        <v>29815</v>
      </c>
      <c r="G57" s="14">
        <v>780</v>
      </c>
      <c r="H57" s="14">
        <v>382</v>
      </c>
      <c r="I57" s="14">
        <v>13386</v>
      </c>
      <c r="J57" s="14">
        <v>1002401</v>
      </c>
      <c r="K57" s="14">
        <v>598316</v>
      </c>
      <c r="L57" s="14">
        <v>164294</v>
      </c>
      <c r="M57" s="14">
        <v>0</v>
      </c>
      <c r="N57" s="14">
        <v>1149393</v>
      </c>
      <c r="O57" s="26">
        <v>169956</v>
      </c>
    </row>
    <row r="58" spans="1:15" ht="15" customHeight="1" x14ac:dyDescent="0.2">
      <c r="A58" s="4"/>
      <c r="B58" s="6" t="s">
        <v>38</v>
      </c>
      <c r="C58" s="14"/>
      <c r="D58" s="14"/>
      <c r="E58" s="14"/>
      <c r="F58" s="14"/>
      <c r="G58" s="14"/>
      <c r="H58" s="14"/>
      <c r="I58" s="14"/>
      <c r="J58" s="14"/>
      <c r="K58" s="14"/>
      <c r="L58" s="14"/>
      <c r="M58" s="14"/>
      <c r="N58" s="14"/>
      <c r="O58" s="26"/>
    </row>
    <row r="59" spans="1:15" ht="15" customHeight="1" x14ac:dyDescent="0.25">
      <c r="A59" s="129"/>
      <c r="B59" s="16" t="s">
        <v>309</v>
      </c>
      <c r="C59" s="30">
        <v>311847</v>
      </c>
      <c r="D59" s="30">
        <v>7</v>
      </c>
      <c r="E59" s="30">
        <v>69</v>
      </c>
      <c r="F59" s="30">
        <v>12169</v>
      </c>
      <c r="G59" s="30">
        <v>780</v>
      </c>
      <c r="H59" s="30">
        <v>382</v>
      </c>
      <c r="I59" s="30">
        <v>13310</v>
      </c>
      <c r="J59" s="30">
        <v>1002401</v>
      </c>
      <c r="K59" s="30">
        <v>598316</v>
      </c>
      <c r="L59" s="30">
        <v>164294</v>
      </c>
      <c r="M59" s="30">
        <v>0</v>
      </c>
      <c r="N59" s="30">
        <v>1149393</v>
      </c>
      <c r="O59" s="31">
        <v>164618</v>
      </c>
    </row>
    <row r="60" spans="1:15" ht="15" customHeight="1" x14ac:dyDescent="0.2">
      <c r="A60" s="4"/>
      <c r="B60" s="16" t="s">
        <v>310</v>
      </c>
      <c r="C60" s="30">
        <v>20155</v>
      </c>
      <c r="D60" s="30">
        <v>0</v>
      </c>
      <c r="E60" s="30">
        <v>7539</v>
      </c>
      <c r="F60" s="30">
        <v>17646</v>
      </c>
      <c r="G60" s="30">
        <v>0</v>
      </c>
      <c r="H60" s="30">
        <v>0</v>
      </c>
      <c r="I60" s="30">
        <v>76</v>
      </c>
      <c r="J60" s="30">
        <v>0</v>
      </c>
      <c r="K60" s="30">
        <v>0</v>
      </c>
      <c r="L60" s="30">
        <v>0</v>
      </c>
      <c r="M60" s="30">
        <v>0</v>
      </c>
      <c r="N60" s="30">
        <v>0</v>
      </c>
      <c r="O60" s="31">
        <v>5338</v>
      </c>
    </row>
    <row r="61" spans="1:15"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1">
        <v>0</v>
      </c>
    </row>
    <row r="62" spans="1:15"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1">
        <v>0</v>
      </c>
    </row>
    <row r="63" spans="1:15" ht="15" customHeight="1" x14ac:dyDescent="0.25">
      <c r="A63" s="129"/>
      <c r="B63" s="16" t="s">
        <v>313</v>
      </c>
      <c r="C63" s="30">
        <v>153873</v>
      </c>
      <c r="D63" s="30">
        <v>0</v>
      </c>
      <c r="E63" s="30">
        <v>0</v>
      </c>
      <c r="F63" s="30">
        <v>0</v>
      </c>
      <c r="G63" s="30">
        <v>0</v>
      </c>
      <c r="H63" s="30">
        <v>0</v>
      </c>
      <c r="I63" s="30">
        <v>0</v>
      </c>
      <c r="J63" s="30">
        <v>0</v>
      </c>
      <c r="K63" s="30">
        <v>0</v>
      </c>
      <c r="L63" s="30">
        <v>0</v>
      </c>
      <c r="M63" s="30">
        <v>0</v>
      </c>
      <c r="N63" s="30">
        <v>0</v>
      </c>
      <c r="O63" s="31">
        <v>0</v>
      </c>
    </row>
    <row r="64" spans="1:15" ht="15" customHeight="1" x14ac:dyDescent="0.2">
      <c r="A64" s="4" t="s">
        <v>12</v>
      </c>
      <c r="B64" s="5" t="s">
        <v>69</v>
      </c>
      <c r="C64" s="14">
        <v>3514498</v>
      </c>
      <c r="D64" s="14">
        <v>0</v>
      </c>
      <c r="E64" s="14">
        <v>0</v>
      </c>
      <c r="F64" s="14">
        <v>0</v>
      </c>
      <c r="G64" s="14">
        <v>0</v>
      </c>
      <c r="H64" s="14">
        <v>0</v>
      </c>
      <c r="I64" s="14">
        <v>6360</v>
      </c>
      <c r="J64" s="14">
        <v>0</v>
      </c>
      <c r="K64" s="14">
        <v>88968</v>
      </c>
      <c r="L64" s="14">
        <v>0</v>
      </c>
      <c r="M64" s="14">
        <v>0</v>
      </c>
      <c r="N64" s="14">
        <v>0</v>
      </c>
      <c r="O64" s="26">
        <v>0</v>
      </c>
    </row>
    <row r="65" spans="1:15" ht="15" customHeight="1" x14ac:dyDescent="0.25">
      <c r="A65" s="129"/>
      <c r="B65" s="6" t="s">
        <v>70</v>
      </c>
      <c r="C65" s="14"/>
      <c r="D65" s="14"/>
      <c r="E65" s="14"/>
      <c r="F65" s="14"/>
      <c r="G65" s="14"/>
      <c r="H65" s="14"/>
      <c r="I65" s="14"/>
      <c r="J65" s="14"/>
      <c r="K65" s="14"/>
      <c r="L65" s="14"/>
      <c r="M65" s="14"/>
      <c r="N65" s="14"/>
      <c r="O65" s="26"/>
    </row>
    <row r="66" spans="1:15" ht="15" customHeight="1" x14ac:dyDescent="0.2">
      <c r="A66" s="4"/>
      <c r="B66" s="16" t="s">
        <v>311</v>
      </c>
      <c r="C66" s="30">
        <v>2142256</v>
      </c>
      <c r="D66" s="30">
        <v>0</v>
      </c>
      <c r="E66" s="30">
        <v>0</v>
      </c>
      <c r="F66" s="30">
        <v>0</v>
      </c>
      <c r="G66" s="30">
        <v>0</v>
      </c>
      <c r="H66" s="30">
        <v>0</v>
      </c>
      <c r="I66" s="30">
        <v>0</v>
      </c>
      <c r="J66" s="30">
        <v>0</v>
      </c>
      <c r="K66" s="30">
        <v>0</v>
      </c>
      <c r="L66" s="30">
        <v>0</v>
      </c>
      <c r="M66" s="30">
        <v>0</v>
      </c>
      <c r="N66" s="30">
        <v>0</v>
      </c>
      <c r="O66" s="31">
        <v>0</v>
      </c>
    </row>
    <row r="67" spans="1:15" ht="15" customHeight="1" x14ac:dyDescent="0.25">
      <c r="A67" s="129"/>
      <c r="B67" s="16" t="s">
        <v>312</v>
      </c>
      <c r="C67" s="30">
        <v>1372242</v>
      </c>
      <c r="D67" s="30">
        <v>0</v>
      </c>
      <c r="E67" s="30">
        <v>0</v>
      </c>
      <c r="F67" s="30">
        <v>0</v>
      </c>
      <c r="G67" s="30">
        <v>0</v>
      </c>
      <c r="H67" s="30">
        <v>0</v>
      </c>
      <c r="I67" s="30">
        <v>6360</v>
      </c>
      <c r="J67" s="30">
        <v>0</v>
      </c>
      <c r="K67" s="30">
        <v>88968</v>
      </c>
      <c r="L67" s="30">
        <v>0</v>
      </c>
      <c r="M67" s="30">
        <v>0</v>
      </c>
      <c r="N67" s="30">
        <v>0</v>
      </c>
      <c r="O67" s="31">
        <v>0</v>
      </c>
    </row>
    <row r="68" spans="1:15" ht="15" customHeight="1" x14ac:dyDescent="0.25">
      <c r="A68" s="129"/>
      <c r="B68" s="16" t="s">
        <v>313</v>
      </c>
      <c r="C68" s="30">
        <v>0</v>
      </c>
      <c r="D68" s="30">
        <v>0</v>
      </c>
      <c r="E68" s="30">
        <v>0</v>
      </c>
      <c r="F68" s="30">
        <v>0</v>
      </c>
      <c r="G68" s="30">
        <v>0</v>
      </c>
      <c r="H68" s="30">
        <v>0</v>
      </c>
      <c r="I68" s="30">
        <v>0</v>
      </c>
      <c r="J68" s="30">
        <v>0</v>
      </c>
      <c r="K68" s="30">
        <v>0</v>
      </c>
      <c r="L68" s="30">
        <v>0</v>
      </c>
      <c r="M68" s="30">
        <v>0</v>
      </c>
      <c r="N68" s="30">
        <v>0</v>
      </c>
      <c r="O68" s="31">
        <v>0</v>
      </c>
    </row>
    <row r="69" spans="1:15" ht="15" customHeight="1" x14ac:dyDescent="0.2">
      <c r="A69" s="4" t="s">
        <v>13</v>
      </c>
      <c r="B69" s="5" t="s">
        <v>71</v>
      </c>
      <c r="C69" s="14">
        <v>67274322</v>
      </c>
      <c r="D69" s="14">
        <v>1236294</v>
      </c>
      <c r="E69" s="14">
        <v>1563050</v>
      </c>
      <c r="F69" s="14">
        <v>1609855</v>
      </c>
      <c r="G69" s="14">
        <v>678662</v>
      </c>
      <c r="H69" s="14">
        <v>16323838</v>
      </c>
      <c r="I69" s="14">
        <v>16481716</v>
      </c>
      <c r="J69" s="14">
        <v>76863403</v>
      </c>
      <c r="K69" s="14">
        <v>39150392</v>
      </c>
      <c r="L69" s="14">
        <v>27646390</v>
      </c>
      <c r="M69" s="14">
        <v>1743189</v>
      </c>
      <c r="N69" s="14">
        <v>45998071</v>
      </c>
      <c r="O69" s="26">
        <v>1182413</v>
      </c>
    </row>
    <row r="70" spans="1:15" ht="15" customHeight="1" x14ac:dyDescent="0.25">
      <c r="A70" s="129"/>
      <c r="B70" s="6" t="s">
        <v>72</v>
      </c>
      <c r="C70" s="14"/>
      <c r="D70" s="14"/>
      <c r="E70" s="14"/>
      <c r="F70" s="14"/>
      <c r="G70" s="14"/>
      <c r="H70" s="14"/>
      <c r="I70" s="14"/>
      <c r="J70" s="14"/>
      <c r="K70" s="14"/>
      <c r="L70" s="14"/>
      <c r="M70" s="14"/>
      <c r="N70" s="14"/>
      <c r="O70" s="26"/>
    </row>
    <row r="71" spans="1:15" ht="15" customHeight="1" x14ac:dyDescent="0.2">
      <c r="A71" s="4"/>
      <c r="B71" s="16" t="s">
        <v>311</v>
      </c>
      <c r="C71" s="30">
        <v>64185974</v>
      </c>
      <c r="D71" s="30">
        <v>1063597</v>
      </c>
      <c r="E71" s="30">
        <v>1542591</v>
      </c>
      <c r="F71" s="30">
        <v>1609855</v>
      </c>
      <c r="G71" s="30">
        <v>675225</v>
      </c>
      <c r="H71" s="30">
        <v>16177709</v>
      </c>
      <c r="I71" s="30">
        <v>15372907</v>
      </c>
      <c r="J71" s="30">
        <v>72855958</v>
      </c>
      <c r="K71" s="30">
        <v>37649278</v>
      </c>
      <c r="L71" s="30">
        <v>25860466</v>
      </c>
      <c r="M71" s="30">
        <v>1694027</v>
      </c>
      <c r="N71" s="30">
        <v>42260644</v>
      </c>
      <c r="O71" s="31">
        <v>1002817</v>
      </c>
    </row>
    <row r="72" spans="1:15" ht="15" customHeight="1" x14ac:dyDescent="0.2">
      <c r="A72" s="4"/>
      <c r="B72" s="16" t="s">
        <v>312</v>
      </c>
      <c r="C72" s="30">
        <v>3088348</v>
      </c>
      <c r="D72" s="30">
        <v>93893</v>
      </c>
      <c r="E72" s="30">
        <v>0</v>
      </c>
      <c r="F72" s="30">
        <v>0</v>
      </c>
      <c r="G72" s="30">
        <v>0</v>
      </c>
      <c r="H72" s="30">
        <v>10832</v>
      </c>
      <c r="I72" s="30">
        <v>941094</v>
      </c>
      <c r="J72" s="30">
        <v>3144520</v>
      </c>
      <c r="K72" s="30">
        <v>1069429</v>
      </c>
      <c r="L72" s="30">
        <v>1490319</v>
      </c>
      <c r="M72" s="30">
        <v>0</v>
      </c>
      <c r="N72" s="30">
        <v>3483323</v>
      </c>
      <c r="O72" s="31">
        <v>179596</v>
      </c>
    </row>
    <row r="73" spans="1:15" ht="15" customHeight="1" x14ac:dyDescent="0.2">
      <c r="A73" s="4"/>
      <c r="B73" s="16" t="s">
        <v>313</v>
      </c>
      <c r="C73" s="30">
        <v>0</v>
      </c>
      <c r="D73" s="30">
        <v>78804</v>
      </c>
      <c r="E73" s="30">
        <v>20459</v>
      </c>
      <c r="F73" s="30">
        <v>0</v>
      </c>
      <c r="G73" s="30">
        <v>3437</v>
      </c>
      <c r="H73" s="30">
        <v>135297</v>
      </c>
      <c r="I73" s="30">
        <v>167715</v>
      </c>
      <c r="J73" s="30">
        <v>862925</v>
      </c>
      <c r="K73" s="30">
        <v>431685</v>
      </c>
      <c r="L73" s="30">
        <v>295605</v>
      </c>
      <c r="M73" s="30">
        <v>49162</v>
      </c>
      <c r="N73" s="30">
        <v>254104</v>
      </c>
      <c r="O73" s="31">
        <v>0</v>
      </c>
    </row>
    <row r="74" spans="1:15" ht="15" customHeight="1" x14ac:dyDescent="0.2">
      <c r="A74" s="4" t="s">
        <v>14</v>
      </c>
      <c r="B74" s="5" t="s">
        <v>56</v>
      </c>
      <c r="C74" s="14">
        <v>278927</v>
      </c>
      <c r="D74" s="14">
        <v>0</v>
      </c>
      <c r="E74" s="14">
        <v>35440</v>
      </c>
      <c r="F74" s="14">
        <v>40013</v>
      </c>
      <c r="G74" s="14">
        <v>0</v>
      </c>
      <c r="H74" s="14">
        <v>148593</v>
      </c>
      <c r="I74" s="14">
        <v>706</v>
      </c>
      <c r="J74" s="14">
        <v>3250</v>
      </c>
      <c r="K74" s="14">
        <v>66190</v>
      </c>
      <c r="L74" s="14">
        <v>76363</v>
      </c>
      <c r="M74" s="14">
        <v>0</v>
      </c>
      <c r="N74" s="14">
        <v>376489</v>
      </c>
      <c r="O74" s="26">
        <v>1047</v>
      </c>
    </row>
    <row r="75" spans="1:15" ht="15" customHeight="1" x14ac:dyDescent="0.25">
      <c r="A75" s="129"/>
      <c r="B75" s="6" t="s">
        <v>101</v>
      </c>
      <c r="C75" s="14"/>
      <c r="D75" s="14"/>
      <c r="E75" s="14"/>
      <c r="F75" s="14"/>
      <c r="G75" s="14"/>
      <c r="H75" s="14"/>
      <c r="I75" s="14"/>
      <c r="J75" s="14"/>
      <c r="K75" s="14"/>
      <c r="L75" s="14"/>
      <c r="M75" s="14"/>
      <c r="N75" s="14"/>
      <c r="O75" s="26"/>
    </row>
    <row r="76" spans="1:15" ht="15" customHeight="1" x14ac:dyDescent="0.2">
      <c r="A76" s="4" t="s">
        <v>15</v>
      </c>
      <c r="B76" s="5" t="s">
        <v>102</v>
      </c>
      <c r="C76" s="14">
        <v>0</v>
      </c>
      <c r="D76" s="14">
        <v>0</v>
      </c>
      <c r="E76" s="14">
        <v>0</v>
      </c>
      <c r="F76" s="14">
        <v>0</v>
      </c>
      <c r="G76" s="14">
        <v>0</v>
      </c>
      <c r="H76" s="14">
        <v>0</v>
      </c>
      <c r="I76" s="14">
        <v>0</v>
      </c>
      <c r="J76" s="14">
        <v>0</v>
      </c>
      <c r="K76" s="14">
        <v>0</v>
      </c>
      <c r="L76" s="14">
        <v>25324</v>
      </c>
      <c r="M76" s="14">
        <v>0</v>
      </c>
      <c r="N76" s="14">
        <v>3740</v>
      </c>
      <c r="O76" s="26">
        <v>0</v>
      </c>
    </row>
    <row r="77" spans="1:15" ht="15" customHeight="1" x14ac:dyDescent="0.2">
      <c r="A77" s="4"/>
      <c r="B77" s="6" t="s">
        <v>57</v>
      </c>
      <c r="C77" s="14"/>
      <c r="D77" s="14"/>
      <c r="E77" s="14"/>
      <c r="F77" s="14"/>
      <c r="G77" s="14"/>
      <c r="H77" s="14"/>
      <c r="I77" s="14"/>
      <c r="J77" s="14"/>
      <c r="K77" s="14"/>
      <c r="L77" s="14"/>
      <c r="M77" s="14"/>
      <c r="N77" s="14"/>
      <c r="O77" s="26"/>
    </row>
    <row r="78" spans="1:15" ht="15" customHeight="1" x14ac:dyDescent="0.2">
      <c r="A78" s="4" t="s">
        <v>16</v>
      </c>
      <c r="B78" s="5" t="s">
        <v>1</v>
      </c>
      <c r="C78" s="14">
        <v>280569</v>
      </c>
      <c r="D78" s="14">
        <v>3378</v>
      </c>
      <c r="E78" s="14">
        <v>3060</v>
      </c>
      <c r="F78" s="14">
        <v>876</v>
      </c>
      <c r="G78" s="14">
        <v>576</v>
      </c>
      <c r="H78" s="14">
        <v>21710</v>
      </c>
      <c r="I78" s="14">
        <v>30606</v>
      </c>
      <c r="J78" s="14">
        <v>1337428</v>
      </c>
      <c r="K78" s="14">
        <v>413760</v>
      </c>
      <c r="L78" s="14">
        <v>43140</v>
      </c>
      <c r="M78" s="14">
        <v>7697</v>
      </c>
      <c r="N78" s="14">
        <v>269213</v>
      </c>
      <c r="O78" s="26">
        <v>16347</v>
      </c>
    </row>
    <row r="79" spans="1:15" ht="15" customHeight="1" x14ac:dyDescent="0.2">
      <c r="A79" s="4"/>
      <c r="B79" s="6" t="s">
        <v>39</v>
      </c>
      <c r="C79" s="14"/>
      <c r="D79" s="14"/>
      <c r="E79" s="14"/>
      <c r="F79" s="14"/>
      <c r="G79" s="14"/>
      <c r="H79" s="14"/>
      <c r="I79" s="14"/>
      <c r="J79" s="14"/>
      <c r="K79" s="14"/>
      <c r="L79" s="14"/>
      <c r="M79" s="14"/>
      <c r="N79" s="14"/>
      <c r="O79" s="26"/>
    </row>
    <row r="80" spans="1:15" ht="15" customHeight="1" x14ac:dyDescent="0.2">
      <c r="A80" s="4" t="s">
        <v>17</v>
      </c>
      <c r="B80" s="5" t="s">
        <v>73</v>
      </c>
      <c r="C80" s="14">
        <v>18899</v>
      </c>
      <c r="D80" s="14">
        <v>1623</v>
      </c>
      <c r="E80" s="14">
        <v>0</v>
      </c>
      <c r="F80" s="14">
        <v>11921</v>
      </c>
      <c r="G80" s="14">
        <v>1015</v>
      </c>
      <c r="H80" s="14">
        <v>7705</v>
      </c>
      <c r="I80" s="14">
        <v>2202</v>
      </c>
      <c r="J80" s="14">
        <v>249622</v>
      </c>
      <c r="K80" s="14">
        <v>14928</v>
      </c>
      <c r="L80" s="14">
        <v>73102</v>
      </c>
      <c r="M80" s="14">
        <v>5483</v>
      </c>
      <c r="N80" s="14">
        <v>433600</v>
      </c>
      <c r="O80" s="26">
        <v>3668</v>
      </c>
    </row>
    <row r="81" spans="1:15" ht="15" customHeight="1" x14ac:dyDescent="0.2">
      <c r="A81" s="4"/>
      <c r="B81" s="6" t="s">
        <v>74</v>
      </c>
      <c r="C81" s="14"/>
      <c r="D81" s="14"/>
      <c r="E81" s="14"/>
      <c r="F81" s="14"/>
      <c r="G81" s="14"/>
      <c r="H81" s="14"/>
      <c r="I81" s="14"/>
      <c r="J81" s="14"/>
      <c r="K81" s="14"/>
      <c r="L81" s="14"/>
      <c r="M81" s="14"/>
      <c r="N81" s="14"/>
      <c r="O81" s="26"/>
    </row>
    <row r="82" spans="1:15" ht="15" customHeight="1" x14ac:dyDescent="0.2">
      <c r="A82" s="4"/>
      <c r="B82" s="16" t="s">
        <v>314</v>
      </c>
      <c r="C82" s="30">
        <v>8908</v>
      </c>
      <c r="D82" s="30">
        <v>1623</v>
      </c>
      <c r="E82" s="30">
        <v>0</v>
      </c>
      <c r="F82" s="30">
        <v>6911</v>
      </c>
      <c r="G82" s="30">
        <v>72</v>
      </c>
      <c r="H82" s="30">
        <v>1305</v>
      </c>
      <c r="I82" s="30">
        <v>2202</v>
      </c>
      <c r="J82" s="30">
        <v>41568</v>
      </c>
      <c r="K82" s="30">
        <v>14459</v>
      </c>
      <c r="L82" s="30">
        <v>2804</v>
      </c>
      <c r="M82" s="30">
        <v>5483</v>
      </c>
      <c r="N82" s="30">
        <v>76534</v>
      </c>
      <c r="O82" s="31">
        <v>2638</v>
      </c>
    </row>
    <row r="83" spans="1:15" ht="15" customHeight="1" x14ac:dyDescent="0.2">
      <c r="A83" s="4"/>
      <c r="B83" s="16" t="s">
        <v>315</v>
      </c>
      <c r="C83" s="30">
        <v>9991</v>
      </c>
      <c r="D83" s="30">
        <v>0</v>
      </c>
      <c r="E83" s="30">
        <v>0</v>
      </c>
      <c r="F83" s="30">
        <v>5010</v>
      </c>
      <c r="G83" s="30">
        <v>943</v>
      </c>
      <c r="H83" s="30">
        <v>6400</v>
      </c>
      <c r="I83" s="30">
        <v>0</v>
      </c>
      <c r="J83" s="30">
        <v>208054</v>
      </c>
      <c r="K83" s="30">
        <v>469</v>
      </c>
      <c r="L83" s="30">
        <v>70298</v>
      </c>
      <c r="M83" s="30">
        <v>0</v>
      </c>
      <c r="N83" s="30">
        <v>357066</v>
      </c>
      <c r="O83" s="31">
        <v>1030</v>
      </c>
    </row>
    <row r="84" spans="1:15" ht="15" customHeight="1" x14ac:dyDescent="0.2">
      <c r="A84" s="4" t="s">
        <v>18</v>
      </c>
      <c r="B84" s="5" t="s">
        <v>75</v>
      </c>
      <c r="C84" s="14">
        <v>0</v>
      </c>
      <c r="D84" s="14">
        <v>0</v>
      </c>
      <c r="E84" s="14">
        <v>15442</v>
      </c>
      <c r="F84" s="14">
        <v>0</v>
      </c>
      <c r="G84" s="14">
        <v>0</v>
      </c>
      <c r="H84" s="14">
        <v>885</v>
      </c>
      <c r="I84" s="14">
        <v>0</v>
      </c>
      <c r="J84" s="14">
        <v>0</v>
      </c>
      <c r="K84" s="14">
        <v>0</v>
      </c>
      <c r="L84" s="14">
        <v>0</v>
      </c>
      <c r="M84" s="14">
        <v>0</v>
      </c>
      <c r="N84" s="14">
        <v>69188</v>
      </c>
      <c r="O84" s="26">
        <v>0</v>
      </c>
    </row>
    <row r="85" spans="1:15" ht="15" customHeight="1" x14ac:dyDescent="0.2">
      <c r="A85" s="4"/>
      <c r="B85" s="6" t="s">
        <v>76</v>
      </c>
      <c r="C85" s="14"/>
      <c r="D85" s="14"/>
      <c r="E85" s="14"/>
      <c r="F85" s="14"/>
      <c r="G85" s="14"/>
      <c r="H85" s="14"/>
      <c r="I85" s="14"/>
      <c r="J85" s="14"/>
      <c r="K85" s="14"/>
      <c r="L85" s="14"/>
      <c r="M85" s="14"/>
      <c r="N85" s="14"/>
      <c r="O85" s="26"/>
    </row>
    <row r="86" spans="1:15" ht="15" customHeight="1" x14ac:dyDescent="0.2">
      <c r="A86" s="4" t="s">
        <v>19</v>
      </c>
      <c r="B86" s="5" t="s">
        <v>2</v>
      </c>
      <c r="C86" s="14">
        <v>1508748</v>
      </c>
      <c r="D86" s="14">
        <v>53578</v>
      </c>
      <c r="E86" s="14">
        <v>57517</v>
      </c>
      <c r="F86" s="14">
        <v>30181</v>
      </c>
      <c r="G86" s="14">
        <v>20946</v>
      </c>
      <c r="H86" s="14">
        <v>249112</v>
      </c>
      <c r="I86" s="14">
        <v>479338</v>
      </c>
      <c r="J86" s="14">
        <v>2848451</v>
      </c>
      <c r="K86" s="14">
        <v>552560</v>
      </c>
      <c r="L86" s="14">
        <v>478929</v>
      </c>
      <c r="M86" s="14">
        <v>49556</v>
      </c>
      <c r="N86" s="14">
        <v>553362</v>
      </c>
      <c r="O86" s="26">
        <v>116546</v>
      </c>
    </row>
    <row r="87" spans="1:15" ht="15" customHeight="1" x14ac:dyDescent="0.2">
      <c r="A87" s="4"/>
      <c r="B87" s="6" t="s">
        <v>40</v>
      </c>
      <c r="C87" s="14"/>
      <c r="D87" s="14"/>
      <c r="E87" s="14"/>
      <c r="F87" s="14"/>
      <c r="G87" s="14"/>
      <c r="H87" s="14"/>
      <c r="I87" s="14"/>
      <c r="J87" s="14"/>
      <c r="K87" s="14"/>
      <c r="L87" s="14"/>
      <c r="M87" s="14"/>
      <c r="N87" s="14"/>
      <c r="O87" s="26"/>
    </row>
    <row r="88" spans="1:15" ht="15" customHeight="1" x14ac:dyDescent="0.2">
      <c r="A88" s="4" t="s">
        <v>20</v>
      </c>
      <c r="B88" s="5" t="s">
        <v>105</v>
      </c>
      <c r="C88" s="14">
        <v>0</v>
      </c>
      <c r="D88" s="14">
        <v>0</v>
      </c>
      <c r="E88" s="14">
        <v>0</v>
      </c>
      <c r="F88" s="14">
        <v>0</v>
      </c>
      <c r="G88" s="14">
        <v>0</v>
      </c>
      <c r="H88" s="14">
        <v>0</v>
      </c>
      <c r="I88" s="14">
        <v>157104</v>
      </c>
      <c r="J88" s="14">
        <v>0</v>
      </c>
      <c r="K88" s="14">
        <v>3041</v>
      </c>
      <c r="L88" s="14">
        <v>0</v>
      </c>
      <c r="M88" s="14">
        <v>0</v>
      </c>
      <c r="N88" s="14">
        <v>0</v>
      </c>
      <c r="O88" s="26">
        <v>836692</v>
      </c>
    </row>
    <row r="89" spans="1:15" ht="15" customHeight="1" x14ac:dyDescent="0.2">
      <c r="A89" s="4"/>
      <c r="B89" s="6" t="s">
        <v>77</v>
      </c>
      <c r="C89" s="14"/>
      <c r="D89" s="14"/>
      <c r="E89" s="14"/>
      <c r="F89" s="14"/>
      <c r="G89" s="14"/>
      <c r="H89" s="14"/>
      <c r="I89" s="14"/>
      <c r="J89" s="14"/>
      <c r="K89" s="14"/>
      <c r="L89" s="14"/>
      <c r="M89" s="14"/>
      <c r="N89" s="14"/>
      <c r="O89" s="26"/>
    </row>
    <row r="90" spans="1:15" ht="15" customHeight="1" x14ac:dyDescent="0.2">
      <c r="A90" s="128"/>
      <c r="B90" s="22" t="s">
        <v>41</v>
      </c>
      <c r="C90" s="13">
        <v>73361838</v>
      </c>
      <c r="D90" s="13">
        <v>1294880</v>
      </c>
      <c r="E90" s="13">
        <v>1682117</v>
      </c>
      <c r="F90" s="13">
        <v>1722661</v>
      </c>
      <c r="G90" s="13">
        <v>701979</v>
      </c>
      <c r="H90" s="13">
        <v>16752225</v>
      </c>
      <c r="I90" s="13">
        <v>17171418</v>
      </c>
      <c r="J90" s="13">
        <v>82304555</v>
      </c>
      <c r="K90" s="13">
        <v>40888155</v>
      </c>
      <c r="L90" s="13">
        <v>28507542</v>
      </c>
      <c r="M90" s="13">
        <v>1805925</v>
      </c>
      <c r="N90" s="13">
        <v>48853056</v>
      </c>
      <c r="O90" s="29">
        <v>2326669</v>
      </c>
    </row>
    <row r="91" spans="1:15" ht="15" customHeight="1" x14ac:dyDescent="0.2">
      <c r="A91" s="128"/>
      <c r="B91" s="18" t="s">
        <v>106</v>
      </c>
      <c r="C91" s="13"/>
      <c r="D91" s="13"/>
      <c r="E91" s="13"/>
      <c r="F91" s="13"/>
      <c r="G91" s="13"/>
      <c r="H91" s="13"/>
      <c r="I91" s="13"/>
      <c r="J91" s="13"/>
      <c r="K91" s="13"/>
      <c r="L91" s="13"/>
      <c r="M91" s="13"/>
      <c r="N91" s="13"/>
      <c r="O91" s="29"/>
    </row>
    <row r="92" spans="1:15" ht="15" customHeight="1" x14ac:dyDescent="0.2">
      <c r="A92" s="4" t="s">
        <v>21</v>
      </c>
      <c r="B92" s="5" t="s">
        <v>3</v>
      </c>
      <c r="C92" s="14">
        <v>4725000</v>
      </c>
      <c r="D92" s="14">
        <v>266400</v>
      </c>
      <c r="E92" s="14">
        <v>171947</v>
      </c>
      <c r="F92" s="14">
        <v>150000</v>
      </c>
      <c r="G92" s="14">
        <v>59500</v>
      </c>
      <c r="H92" s="14">
        <v>1204873</v>
      </c>
      <c r="I92" s="14">
        <v>2420000</v>
      </c>
      <c r="J92" s="14">
        <v>3844144</v>
      </c>
      <c r="K92" s="14">
        <v>5900000</v>
      </c>
      <c r="L92" s="14">
        <v>1293063</v>
      </c>
      <c r="M92" s="14">
        <v>94000</v>
      </c>
      <c r="N92" s="14">
        <v>1972962</v>
      </c>
      <c r="O92" s="26">
        <v>844769</v>
      </c>
    </row>
    <row r="93" spans="1:15" ht="15" customHeight="1" x14ac:dyDescent="0.2">
      <c r="A93" s="4"/>
      <c r="B93" s="10" t="s">
        <v>3</v>
      </c>
      <c r="C93" s="14"/>
      <c r="D93" s="14"/>
      <c r="E93" s="14"/>
      <c r="F93" s="14"/>
      <c r="G93" s="14"/>
      <c r="H93" s="14"/>
      <c r="I93" s="14"/>
      <c r="J93" s="14"/>
      <c r="K93" s="14"/>
      <c r="L93" s="14"/>
      <c r="M93" s="14"/>
      <c r="N93" s="14"/>
      <c r="O93" s="26"/>
    </row>
    <row r="94" spans="1:15" ht="15" customHeight="1" x14ac:dyDescent="0.2">
      <c r="A94" s="4" t="s">
        <v>22</v>
      </c>
      <c r="B94" s="5" t="s">
        <v>4</v>
      </c>
      <c r="C94" s="14">
        <v>16471</v>
      </c>
      <c r="D94" s="14">
        <v>0</v>
      </c>
      <c r="E94" s="14">
        <v>1362</v>
      </c>
      <c r="F94" s="14">
        <v>12849</v>
      </c>
      <c r="G94" s="14">
        <v>0</v>
      </c>
      <c r="H94" s="14">
        <v>0</v>
      </c>
      <c r="I94" s="14">
        <v>0</v>
      </c>
      <c r="J94" s="14">
        <v>0</v>
      </c>
      <c r="K94" s="14">
        <v>0</v>
      </c>
      <c r="L94" s="14">
        <v>0</v>
      </c>
      <c r="M94" s="14">
        <v>0</v>
      </c>
      <c r="N94" s="14">
        <v>0</v>
      </c>
      <c r="O94" s="26">
        <v>8796</v>
      </c>
    </row>
    <row r="95" spans="1:15" ht="15" customHeight="1" x14ac:dyDescent="0.2">
      <c r="A95" s="4"/>
      <c r="B95" s="10" t="s">
        <v>42</v>
      </c>
      <c r="C95" s="14"/>
      <c r="D95" s="14"/>
      <c r="E95" s="14"/>
      <c r="F95" s="14"/>
      <c r="G95" s="14"/>
      <c r="H95" s="14"/>
      <c r="I95" s="14"/>
      <c r="J95" s="14"/>
      <c r="K95" s="14"/>
      <c r="L95" s="14"/>
      <c r="M95" s="14"/>
      <c r="N95" s="14"/>
      <c r="O95" s="26"/>
    </row>
    <row r="96" spans="1:15" ht="15" customHeight="1" x14ac:dyDescent="0.2">
      <c r="A96" s="4" t="s">
        <v>23</v>
      </c>
      <c r="B96" s="5" t="s">
        <v>107</v>
      </c>
      <c r="C96" s="14">
        <v>402922</v>
      </c>
      <c r="D96" s="14">
        <v>0</v>
      </c>
      <c r="E96" s="14">
        <v>0</v>
      </c>
      <c r="F96" s="14">
        <v>0</v>
      </c>
      <c r="G96" s="14">
        <v>0</v>
      </c>
      <c r="H96" s="14">
        <v>0</v>
      </c>
      <c r="I96" s="14">
        <v>6323</v>
      </c>
      <c r="J96" s="14">
        <v>500000</v>
      </c>
      <c r="K96" s="14">
        <v>0</v>
      </c>
      <c r="L96" s="14">
        <v>0</v>
      </c>
      <c r="M96" s="14">
        <v>27552</v>
      </c>
      <c r="N96" s="14">
        <v>600000</v>
      </c>
      <c r="O96" s="26">
        <v>108773</v>
      </c>
    </row>
    <row r="97" spans="1:15" ht="15" customHeight="1" x14ac:dyDescent="0.2">
      <c r="A97" s="4"/>
      <c r="B97" s="10" t="s">
        <v>78</v>
      </c>
      <c r="C97" s="14"/>
      <c r="D97" s="14"/>
      <c r="E97" s="14"/>
      <c r="F97" s="14"/>
      <c r="G97" s="14"/>
      <c r="H97" s="14"/>
      <c r="I97" s="14"/>
      <c r="J97" s="14"/>
      <c r="K97" s="14"/>
      <c r="L97" s="14"/>
      <c r="M97" s="14"/>
      <c r="N97" s="14"/>
      <c r="O97" s="26"/>
    </row>
    <row r="98" spans="1:15"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26">
        <v>0</v>
      </c>
    </row>
    <row r="99" spans="1:15" x14ac:dyDescent="0.2">
      <c r="A99" s="4"/>
      <c r="B99" s="10" t="s">
        <v>80</v>
      </c>
      <c r="C99" s="14"/>
      <c r="D99" s="14"/>
      <c r="E99" s="14"/>
      <c r="F99" s="14"/>
      <c r="G99" s="14"/>
      <c r="H99" s="14"/>
      <c r="I99" s="14"/>
      <c r="J99" s="14"/>
      <c r="K99" s="14"/>
      <c r="L99" s="14"/>
      <c r="M99" s="14"/>
      <c r="N99" s="14"/>
      <c r="O99" s="26"/>
    </row>
    <row r="100" spans="1:15" x14ac:dyDescent="0.2">
      <c r="A100" s="4" t="s">
        <v>25</v>
      </c>
      <c r="B100" s="5" t="s">
        <v>81</v>
      </c>
      <c r="C100" s="14">
        <v>-2824275</v>
      </c>
      <c r="D100" s="14">
        <v>21</v>
      </c>
      <c r="E100" s="14">
        <v>-2529</v>
      </c>
      <c r="F100" s="14">
        <v>3283</v>
      </c>
      <c r="G100" s="14">
        <v>2739</v>
      </c>
      <c r="H100" s="14">
        <v>-4749</v>
      </c>
      <c r="I100" s="14">
        <v>-322026</v>
      </c>
      <c r="J100" s="14">
        <f>-723806+1</f>
        <v>-723805</v>
      </c>
      <c r="K100" s="14">
        <v>-610128</v>
      </c>
      <c r="L100" s="14">
        <v>-291419</v>
      </c>
      <c r="M100" s="14">
        <v>-26964</v>
      </c>
      <c r="N100" s="14">
        <v>25445</v>
      </c>
      <c r="O100" s="26">
        <v>-203061</v>
      </c>
    </row>
    <row r="101" spans="1:15" x14ac:dyDescent="0.2">
      <c r="A101" s="4"/>
      <c r="B101" s="10" t="s">
        <v>82</v>
      </c>
      <c r="C101" s="14"/>
      <c r="D101" s="14"/>
      <c r="E101" s="14"/>
      <c r="F101" s="14"/>
      <c r="G101" s="14"/>
      <c r="H101" s="14"/>
      <c r="I101" s="14"/>
      <c r="J101" s="14"/>
      <c r="K101" s="14"/>
      <c r="L101" s="14"/>
      <c r="M101" s="14"/>
      <c r="N101" s="14"/>
      <c r="O101" s="26"/>
    </row>
    <row r="102" spans="1:15" x14ac:dyDescent="0.2">
      <c r="A102" s="4" t="s">
        <v>26</v>
      </c>
      <c r="B102" s="5" t="s">
        <v>83</v>
      </c>
      <c r="C102" s="14">
        <v>596364</v>
      </c>
      <c r="D102" s="14">
        <v>-66148</v>
      </c>
      <c r="E102" s="14">
        <v>0</v>
      </c>
      <c r="F102" s="14">
        <v>58971</v>
      </c>
      <c r="G102" s="14">
        <v>1656</v>
      </c>
      <c r="H102" s="14">
        <v>-57089</v>
      </c>
      <c r="I102" s="14">
        <v>-920819</v>
      </c>
      <c r="J102" s="14">
        <v>-1464456</v>
      </c>
      <c r="K102" s="14">
        <v>-6115245</v>
      </c>
      <c r="L102" s="14">
        <v>1903350</v>
      </c>
      <c r="M102" s="14">
        <v>46736</v>
      </c>
      <c r="N102" s="14">
        <v>-137618</v>
      </c>
      <c r="O102" s="26">
        <v>-509475</v>
      </c>
    </row>
    <row r="103" spans="1:15" x14ac:dyDescent="0.2">
      <c r="A103" s="4"/>
      <c r="B103" s="10" t="s">
        <v>84</v>
      </c>
      <c r="C103" s="14"/>
      <c r="D103" s="14"/>
      <c r="E103" s="14"/>
      <c r="F103" s="14"/>
      <c r="G103" s="14"/>
      <c r="H103" s="14"/>
      <c r="I103" s="14"/>
      <c r="J103" s="14"/>
      <c r="K103" s="14"/>
      <c r="L103" s="14"/>
      <c r="M103" s="14"/>
      <c r="N103" s="14"/>
      <c r="O103" s="26"/>
    </row>
    <row r="104" spans="1:15" x14ac:dyDescent="0.2">
      <c r="A104" s="4" t="s">
        <v>27</v>
      </c>
      <c r="B104" s="5" t="s">
        <v>5</v>
      </c>
      <c r="C104" s="14">
        <v>0</v>
      </c>
      <c r="D104" s="14">
        <v>0</v>
      </c>
      <c r="E104" s="14">
        <v>0</v>
      </c>
      <c r="F104" s="14">
        <v>0</v>
      </c>
      <c r="G104" s="14">
        <v>0</v>
      </c>
      <c r="H104" s="14">
        <v>3009</v>
      </c>
      <c r="I104" s="14">
        <v>0</v>
      </c>
      <c r="J104" s="14">
        <v>1481</v>
      </c>
      <c r="K104" s="14">
        <v>0</v>
      </c>
      <c r="L104" s="14">
        <v>0</v>
      </c>
      <c r="M104" s="14">
        <v>0</v>
      </c>
      <c r="N104" s="14">
        <v>0</v>
      </c>
      <c r="O104" s="26">
        <v>0</v>
      </c>
    </row>
    <row r="105" spans="1:15" x14ac:dyDescent="0.2">
      <c r="A105" s="4"/>
      <c r="B105" s="10" t="s">
        <v>43</v>
      </c>
      <c r="C105" s="14"/>
      <c r="D105" s="14"/>
      <c r="E105" s="14"/>
      <c r="F105" s="14"/>
      <c r="G105" s="14"/>
      <c r="H105" s="14"/>
      <c r="I105" s="14"/>
      <c r="J105" s="14"/>
      <c r="K105" s="14"/>
      <c r="L105" s="14"/>
      <c r="M105" s="14"/>
      <c r="N105" s="14"/>
      <c r="O105" s="26"/>
    </row>
    <row r="106" spans="1:15" x14ac:dyDescent="0.2">
      <c r="A106" s="4" t="s">
        <v>28</v>
      </c>
      <c r="B106" s="5" t="s">
        <v>85</v>
      </c>
      <c r="C106" s="14">
        <v>3262130</v>
      </c>
      <c r="D106" s="14">
        <v>-757</v>
      </c>
      <c r="E106" s="14">
        <v>196026</v>
      </c>
      <c r="F106" s="14">
        <v>189530</v>
      </c>
      <c r="G106" s="14">
        <v>50900</v>
      </c>
      <c r="H106" s="14">
        <v>388385</v>
      </c>
      <c r="I106" s="14">
        <v>321573</v>
      </c>
      <c r="J106" s="14">
        <f>5524996+1</f>
        <v>5524997</v>
      </c>
      <c r="K106" s="14">
        <v>5417105</v>
      </c>
      <c r="L106" s="14">
        <v>122077</v>
      </c>
      <c r="M106" s="14">
        <v>19982</v>
      </c>
      <c r="N106" s="14">
        <v>1512534</v>
      </c>
      <c r="O106" s="26">
        <v>331522</v>
      </c>
    </row>
    <row r="107" spans="1:15" x14ac:dyDescent="0.2">
      <c r="A107" s="4"/>
      <c r="B107" s="10" t="s">
        <v>86</v>
      </c>
      <c r="C107" s="14"/>
      <c r="D107" s="14"/>
      <c r="E107" s="14"/>
      <c r="F107" s="14"/>
      <c r="G107" s="14"/>
      <c r="H107" s="14"/>
      <c r="I107" s="14"/>
      <c r="J107" s="14"/>
      <c r="K107" s="14"/>
      <c r="L107" s="14"/>
      <c r="M107" s="14"/>
      <c r="N107" s="14"/>
      <c r="O107" s="26"/>
    </row>
    <row r="108" spans="1:15" x14ac:dyDescent="0.2">
      <c r="A108" s="4" t="s">
        <v>29</v>
      </c>
      <c r="B108" s="5" t="s">
        <v>87</v>
      </c>
      <c r="C108" s="14">
        <v>-88</v>
      </c>
      <c r="D108" s="14">
        <v>0</v>
      </c>
      <c r="E108" s="14">
        <v>-2</v>
      </c>
      <c r="F108" s="14">
        <v>-38</v>
      </c>
      <c r="G108" s="14">
        <v>0</v>
      </c>
      <c r="H108" s="14">
        <v>0</v>
      </c>
      <c r="I108" s="14">
        <v>0</v>
      </c>
      <c r="J108" s="14">
        <v>0</v>
      </c>
      <c r="K108" s="14">
        <v>0</v>
      </c>
      <c r="L108" s="14">
        <v>0</v>
      </c>
      <c r="M108" s="14">
        <v>0</v>
      </c>
      <c r="N108" s="14">
        <v>-2284</v>
      </c>
      <c r="O108" s="26">
        <v>0</v>
      </c>
    </row>
    <row r="109" spans="1:15" x14ac:dyDescent="0.2">
      <c r="A109" s="4"/>
      <c r="B109" s="10" t="s">
        <v>88</v>
      </c>
      <c r="C109" s="14"/>
      <c r="D109" s="14"/>
      <c r="E109" s="14"/>
      <c r="F109" s="14"/>
      <c r="G109" s="14"/>
      <c r="H109" s="14"/>
      <c r="I109" s="14"/>
      <c r="J109" s="14"/>
      <c r="K109" s="14"/>
      <c r="L109" s="14"/>
      <c r="M109" s="14"/>
      <c r="N109" s="14"/>
      <c r="O109" s="26"/>
    </row>
    <row r="110" spans="1:15" x14ac:dyDescent="0.2">
      <c r="A110" s="4" t="s">
        <v>30</v>
      </c>
      <c r="B110" s="5" t="s">
        <v>89</v>
      </c>
      <c r="C110" s="14">
        <v>169779</v>
      </c>
      <c r="D110" s="14">
        <v>-7458</v>
      </c>
      <c r="E110" s="14">
        <v>17055</v>
      </c>
      <c r="F110" s="14">
        <v>15187</v>
      </c>
      <c r="G110" s="14">
        <v>7497</v>
      </c>
      <c r="H110" s="14">
        <v>71493</v>
      </c>
      <c r="I110" s="14">
        <v>3603</v>
      </c>
      <c r="J110" s="14">
        <v>418352</v>
      </c>
      <c r="K110" s="14">
        <v>-396923</v>
      </c>
      <c r="L110" s="14">
        <v>134450</v>
      </c>
      <c r="M110" s="14">
        <v>17402</v>
      </c>
      <c r="N110" s="14">
        <v>275875</v>
      </c>
      <c r="O110" s="26">
        <v>10649</v>
      </c>
    </row>
    <row r="111" spans="1:15" x14ac:dyDescent="0.2">
      <c r="A111" s="4"/>
      <c r="B111" s="10" t="s">
        <v>90</v>
      </c>
      <c r="C111" s="14"/>
      <c r="D111" s="14"/>
      <c r="E111" s="14"/>
      <c r="F111" s="14"/>
      <c r="G111" s="14"/>
      <c r="H111" s="14"/>
      <c r="I111" s="14"/>
      <c r="J111" s="14"/>
      <c r="K111" s="14"/>
      <c r="L111" s="14"/>
      <c r="M111" s="14"/>
      <c r="N111" s="14"/>
      <c r="O111" s="26"/>
    </row>
    <row r="112" spans="1:15"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26">
        <v>0</v>
      </c>
    </row>
    <row r="113" spans="1:23" x14ac:dyDescent="0.2">
      <c r="A113" s="4"/>
      <c r="B113" s="10" t="s">
        <v>92</v>
      </c>
      <c r="C113" s="14"/>
      <c r="D113" s="14"/>
      <c r="E113" s="14"/>
      <c r="F113" s="14"/>
      <c r="G113" s="14"/>
      <c r="H113" s="14"/>
      <c r="I113" s="14"/>
      <c r="J113" s="14"/>
      <c r="K113" s="14"/>
      <c r="L113" s="14"/>
      <c r="M113" s="14"/>
      <c r="N113" s="14"/>
      <c r="O113" s="26"/>
    </row>
    <row r="114" spans="1:23" x14ac:dyDescent="0.2">
      <c r="A114" s="4" t="s">
        <v>32</v>
      </c>
      <c r="B114" s="5" t="s">
        <v>93</v>
      </c>
      <c r="C114" s="14">
        <v>1181264</v>
      </c>
      <c r="D114" s="14">
        <v>0</v>
      </c>
      <c r="E114" s="14">
        <v>3300</v>
      </c>
      <c r="F114" s="14">
        <v>270</v>
      </c>
      <c r="G114" s="14">
        <v>1039</v>
      </c>
      <c r="H114" s="14">
        <v>71</v>
      </c>
      <c r="I114" s="14">
        <v>14541</v>
      </c>
      <c r="J114" s="14">
        <v>201132</v>
      </c>
      <c r="K114" s="14">
        <v>16910</v>
      </c>
      <c r="L114" s="14">
        <v>0</v>
      </c>
      <c r="M114" s="14">
        <v>0</v>
      </c>
      <c r="N114" s="14">
        <v>1867</v>
      </c>
      <c r="O114" s="26">
        <v>27367</v>
      </c>
    </row>
    <row r="115" spans="1:23" x14ac:dyDescent="0.2">
      <c r="A115" s="4"/>
      <c r="B115" s="10" t="s">
        <v>94</v>
      </c>
      <c r="C115" s="14"/>
      <c r="D115" s="14"/>
      <c r="E115" s="14"/>
      <c r="F115" s="14"/>
      <c r="G115" s="14"/>
      <c r="H115" s="14"/>
      <c r="I115" s="14"/>
      <c r="J115" s="14"/>
      <c r="K115" s="14"/>
      <c r="L115" s="14"/>
      <c r="M115" s="14"/>
      <c r="N115" s="14"/>
      <c r="O115" s="26"/>
    </row>
    <row r="116" spans="1:23" ht="15" x14ac:dyDescent="0.2">
      <c r="A116" s="131"/>
      <c r="B116" s="19" t="s">
        <v>108</v>
      </c>
      <c r="C116" s="13">
        <v>7529567</v>
      </c>
      <c r="D116" s="13">
        <v>192058</v>
      </c>
      <c r="E116" s="13">
        <v>387159</v>
      </c>
      <c r="F116" s="13">
        <v>430052</v>
      </c>
      <c r="G116" s="13">
        <v>123331</v>
      </c>
      <c r="H116" s="13">
        <v>1605993</v>
      </c>
      <c r="I116" s="13">
        <v>1523195</v>
      </c>
      <c r="J116" s="13">
        <v>8301845</v>
      </c>
      <c r="K116" s="13">
        <v>4211719</v>
      </c>
      <c r="L116" s="13">
        <v>3161521</v>
      </c>
      <c r="M116" s="13">
        <v>178708</v>
      </c>
      <c r="N116" s="13">
        <v>4248781</v>
      </c>
      <c r="O116" s="29">
        <v>619340</v>
      </c>
    </row>
    <row r="117" spans="1:23" ht="15" x14ac:dyDescent="0.2">
      <c r="A117" s="132"/>
      <c r="B117" s="17" t="s">
        <v>109</v>
      </c>
      <c r="C117" s="12">
        <v>80891405</v>
      </c>
      <c r="D117" s="12">
        <v>1486938</v>
      </c>
      <c r="E117" s="12">
        <v>2069276</v>
      </c>
      <c r="F117" s="12">
        <v>2152713</v>
      </c>
      <c r="G117" s="12">
        <v>825310</v>
      </c>
      <c r="H117" s="12">
        <v>18358218</v>
      </c>
      <c r="I117" s="12">
        <v>18694613</v>
      </c>
      <c r="J117" s="12">
        <v>90606400</v>
      </c>
      <c r="K117" s="12">
        <v>45099874</v>
      </c>
      <c r="L117" s="12">
        <v>31669063</v>
      </c>
      <c r="M117" s="12">
        <v>1984633</v>
      </c>
      <c r="N117" s="12">
        <v>53101837</v>
      </c>
      <c r="O117" s="27">
        <v>2946009</v>
      </c>
    </row>
    <row r="118" spans="1:23" x14ac:dyDescent="0.2">
      <c r="B118" s="20"/>
    </row>
    <row r="119" spans="1:23" ht="15" x14ac:dyDescent="0.25">
      <c r="A119" s="133"/>
    </row>
    <row r="122" spans="1:23" x14ac:dyDescent="0.2">
      <c r="A122" s="36" t="s">
        <v>128</v>
      </c>
    </row>
    <row r="123" spans="1:23" ht="15" x14ac:dyDescent="0.25">
      <c r="A123"/>
      <c r="W123" s="32"/>
    </row>
    <row r="124" spans="1:23" ht="30" customHeight="1" x14ac:dyDescent="0.2">
      <c r="A124" s="119"/>
      <c r="B124" s="120"/>
      <c r="C124" s="34" t="s">
        <v>67</v>
      </c>
      <c r="D124" s="34" t="s">
        <v>66</v>
      </c>
      <c r="E124" s="34" t="s">
        <v>7</v>
      </c>
      <c r="F124" s="34" t="s">
        <v>9</v>
      </c>
      <c r="G124" s="34" t="s">
        <v>155</v>
      </c>
      <c r="H124" s="34" t="s">
        <v>96</v>
      </c>
      <c r="I124" s="34" t="s">
        <v>10</v>
      </c>
      <c r="J124" s="34" t="s">
        <v>6</v>
      </c>
      <c r="K124" s="34" t="s">
        <v>46</v>
      </c>
      <c r="L124" s="34" t="s">
        <v>8</v>
      </c>
      <c r="M124" s="34" t="s">
        <v>68</v>
      </c>
      <c r="N124" s="34" t="s">
        <v>110</v>
      </c>
      <c r="O124" s="35" t="s">
        <v>47</v>
      </c>
    </row>
    <row r="125" spans="1:23" ht="15" x14ac:dyDescent="0.25">
      <c r="A125" s="123"/>
      <c r="B125" s="37" t="s">
        <v>112</v>
      </c>
      <c r="C125" s="42">
        <v>53485871</v>
      </c>
      <c r="D125" s="42">
        <v>807240</v>
      </c>
      <c r="E125" s="42">
        <v>38318</v>
      </c>
      <c r="F125" s="42">
        <v>211922</v>
      </c>
      <c r="G125" s="42">
        <v>378593</v>
      </c>
      <c r="H125" s="42">
        <v>9924932</v>
      </c>
      <c r="I125" s="42">
        <v>12527414</v>
      </c>
      <c r="J125" s="42">
        <v>55422584</v>
      </c>
      <c r="K125" s="42">
        <v>29349479</v>
      </c>
      <c r="L125" s="42">
        <v>22771612</v>
      </c>
      <c r="M125" s="42">
        <v>1880111</v>
      </c>
      <c r="N125" s="42">
        <v>37400447</v>
      </c>
      <c r="O125" s="43">
        <v>791549</v>
      </c>
    </row>
    <row r="126" spans="1:23" ht="15" x14ac:dyDescent="0.25">
      <c r="A126" s="123"/>
      <c r="B126" s="38" t="s">
        <v>113</v>
      </c>
      <c r="C126" s="44"/>
      <c r="D126" s="44"/>
      <c r="E126" s="44"/>
      <c r="F126" s="44"/>
      <c r="G126" s="44"/>
      <c r="H126" s="44"/>
      <c r="I126" s="44"/>
      <c r="J126" s="44"/>
      <c r="K126" s="44"/>
      <c r="L126" s="44"/>
      <c r="M126" s="44"/>
      <c r="N126" s="44"/>
      <c r="O126" s="45"/>
    </row>
    <row r="127" spans="1:23" ht="15" x14ac:dyDescent="0.25">
      <c r="A127" s="124"/>
      <c r="B127" s="39" t="s">
        <v>114</v>
      </c>
      <c r="C127" s="30">
        <v>0</v>
      </c>
      <c r="D127" s="30">
        <v>0</v>
      </c>
      <c r="E127" s="30">
        <v>0</v>
      </c>
      <c r="F127" s="30">
        <v>0</v>
      </c>
      <c r="G127" s="30">
        <v>0</v>
      </c>
      <c r="H127" s="30">
        <v>0</v>
      </c>
      <c r="I127" s="30">
        <v>0</v>
      </c>
      <c r="J127" s="30">
        <v>992949</v>
      </c>
      <c r="K127" s="30">
        <v>0</v>
      </c>
      <c r="L127" s="30">
        <v>5000</v>
      </c>
      <c r="M127" s="30">
        <v>0</v>
      </c>
      <c r="N127" s="30">
        <v>0</v>
      </c>
      <c r="O127" s="31">
        <v>274387</v>
      </c>
    </row>
    <row r="128" spans="1:23" ht="15" x14ac:dyDescent="0.25">
      <c r="A128" s="124"/>
      <c r="B128" s="40" t="s">
        <v>115</v>
      </c>
      <c r="C128" s="39"/>
      <c r="D128" s="39"/>
      <c r="E128" s="39"/>
      <c r="F128" s="39"/>
      <c r="G128" s="39"/>
      <c r="H128" s="39"/>
      <c r="I128" s="39"/>
      <c r="J128" s="39"/>
      <c r="K128" s="39"/>
      <c r="L128" s="39"/>
      <c r="M128" s="39"/>
      <c r="N128" s="39"/>
      <c r="O128" s="46"/>
    </row>
    <row r="129" spans="1:15" ht="15" x14ac:dyDescent="0.25">
      <c r="A129" s="124"/>
      <c r="B129" s="39" t="s">
        <v>116</v>
      </c>
      <c r="C129" s="30">
        <v>1001907</v>
      </c>
      <c r="D129" s="30">
        <v>49598</v>
      </c>
      <c r="E129" s="30">
        <v>1805</v>
      </c>
      <c r="F129" s="30">
        <v>99909</v>
      </c>
      <c r="G129" s="30">
        <v>651</v>
      </c>
      <c r="H129" s="30">
        <v>3805</v>
      </c>
      <c r="I129" s="30">
        <v>326789</v>
      </c>
      <c r="J129" s="30">
        <v>2583574</v>
      </c>
      <c r="K129" s="30">
        <v>476225</v>
      </c>
      <c r="L129" s="30">
        <v>840006</v>
      </c>
      <c r="M129" s="30">
        <v>78</v>
      </c>
      <c r="N129" s="30">
        <v>887516</v>
      </c>
      <c r="O129" s="31">
        <v>31067</v>
      </c>
    </row>
    <row r="130" spans="1:15" ht="15" x14ac:dyDescent="0.25">
      <c r="A130" s="124"/>
      <c r="B130" s="40" t="s">
        <v>117</v>
      </c>
      <c r="C130" s="39"/>
      <c r="D130" s="39"/>
      <c r="E130" s="39"/>
      <c r="F130" s="39"/>
      <c r="G130" s="39"/>
      <c r="H130" s="39"/>
      <c r="I130" s="39"/>
      <c r="J130" s="39"/>
      <c r="K130" s="39"/>
      <c r="L130" s="39"/>
      <c r="M130" s="39"/>
      <c r="N130" s="39"/>
      <c r="O130" s="46"/>
    </row>
    <row r="131" spans="1:15" ht="15" x14ac:dyDescent="0.25">
      <c r="A131" s="124"/>
      <c r="B131" s="39" t="s">
        <v>118</v>
      </c>
      <c r="C131" s="30">
        <v>20425641</v>
      </c>
      <c r="D131" s="30">
        <v>55143</v>
      </c>
      <c r="E131" s="30">
        <v>3747</v>
      </c>
      <c r="F131" s="30">
        <v>107708</v>
      </c>
      <c r="G131" s="30">
        <v>148365</v>
      </c>
      <c r="H131" s="30">
        <v>6116280</v>
      </c>
      <c r="I131" s="30">
        <v>5011944</v>
      </c>
      <c r="J131" s="30">
        <v>20932677</v>
      </c>
      <c r="K131" s="30">
        <v>17522985</v>
      </c>
      <c r="L131" s="30">
        <v>9147152</v>
      </c>
      <c r="M131" s="30">
        <v>348570</v>
      </c>
      <c r="N131" s="30">
        <v>14764333</v>
      </c>
      <c r="O131" s="31">
        <v>485588</v>
      </c>
    </row>
    <row r="132" spans="1:15" ht="15" x14ac:dyDescent="0.25">
      <c r="A132" s="124"/>
      <c r="B132" s="40" t="s">
        <v>119</v>
      </c>
      <c r="C132" s="39"/>
      <c r="D132" s="39"/>
      <c r="E132" s="39"/>
      <c r="F132" s="39"/>
      <c r="G132" s="39"/>
      <c r="H132" s="39"/>
      <c r="I132" s="39"/>
      <c r="J132" s="39"/>
      <c r="K132" s="39"/>
      <c r="L132" s="39"/>
      <c r="M132" s="39"/>
      <c r="N132" s="39"/>
      <c r="O132" s="46"/>
    </row>
    <row r="133" spans="1:15" ht="15" x14ac:dyDescent="0.25">
      <c r="A133" s="124"/>
      <c r="B133" s="39" t="s">
        <v>120</v>
      </c>
      <c r="C133" s="30">
        <v>32058323</v>
      </c>
      <c r="D133" s="30">
        <v>702499</v>
      </c>
      <c r="E133" s="30">
        <v>32766</v>
      </c>
      <c r="F133" s="30">
        <v>4305</v>
      </c>
      <c r="G133" s="30">
        <v>229577</v>
      </c>
      <c r="H133" s="30">
        <v>3804847</v>
      </c>
      <c r="I133" s="30">
        <v>7188681</v>
      </c>
      <c r="J133" s="30">
        <v>30913384</v>
      </c>
      <c r="K133" s="30">
        <v>11350269</v>
      </c>
      <c r="L133" s="30">
        <v>12779454</v>
      </c>
      <c r="M133" s="30">
        <v>1531463</v>
      </c>
      <c r="N133" s="30">
        <v>21748598</v>
      </c>
      <c r="O133" s="31">
        <v>507</v>
      </c>
    </row>
    <row r="134" spans="1:15" ht="15" x14ac:dyDescent="0.25">
      <c r="A134" s="124"/>
      <c r="B134" s="40" t="s">
        <v>121</v>
      </c>
      <c r="C134" s="39"/>
      <c r="D134" s="39"/>
      <c r="E134" s="39"/>
      <c r="F134" s="39"/>
      <c r="G134" s="39"/>
      <c r="H134" s="39"/>
      <c r="I134" s="39"/>
      <c r="J134" s="39"/>
      <c r="K134" s="39"/>
      <c r="L134" s="39"/>
      <c r="M134" s="39"/>
      <c r="N134" s="39"/>
      <c r="O134" s="46"/>
    </row>
    <row r="135" spans="1:15" ht="15" x14ac:dyDescent="0.25">
      <c r="A135" s="123"/>
      <c r="B135" s="37" t="s">
        <v>122</v>
      </c>
      <c r="C135" s="42">
        <v>-2620945</v>
      </c>
      <c r="D135" s="42">
        <v>-21212</v>
      </c>
      <c r="E135" s="42">
        <v>-29</v>
      </c>
      <c r="F135" s="42">
        <v>-471</v>
      </c>
      <c r="G135" s="42">
        <v>-25552</v>
      </c>
      <c r="H135" s="42">
        <v>-453146</v>
      </c>
      <c r="I135" s="42">
        <v>-912077</v>
      </c>
      <c r="J135" s="42">
        <v>-2910125</v>
      </c>
      <c r="K135" s="42">
        <v>-3833672</v>
      </c>
      <c r="L135" s="42">
        <v>-507239</v>
      </c>
      <c r="M135" s="42">
        <v>-47364</v>
      </c>
      <c r="N135" s="42">
        <v>-960767</v>
      </c>
      <c r="O135" s="43">
        <v>-33823</v>
      </c>
    </row>
    <row r="136" spans="1:15" ht="15" x14ac:dyDescent="0.25">
      <c r="A136" s="123"/>
      <c r="B136" s="38" t="s">
        <v>123</v>
      </c>
      <c r="C136" s="42"/>
      <c r="D136" s="42"/>
      <c r="E136" s="42"/>
      <c r="F136" s="42"/>
      <c r="G136" s="42"/>
      <c r="H136" s="42"/>
      <c r="I136" s="42"/>
      <c r="J136" s="42"/>
      <c r="K136" s="42"/>
      <c r="L136" s="42"/>
      <c r="M136" s="42"/>
      <c r="N136" s="42"/>
      <c r="O136" s="43"/>
    </row>
    <row r="137" spans="1:15" ht="15" x14ac:dyDescent="0.25">
      <c r="A137" s="123"/>
      <c r="B137" s="37" t="s">
        <v>124</v>
      </c>
      <c r="C137" s="42">
        <v>66328230</v>
      </c>
      <c r="D137" s="42">
        <v>1063597</v>
      </c>
      <c r="E137" s="42">
        <v>1542591</v>
      </c>
      <c r="F137" s="42">
        <v>1609855</v>
      </c>
      <c r="G137" s="42">
        <v>675225</v>
      </c>
      <c r="H137" s="42">
        <v>16177709</v>
      </c>
      <c r="I137" s="42">
        <v>15372907</v>
      </c>
      <c r="J137" s="42">
        <v>72855958</v>
      </c>
      <c r="K137" s="42">
        <v>37649278</v>
      </c>
      <c r="L137" s="42">
        <v>25860466</v>
      </c>
      <c r="M137" s="42">
        <v>1694027</v>
      </c>
      <c r="N137" s="42">
        <v>42260644</v>
      </c>
      <c r="O137" s="43">
        <v>1002817</v>
      </c>
    </row>
    <row r="138" spans="1:15" ht="15" x14ac:dyDescent="0.25">
      <c r="A138" s="123"/>
      <c r="B138" s="38" t="s">
        <v>125</v>
      </c>
      <c r="C138" s="42"/>
      <c r="D138" s="42"/>
      <c r="E138" s="42"/>
      <c r="F138" s="42"/>
      <c r="G138" s="42"/>
      <c r="H138" s="42"/>
      <c r="I138" s="42"/>
      <c r="J138" s="42"/>
      <c r="K138" s="42"/>
      <c r="L138" s="42"/>
      <c r="M138" s="42"/>
      <c r="N138" s="42"/>
      <c r="O138" s="43"/>
    </row>
    <row r="139" spans="1:15" ht="15" x14ac:dyDescent="0.25">
      <c r="A139" s="124"/>
      <c r="B139" s="39" t="s">
        <v>114</v>
      </c>
      <c r="C139" s="30">
        <v>4059718</v>
      </c>
      <c r="D139" s="30">
        <v>0</v>
      </c>
      <c r="E139" s="30">
        <v>0</v>
      </c>
      <c r="F139" s="30">
        <v>0</v>
      </c>
      <c r="G139" s="30">
        <v>39180</v>
      </c>
      <c r="H139" s="30">
        <v>1651917</v>
      </c>
      <c r="I139" s="30">
        <v>1392489</v>
      </c>
      <c r="J139" s="30">
        <v>692644</v>
      </c>
      <c r="K139" s="30">
        <v>6536686</v>
      </c>
      <c r="L139" s="30">
        <v>1350100</v>
      </c>
      <c r="M139" s="30">
        <v>0</v>
      </c>
      <c r="N139" s="30">
        <v>3043807</v>
      </c>
      <c r="O139" s="31">
        <v>60000</v>
      </c>
    </row>
    <row r="140" spans="1:15" ht="15" x14ac:dyDescent="0.25">
      <c r="A140" s="124"/>
      <c r="B140" s="40" t="s">
        <v>115</v>
      </c>
      <c r="C140" s="39"/>
      <c r="D140" s="39"/>
      <c r="E140" s="39"/>
      <c r="F140" s="39"/>
      <c r="G140" s="39"/>
      <c r="H140" s="39"/>
      <c r="I140" s="39"/>
      <c r="J140" s="39"/>
      <c r="K140" s="39"/>
      <c r="L140" s="39"/>
      <c r="M140" s="39"/>
      <c r="N140" s="39"/>
      <c r="O140" s="46"/>
    </row>
    <row r="141" spans="1:15" ht="15" x14ac:dyDescent="0.25">
      <c r="A141" s="124"/>
      <c r="B141" s="39" t="s">
        <v>116</v>
      </c>
      <c r="C141" s="30">
        <v>3096986</v>
      </c>
      <c r="D141" s="30">
        <v>0</v>
      </c>
      <c r="E141" s="30">
        <v>247322</v>
      </c>
      <c r="F141" s="30">
        <v>546658</v>
      </c>
      <c r="G141" s="30">
        <v>1672</v>
      </c>
      <c r="H141" s="30">
        <v>151738</v>
      </c>
      <c r="I141" s="30">
        <v>1300175</v>
      </c>
      <c r="J141" s="30">
        <v>1662712</v>
      </c>
      <c r="K141" s="30">
        <v>2168576</v>
      </c>
      <c r="L141" s="30">
        <v>1406311</v>
      </c>
      <c r="M141" s="30">
        <v>1694027</v>
      </c>
      <c r="N141" s="30">
        <v>3778094</v>
      </c>
      <c r="O141" s="31">
        <v>510316</v>
      </c>
    </row>
    <row r="142" spans="1:15" ht="15" x14ac:dyDescent="0.25">
      <c r="A142" s="124"/>
      <c r="B142" s="40" t="s">
        <v>117</v>
      </c>
      <c r="C142" s="30"/>
      <c r="D142" s="30"/>
      <c r="E142" s="30"/>
      <c r="F142" s="30"/>
      <c r="G142" s="30"/>
      <c r="H142" s="30"/>
      <c r="I142" s="30"/>
      <c r="J142" s="30"/>
      <c r="K142" s="30"/>
      <c r="L142" s="30"/>
      <c r="M142" s="30"/>
      <c r="N142" s="30"/>
      <c r="O142" s="31"/>
    </row>
    <row r="143" spans="1:15" ht="15" x14ac:dyDescent="0.25">
      <c r="A143" s="124"/>
      <c r="B143" s="39" t="s">
        <v>126</v>
      </c>
      <c r="C143" s="30">
        <v>59171526</v>
      </c>
      <c r="D143" s="30">
        <v>1063597</v>
      </c>
      <c r="E143" s="30">
        <v>1295269</v>
      </c>
      <c r="F143" s="30">
        <v>1063197</v>
      </c>
      <c r="G143" s="30">
        <v>634373</v>
      </c>
      <c r="H143" s="30">
        <v>14374054</v>
      </c>
      <c r="I143" s="30">
        <v>12680243</v>
      </c>
      <c r="J143" s="30">
        <v>70500602</v>
      </c>
      <c r="K143" s="30">
        <v>28944016</v>
      </c>
      <c r="L143" s="30">
        <v>23104055</v>
      </c>
      <c r="M143" s="30">
        <v>0</v>
      </c>
      <c r="N143" s="30">
        <v>35438743</v>
      </c>
      <c r="O143" s="31">
        <v>432501</v>
      </c>
    </row>
    <row r="144" spans="1:15" ht="15" x14ac:dyDescent="0.25">
      <c r="A144" s="125"/>
      <c r="B144" s="41" t="s">
        <v>127</v>
      </c>
      <c r="C144" s="47"/>
      <c r="D144" s="47"/>
      <c r="E144" s="47"/>
      <c r="F144" s="47"/>
      <c r="G144" s="47"/>
      <c r="H144" s="47"/>
      <c r="I144" s="47"/>
      <c r="J144" s="47"/>
      <c r="K144" s="47"/>
      <c r="L144" s="47"/>
      <c r="M144" s="47"/>
      <c r="N144" s="47"/>
      <c r="O144" s="48"/>
    </row>
    <row r="145" spans="1:17" ht="15" x14ac:dyDescent="0.25">
      <c r="A145"/>
    </row>
    <row r="146" spans="1:17" x14ac:dyDescent="0.2">
      <c r="A146" s="8" t="s">
        <v>44</v>
      </c>
    </row>
    <row r="147" spans="1:17" x14ac:dyDescent="0.2">
      <c r="A147" s="9" t="s">
        <v>45</v>
      </c>
      <c r="C147" s="49"/>
      <c r="D147" s="49"/>
      <c r="E147" s="49"/>
      <c r="F147" s="49"/>
      <c r="G147" s="49"/>
      <c r="H147" s="49"/>
      <c r="I147" s="49"/>
      <c r="J147" s="49"/>
      <c r="K147" s="49"/>
      <c r="L147" s="49"/>
      <c r="M147" s="49"/>
      <c r="N147" s="49"/>
      <c r="O147" s="49"/>
    </row>
    <row r="148" spans="1:17" x14ac:dyDescent="0.2">
      <c r="C148" s="49"/>
      <c r="D148" s="49"/>
      <c r="E148" s="49"/>
      <c r="F148" s="49"/>
      <c r="G148" s="49"/>
      <c r="H148" s="49"/>
      <c r="I148" s="49"/>
      <c r="J148" s="49"/>
      <c r="K148" s="49"/>
      <c r="L148" s="49"/>
      <c r="M148" s="49"/>
      <c r="N148" s="49"/>
      <c r="O148" s="49"/>
      <c r="P148" s="49"/>
      <c r="Q148" s="49"/>
    </row>
    <row r="149" spans="1:17" x14ac:dyDescent="0.2">
      <c r="A149" s="11" t="s">
        <v>129</v>
      </c>
    </row>
    <row r="150" spans="1:17" x14ac:dyDescent="0.2">
      <c r="A150" s="50" t="s">
        <v>130</v>
      </c>
    </row>
  </sheetData>
  <pageMargins left="0.31496062992125984" right="0.23622047244094491" top="0.35433070866141736" bottom="0.27559055118110237" header="0.23622047244094491" footer="0.23622047244094491"/>
  <pageSetup paperSize="9" scale="50" orientation="landscape" r:id="rId1"/>
  <rowBreaks count="1" manualBreakCount="1">
    <brk id="5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showGridLines="0" topLeftCell="A82" zoomScaleNormal="100" workbookViewId="0">
      <selection activeCell="D117" sqref="D117"/>
    </sheetView>
  </sheetViews>
  <sheetFormatPr defaultRowHeight="15" x14ac:dyDescent="0.25"/>
  <cols>
    <col min="1" max="1" width="4.28515625" style="11" customWidth="1"/>
    <col min="2" max="2" width="79.42578125" style="11" bestFit="1" customWidth="1"/>
    <col min="3" max="17" width="12.42578125" style="11" customWidth="1"/>
    <col min="19" max="16384" width="9.140625" style="11"/>
  </cols>
  <sheetData>
    <row r="1" spans="1:17" ht="15" customHeight="1" x14ac:dyDescent="0.25">
      <c r="A1" s="62" t="s">
        <v>33</v>
      </c>
      <c r="B1" s="97"/>
    </row>
    <row r="2" spans="1:17" ht="15" customHeight="1" x14ac:dyDescent="0.25">
      <c r="A2" s="117" t="s">
        <v>288</v>
      </c>
      <c r="B2" s="97"/>
    </row>
    <row r="3" spans="1:17" ht="15" customHeight="1" x14ac:dyDescent="0.25">
      <c r="A3" s="63" t="s">
        <v>289</v>
      </c>
      <c r="B3" s="97"/>
    </row>
    <row r="4" spans="1:17" ht="15" customHeight="1" x14ac:dyDescent="0.25">
      <c r="A4" s="63" t="s">
        <v>111</v>
      </c>
    </row>
    <row r="5" spans="1:17" s="1" customFormat="1" ht="30" customHeight="1" x14ac:dyDescent="0.2">
      <c r="A5" s="64"/>
      <c r="B5" s="98"/>
      <c r="C5" s="118" t="s">
        <v>67</v>
      </c>
      <c r="D5" s="118" t="s">
        <v>66</v>
      </c>
      <c r="E5" s="118" t="s">
        <v>7</v>
      </c>
      <c r="F5" s="118" t="s">
        <v>9</v>
      </c>
      <c r="G5" s="118" t="s">
        <v>155</v>
      </c>
      <c r="H5" s="118" t="s">
        <v>96</v>
      </c>
      <c r="I5" s="118" t="s">
        <v>10</v>
      </c>
      <c r="J5" s="118" t="s">
        <v>6</v>
      </c>
      <c r="K5" s="118" t="s">
        <v>159</v>
      </c>
      <c r="L5" s="118" t="s">
        <v>46</v>
      </c>
      <c r="M5" s="118" t="s">
        <v>8</v>
      </c>
      <c r="N5" s="118" t="s">
        <v>68</v>
      </c>
      <c r="O5" s="118" t="s">
        <v>164</v>
      </c>
      <c r="P5" s="118" t="s">
        <v>165</v>
      </c>
      <c r="Q5" s="118" t="s">
        <v>47</v>
      </c>
    </row>
    <row r="6" spans="1:17" ht="15" customHeight="1" x14ac:dyDescent="0.25">
      <c r="A6" s="99"/>
      <c r="B6" s="3" t="s">
        <v>95</v>
      </c>
      <c r="C6" s="2"/>
      <c r="D6" s="2"/>
      <c r="E6" s="2"/>
      <c r="F6" s="2"/>
      <c r="G6" s="2"/>
      <c r="H6" s="2"/>
      <c r="I6" s="2"/>
      <c r="J6" s="2"/>
      <c r="K6" s="2"/>
      <c r="L6" s="2"/>
      <c r="M6" s="2"/>
      <c r="N6" s="2"/>
      <c r="O6" s="2"/>
      <c r="P6" s="2"/>
      <c r="Q6" s="2"/>
    </row>
    <row r="7" spans="1:17" ht="15" customHeight="1" x14ac:dyDescent="0.25">
      <c r="A7" s="4" t="s">
        <v>11</v>
      </c>
      <c r="B7" s="5" t="s">
        <v>97</v>
      </c>
      <c r="C7" s="14">
        <v>3080321</v>
      </c>
      <c r="D7" s="14">
        <v>140346</v>
      </c>
      <c r="E7" s="14">
        <v>156771</v>
      </c>
      <c r="F7" s="14">
        <v>59142</v>
      </c>
      <c r="G7" s="14">
        <v>15948</v>
      </c>
      <c r="H7" s="14">
        <v>796094</v>
      </c>
      <c r="I7" s="14">
        <v>1661732</v>
      </c>
      <c r="J7" s="14">
        <v>6798319</v>
      </c>
      <c r="K7" s="14">
        <v>13148</v>
      </c>
      <c r="L7" s="14">
        <v>975617</v>
      </c>
      <c r="M7" s="14">
        <v>2452917</v>
      </c>
      <c r="N7" s="14">
        <v>157689</v>
      </c>
      <c r="O7" s="14">
        <v>35217</v>
      </c>
      <c r="P7" s="14">
        <v>2500731</v>
      </c>
      <c r="Q7" s="14">
        <v>341255</v>
      </c>
    </row>
    <row r="8" spans="1:17" ht="15" customHeight="1" x14ac:dyDescent="0.25">
      <c r="A8" s="4"/>
      <c r="B8" s="6" t="s">
        <v>48</v>
      </c>
      <c r="C8" s="14"/>
      <c r="D8" s="14"/>
      <c r="E8" s="14"/>
      <c r="F8" s="14"/>
      <c r="G8" s="14"/>
      <c r="H8" s="14"/>
      <c r="I8" s="14"/>
      <c r="J8" s="14"/>
      <c r="K8" s="14"/>
      <c r="L8" s="14"/>
      <c r="M8" s="14"/>
      <c r="N8" s="14"/>
      <c r="O8" s="14"/>
      <c r="P8" s="14"/>
      <c r="Q8" s="14"/>
    </row>
    <row r="9" spans="1:17" ht="15" customHeight="1" x14ac:dyDescent="0.25">
      <c r="A9" s="4" t="s">
        <v>12</v>
      </c>
      <c r="B9" s="5" t="s">
        <v>49</v>
      </c>
      <c r="C9" s="14">
        <v>859825</v>
      </c>
      <c r="D9" s="14">
        <v>0</v>
      </c>
      <c r="E9" s="14">
        <v>73246</v>
      </c>
      <c r="F9" s="14">
        <v>21683</v>
      </c>
      <c r="G9" s="14">
        <v>58042</v>
      </c>
      <c r="H9" s="14">
        <v>104602</v>
      </c>
      <c r="I9" s="14">
        <v>23739</v>
      </c>
      <c r="J9" s="14">
        <v>6130373</v>
      </c>
      <c r="K9" s="14">
        <v>135425</v>
      </c>
      <c r="L9" s="14">
        <v>844776</v>
      </c>
      <c r="M9" s="14">
        <v>226772</v>
      </c>
      <c r="N9" s="14">
        <v>0</v>
      </c>
      <c r="O9" s="14">
        <v>0</v>
      </c>
      <c r="P9" s="14">
        <v>1215956</v>
      </c>
      <c r="Q9" s="14">
        <v>597103</v>
      </c>
    </row>
    <row r="10" spans="1:17" ht="15" customHeight="1" x14ac:dyDescent="0.25">
      <c r="A10" s="4"/>
      <c r="B10" s="6" t="s">
        <v>34</v>
      </c>
      <c r="C10" s="14"/>
      <c r="D10" s="14"/>
      <c r="E10" s="14"/>
      <c r="F10" s="14"/>
      <c r="G10" s="14"/>
      <c r="H10" s="14"/>
      <c r="I10" s="14"/>
      <c r="J10" s="14"/>
      <c r="K10" s="14"/>
      <c r="L10" s="14"/>
      <c r="M10" s="14"/>
      <c r="N10" s="14"/>
      <c r="O10" s="14"/>
      <c r="P10" s="14"/>
      <c r="Q10" s="14"/>
    </row>
    <row r="11" spans="1:17" ht="15" customHeight="1" x14ac:dyDescent="0.25">
      <c r="A11" s="4" t="s">
        <v>13</v>
      </c>
      <c r="B11" s="5" t="s">
        <v>50</v>
      </c>
      <c r="C11" s="14">
        <v>1827835</v>
      </c>
      <c r="D11" s="14">
        <v>0</v>
      </c>
      <c r="E11" s="14">
        <v>0</v>
      </c>
      <c r="F11" s="14">
        <v>0</v>
      </c>
      <c r="G11" s="14">
        <v>16013</v>
      </c>
      <c r="H11" s="14">
        <v>50112</v>
      </c>
      <c r="I11" s="14">
        <v>507733</v>
      </c>
      <c r="J11" s="14">
        <v>1545573</v>
      </c>
      <c r="K11" s="14">
        <v>0</v>
      </c>
      <c r="L11" s="14">
        <v>2632480</v>
      </c>
      <c r="M11" s="14">
        <v>228582</v>
      </c>
      <c r="N11" s="14">
        <v>0</v>
      </c>
      <c r="O11" s="14">
        <v>0</v>
      </c>
      <c r="P11" s="14">
        <v>176878</v>
      </c>
      <c r="Q11" s="14">
        <v>44253</v>
      </c>
    </row>
    <row r="12" spans="1:17" ht="15" customHeight="1" x14ac:dyDescent="0.25">
      <c r="A12" s="4"/>
      <c r="B12" s="6" t="s">
        <v>51</v>
      </c>
      <c r="C12" s="14"/>
      <c r="D12" s="14"/>
      <c r="E12" s="14"/>
      <c r="F12" s="14"/>
      <c r="G12" s="14"/>
      <c r="H12" s="14"/>
      <c r="I12" s="14"/>
      <c r="J12" s="14"/>
      <c r="K12" s="14"/>
      <c r="L12" s="14"/>
      <c r="M12" s="14"/>
      <c r="N12" s="14"/>
      <c r="O12" s="14"/>
      <c r="P12" s="14"/>
      <c r="Q12" s="14"/>
    </row>
    <row r="13" spans="1:17" ht="15" customHeight="1" x14ac:dyDescent="0.25">
      <c r="A13" s="4" t="s">
        <v>14</v>
      </c>
      <c r="B13" s="5" t="s">
        <v>290</v>
      </c>
      <c r="C13" s="14">
        <v>33034</v>
      </c>
      <c r="D13" s="14">
        <v>0</v>
      </c>
      <c r="E13" s="14">
        <v>0</v>
      </c>
      <c r="F13" s="14">
        <v>0</v>
      </c>
      <c r="G13" s="14">
        <v>0</v>
      </c>
      <c r="H13" s="14">
        <v>0</v>
      </c>
      <c r="I13" s="14">
        <v>0</v>
      </c>
      <c r="J13" s="14">
        <v>0</v>
      </c>
      <c r="K13" s="14">
        <v>0</v>
      </c>
      <c r="L13" s="14">
        <v>480</v>
      </c>
      <c r="M13" s="14">
        <v>0</v>
      </c>
      <c r="N13" s="14">
        <v>0</v>
      </c>
      <c r="O13" s="14">
        <v>0</v>
      </c>
      <c r="P13" s="14">
        <v>0</v>
      </c>
      <c r="Q13" s="14">
        <v>0</v>
      </c>
    </row>
    <row r="14" spans="1:17" ht="15" customHeight="1" x14ac:dyDescent="0.25">
      <c r="A14" s="4"/>
      <c r="B14" s="6" t="s">
        <v>52</v>
      </c>
      <c r="C14" s="14"/>
      <c r="D14" s="14"/>
      <c r="E14" s="14"/>
      <c r="F14" s="14"/>
      <c r="G14" s="14"/>
      <c r="H14" s="14"/>
      <c r="I14" s="14"/>
      <c r="J14" s="14"/>
      <c r="K14" s="14"/>
      <c r="L14" s="14"/>
      <c r="M14" s="14"/>
      <c r="N14" s="14"/>
      <c r="O14" s="14"/>
      <c r="P14" s="14"/>
      <c r="Q14" s="14"/>
    </row>
    <row r="15" spans="1:17" ht="15" customHeight="1" x14ac:dyDescent="0.25">
      <c r="A15" s="4" t="s">
        <v>15</v>
      </c>
      <c r="B15" s="5" t="s">
        <v>53</v>
      </c>
      <c r="C15" s="14">
        <v>13881835</v>
      </c>
      <c r="D15" s="14">
        <v>1489</v>
      </c>
      <c r="E15" s="14">
        <v>1570405</v>
      </c>
      <c r="F15" s="14">
        <v>1630267</v>
      </c>
      <c r="G15" s="14">
        <v>98762</v>
      </c>
      <c r="H15" s="14">
        <v>1038489</v>
      </c>
      <c r="I15" s="14">
        <v>444073</v>
      </c>
      <c r="J15" s="14">
        <v>5944062</v>
      </c>
      <c r="K15" s="14">
        <v>599488</v>
      </c>
      <c r="L15" s="14">
        <v>7660367</v>
      </c>
      <c r="M15" s="14">
        <v>1875161</v>
      </c>
      <c r="N15" s="14">
        <v>137</v>
      </c>
      <c r="O15" s="14">
        <v>0</v>
      </c>
      <c r="P15" s="14">
        <v>5246290</v>
      </c>
      <c r="Q15" s="14">
        <v>515813</v>
      </c>
    </row>
    <row r="16" spans="1:17" ht="15" customHeight="1" x14ac:dyDescent="0.25">
      <c r="A16" s="4"/>
      <c r="B16" s="10" t="s">
        <v>291</v>
      </c>
      <c r="C16" s="14"/>
      <c r="D16" s="14"/>
      <c r="E16" s="14"/>
      <c r="F16" s="14"/>
      <c r="G16" s="14"/>
      <c r="H16" s="14"/>
      <c r="I16" s="14"/>
      <c r="J16" s="14"/>
      <c r="K16" s="14"/>
      <c r="L16" s="14"/>
      <c r="M16" s="14"/>
      <c r="N16" s="14"/>
      <c r="O16" s="14"/>
      <c r="P16" s="14"/>
      <c r="Q16" s="14"/>
    </row>
    <row r="17" spans="1:17" ht="15" customHeight="1" x14ac:dyDescent="0.25">
      <c r="A17" s="4" t="s">
        <v>16</v>
      </c>
      <c r="B17" s="5" t="s">
        <v>54</v>
      </c>
      <c r="C17" s="14">
        <v>49881881</v>
      </c>
      <c r="D17" s="14">
        <v>820474</v>
      </c>
      <c r="E17" s="14">
        <v>379562</v>
      </c>
      <c r="F17" s="14">
        <v>233882</v>
      </c>
      <c r="G17" s="14">
        <v>547577</v>
      </c>
      <c r="H17" s="14">
        <v>14256019</v>
      </c>
      <c r="I17" s="14">
        <v>13600647</v>
      </c>
      <c r="J17" s="14">
        <v>62482441</v>
      </c>
      <c r="K17" s="14">
        <v>9839</v>
      </c>
      <c r="L17" s="14">
        <v>26525996</v>
      </c>
      <c r="M17" s="14">
        <v>25671235</v>
      </c>
      <c r="N17" s="14">
        <v>1694247</v>
      </c>
      <c r="O17" s="14">
        <v>1404771</v>
      </c>
      <c r="P17" s="14">
        <v>40329484</v>
      </c>
      <c r="Q17" s="14">
        <v>722371</v>
      </c>
    </row>
    <row r="18" spans="1:17" ht="15" customHeight="1" x14ac:dyDescent="0.25">
      <c r="A18" s="4"/>
      <c r="B18" s="10" t="s">
        <v>55</v>
      </c>
      <c r="C18" s="14"/>
      <c r="D18" s="14"/>
      <c r="E18" s="14"/>
      <c r="F18" s="14"/>
      <c r="G18" s="14"/>
      <c r="H18" s="14"/>
      <c r="I18" s="14"/>
      <c r="J18" s="14"/>
      <c r="K18" s="14"/>
      <c r="L18" s="14"/>
      <c r="M18" s="14"/>
      <c r="N18" s="14"/>
      <c r="O18" s="14"/>
      <c r="P18" s="14"/>
      <c r="Q18" s="14"/>
    </row>
    <row r="19" spans="1:17" ht="15" customHeight="1" x14ac:dyDescent="0.25">
      <c r="A19" s="4" t="s">
        <v>17</v>
      </c>
      <c r="B19" s="5" t="s">
        <v>56</v>
      </c>
      <c r="C19" s="14">
        <v>123054</v>
      </c>
      <c r="D19" s="14">
        <v>0</v>
      </c>
      <c r="E19" s="14">
        <v>0</v>
      </c>
      <c r="F19" s="14">
        <v>17770</v>
      </c>
      <c r="G19" s="14">
        <v>0</v>
      </c>
      <c r="H19" s="14">
        <v>40723</v>
      </c>
      <c r="I19" s="14">
        <v>5666</v>
      </c>
      <c r="J19" s="14">
        <v>5524</v>
      </c>
      <c r="K19" s="14">
        <v>0</v>
      </c>
      <c r="L19" s="14">
        <v>1235</v>
      </c>
      <c r="M19" s="14">
        <v>14320</v>
      </c>
      <c r="N19" s="14">
        <v>0</v>
      </c>
      <c r="O19" s="14">
        <v>0</v>
      </c>
      <c r="P19" s="14">
        <v>73464</v>
      </c>
      <c r="Q19" s="14">
        <v>0</v>
      </c>
    </row>
    <row r="20" spans="1:17" ht="15" customHeight="1" x14ac:dyDescent="0.25">
      <c r="A20" s="4"/>
      <c r="B20" s="10" t="s">
        <v>292</v>
      </c>
      <c r="C20" s="14"/>
      <c r="D20" s="14"/>
      <c r="E20" s="14"/>
      <c r="F20" s="14"/>
      <c r="G20" s="14"/>
      <c r="H20" s="14"/>
      <c r="I20" s="14"/>
      <c r="J20" s="14"/>
      <c r="K20" s="14"/>
      <c r="L20" s="14"/>
      <c r="M20" s="14"/>
      <c r="N20" s="14"/>
      <c r="O20" s="14"/>
      <c r="P20" s="14"/>
      <c r="Q20" s="14"/>
    </row>
    <row r="21" spans="1:17" ht="15" customHeight="1" x14ac:dyDescent="0.25">
      <c r="A21" s="4" t="s">
        <v>18</v>
      </c>
      <c r="B21" s="5" t="s">
        <v>293</v>
      </c>
      <c r="C21" s="14">
        <v>0</v>
      </c>
      <c r="D21" s="14">
        <v>0</v>
      </c>
      <c r="E21" s="14">
        <v>0</v>
      </c>
      <c r="F21" s="14">
        <v>0</v>
      </c>
      <c r="G21" s="14">
        <v>0</v>
      </c>
      <c r="H21" s="14">
        <v>0</v>
      </c>
      <c r="I21" s="14">
        <v>0</v>
      </c>
      <c r="J21" s="14">
        <v>0</v>
      </c>
      <c r="K21" s="14">
        <v>0</v>
      </c>
      <c r="L21" s="14">
        <v>33835</v>
      </c>
      <c r="M21" s="14">
        <v>26719</v>
      </c>
      <c r="N21" s="14">
        <v>0</v>
      </c>
      <c r="O21" s="14">
        <v>0</v>
      </c>
      <c r="P21" s="14">
        <v>56511</v>
      </c>
      <c r="Q21" s="14">
        <v>0</v>
      </c>
    </row>
    <row r="22" spans="1:17" ht="15" customHeight="1" x14ac:dyDescent="0.25">
      <c r="A22" s="4"/>
      <c r="B22" s="10" t="s">
        <v>57</v>
      </c>
      <c r="C22" s="14"/>
      <c r="D22" s="14"/>
      <c r="E22" s="14"/>
      <c r="F22" s="14"/>
      <c r="G22" s="14"/>
      <c r="H22" s="14"/>
      <c r="I22" s="14"/>
      <c r="J22" s="14"/>
      <c r="K22" s="14"/>
      <c r="L22" s="14"/>
      <c r="M22" s="14"/>
      <c r="N22" s="14"/>
      <c r="O22" s="14"/>
      <c r="P22" s="14"/>
      <c r="Q22" s="14"/>
    </row>
    <row r="23" spans="1:17" ht="15" customHeight="1" x14ac:dyDescent="0.25">
      <c r="A23" s="4" t="s">
        <v>19</v>
      </c>
      <c r="B23" s="5" t="s">
        <v>58</v>
      </c>
      <c r="C23" s="14">
        <v>448541</v>
      </c>
      <c r="D23" s="14">
        <v>0</v>
      </c>
      <c r="E23" s="14">
        <v>0</v>
      </c>
      <c r="F23" s="14">
        <v>0</v>
      </c>
      <c r="G23" s="14">
        <v>13</v>
      </c>
      <c r="H23" s="14">
        <v>143844</v>
      </c>
      <c r="I23" s="14">
        <v>4282</v>
      </c>
      <c r="J23" s="14">
        <v>857001</v>
      </c>
      <c r="K23" s="14">
        <v>0</v>
      </c>
      <c r="L23" s="14">
        <v>111047</v>
      </c>
      <c r="M23" s="14">
        <v>209887</v>
      </c>
      <c r="N23" s="14">
        <v>0</v>
      </c>
      <c r="O23" s="14">
        <v>1577</v>
      </c>
      <c r="P23" s="14">
        <v>198620</v>
      </c>
      <c r="Q23" s="14">
        <v>487</v>
      </c>
    </row>
    <row r="24" spans="1:17" ht="15" customHeight="1" x14ac:dyDescent="0.25">
      <c r="A24" s="4"/>
      <c r="B24" s="10" t="s">
        <v>98</v>
      </c>
      <c r="C24" s="14"/>
      <c r="D24" s="14"/>
      <c r="E24" s="14"/>
      <c r="F24" s="14"/>
      <c r="G24" s="14"/>
      <c r="H24" s="14"/>
      <c r="I24" s="14"/>
      <c r="J24" s="14"/>
      <c r="K24" s="14"/>
      <c r="L24" s="14"/>
      <c r="M24" s="14"/>
      <c r="N24" s="14"/>
      <c r="O24" s="14"/>
      <c r="P24" s="14"/>
      <c r="Q24" s="14"/>
    </row>
    <row r="25" spans="1:17" ht="15" customHeight="1" x14ac:dyDescent="0.25">
      <c r="A25" s="4" t="s">
        <v>20</v>
      </c>
      <c r="B25" s="5" t="s">
        <v>59</v>
      </c>
      <c r="C25" s="14">
        <v>348589</v>
      </c>
      <c r="D25" s="14">
        <v>651</v>
      </c>
      <c r="E25" s="14">
        <v>15453</v>
      </c>
      <c r="F25" s="14">
        <v>12747</v>
      </c>
      <c r="G25" s="14">
        <v>6398</v>
      </c>
      <c r="H25" s="14">
        <v>292363</v>
      </c>
      <c r="I25" s="14">
        <v>482696</v>
      </c>
      <c r="J25" s="14">
        <v>459324</v>
      </c>
      <c r="K25" s="14">
        <v>15</v>
      </c>
      <c r="L25" s="14">
        <v>247003</v>
      </c>
      <c r="M25" s="14">
        <v>67252</v>
      </c>
      <c r="N25" s="14">
        <v>1716</v>
      </c>
      <c r="O25" s="14">
        <v>6371</v>
      </c>
      <c r="P25" s="14">
        <v>644359</v>
      </c>
      <c r="Q25" s="14">
        <v>5364</v>
      </c>
    </row>
    <row r="26" spans="1:17" ht="15" customHeight="1" x14ac:dyDescent="0.25">
      <c r="A26" s="4"/>
      <c r="B26" s="10" t="s">
        <v>60</v>
      </c>
      <c r="C26" s="14"/>
      <c r="D26" s="14"/>
      <c r="E26" s="14"/>
      <c r="F26" s="14"/>
      <c r="G26" s="14"/>
      <c r="H26" s="14"/>
      <c r="I26" s="14"/>
      <c r="J26" s="14"/>
      <c r="K26" s="14"/>
      <c r="L26" s="14"/>
      <c r="M26" s="14"/>
      <c r="N26" s="14"/>
      <c r="O26" s="14"/>
      <c r="P26" s="14"/>
      <c r="Q26" s="14"/>
    </row>
    <row r="27" spans="1:17" ht="15" customHeight="1" x14ac:dyDescent="0.25">
      <c r="A27" s="4" t="s">
        <v>21</v>
      </c>
      <c r="B27" s="5" t="s">
        <v>61</v>
      </c>
      <c r="C27" s="14">
        <v>169622</v>
      </c>
      <c r="D27" s="14">
        <v>25387</v>
      </c>
      <c r="E27" s="14">
        <v>2114</v>
      </c>
      <c r="F27" s="14">
        <v>231</v>
      </c>
      <c r="G27" s="14">
        <v>305</v>
      </c>
      <c r="H27" s="14">
        <v>72594</v>
      </c>
      <c r="I27" s="14">
        <v>32326</v>
      </c>
      <c r="J27" s="14">
        <v>75112</v>
      </c>
      <c r="K27" s="14">
        <v>5743</v>
      </c>
      <c r="L27" s="14">
        <v>5420</v>
      </c>
      <c r="M27" s="14">
        <v>55126</v>
      </c>
      <c r="N27" s="14">
        <v>5435</v>
      </c>
      <c r="O27" s="14">
        <v>10879</v>
      </c>
      <c r="P27" s="14">
        <v>29970</v>
      </c>
      <c r="Q27" s="14">
        <v>18243</v>
      </c>
    </row>
    <row r="28" spans="1:17" ht="15" customHeight="1" x14ac:dyDescent="0.25">
      <c r="A28" s="4"/>
      <c r="B28" s="10" t="s">
        <v>35</v>
      </c>
      <c r="C28" s="14"/>
      <c r="D28" s="14"/>
      <c r="E28" s="14"/>
      <c r="F28" s="14"/>
      <c r="G28" s="14"/>
      <c r="H28" s="14"/>
      <c r="I28" s="14"/>
      <c r="J28" s="14"/>
      <c r="K28" s="14"/>
      <c r="L28" s="14"/>
      <c r="M28" s="14"/>
      <c r="N28" s="14"/>
      <c r="O28" s="14"/>
      <c r="P28" s="14"/>
      <c r="Q28" s="14"/>
    </row>
    <row r="29" spans="1:17" ht="15" customHeight="1" x14ac:dyDescent="0.25">
      <c r="A29" s="4" t="s">
        <v>22</v>
      </c>
      <c r="B29" s="5" t="s">
        <v>62</v>
      </c>
      <c r="C29" s="14">
        <v>2946008</v>
      </c>
      <c r="D29" s="14">
        <v>530</v>
      </c>
      <c r="E29" s="14">
        <v>32580</v>
      </c>
      <c r="F29" s="14">
        <v>28233</v>
      </c>
      <c r="G29" s="14">
        <v>8056</v>
      </c>
      <c r="H29" s="14">
        <v>153776</v>
      </c>
      <c r="I29" s="14">
        <v>471341</v>
      </c>
      <c r="J29" s="14">
        <v>2239250</v>
      </c>
      <c r="K29" s="14">
        <v>15871</v>
      </c>
      <c r="L29" s="14">
        <v>1198673</v>
      </c>
      <c r="M29" s="14">
        <v>352763</v>
      </c>
      <c r="N29" s="14">
        <v>5786</v>
      </c>
      <c r="O29" s="14">
        <v>5109</v>
      </c>
      <c r="P29" s="14">
        <v>676576</v>
      </c>
      <c r="Q29" s="14">
        <v>172358</v>
      </c>
    </row>
    <row r="30" spans="1:17" ht="15" customHeight="1" x14ac:dyDescent="0.25">
      <c r="A30" s="4"/>
      <c r="B30" s="10" t="s">
        <v>63</v>
      </c>
      <c r="C30" s="14"/>
      <c r="D30" s="14"/>
      <c r="E30" s="14"/>
      <c r="F30" s="14"/>
      <c r="G30" s="14"/>
      <c r="H30" s="14"/>
      <c r="I30" s="14"/>
      <c r="J30" s="14"/>
      <c r="K30" s="14"/>
      <c r="L30" s="14"/>
      <c r="M30" s="14"/>
      <c r="N30" s="14"/>
      <c r="O30" s="14"/>
      <c r="P30" s="14"/>
      <c r="Q30" s="14"/>
    </row>
    <row r="31" spans="1:17" ht="15" customHeight="1" x14ac:dyDescent="0.25">
      <c r="A31" s="4" t="s">
        <v>23</v>
      </c>
      <c r="B31" s="5" t="s">
        <v>64</v>
      </c>
      <c r="C31" s="14">
        <v>882213</v>
      </c>
      <c r="D31" s="14">
        <v>12897</v>
      </c>
      <c r="E31" s="14">
        <v>47859</v>
      </c>
      <c r="F31" s="14">
        <v>23819</v>
      </c>
      <c r="G31" s="14">
        <v>5979</v>
      </c>
      <c r="H31" s="14">
        <v>215903</v>
      </c>
      <c r="I31" s="14">
        <v>84430</v>
      </c>
      <c r="J31" s="14">
        <v>1606935</v>
      </c>
      <c r="K31" s="14">
        <v>24422</v>
      </c>
      <c r="L31" s="14">
        <v>3733283</v>
      </c>
      <c r="M31" s="14">
        <v>353385</v>
      </c>
      <c r="N31" s="14">
        <v>10761</v>
      </c>
      <c r="O31" s="14">
        <v>23743</v>
      </c>
      <c r="P31" s="14">
        <v>336443</v>
      </c>
      <c r="Q31" s="14">
        <v>261061</v>
      </c>
    </row>
    <row r="32" spans="1:17" ht="15" customHeight="1" x14ac:dyDescent="0.25">
      <c r="A32" s="4"/>
      <c r="B32" s="10" t="s">
        <v>36</v>
      </c>
      <c r="C32" s="14"/>
      <c r="D32" s="14"/>
      <c r="E32" s="14"/>
      <c r="F32" s="14"/>
      <c r="G32" s="14"/>
      <c r="H32" s="14"/>
      <c r="I32" s="14"/>
      <c r="J32" s="14"/>
      <c r="K32" s="14"/>
      <c r="L32" s="14"/>
      <c r="M32" s="14"/>
      <c r="N32" s="14"/>
      <c r="O32" s="14"/>
      <c r="P32" s="14"/>
      <c r="Q32" s="14"/>
    </row>
    <row r="33" spans="1:17" ht="15" customHeight="1" x14ac:dyDescent="0.25">
      <c r="A33" s="4" t="s">
        <v>24</v>
      </c>
      <c r="B33" s="5" t="s">
        <v>65</v>
      </c>
      <c r="C33" s="14">
        <v>1439340</v>
      </c>
      <c r="D33" s="14">
        <v>0</v>
      </c>
      <c r="E33" s="14">
        <v>0</v>
      </c>
      <c r="F33" s="14">
        <v>12</v>
      </c>
      <c r="G33" s="14">
        <v>14984</v>
      </c>
      <c r="H33" s="14">
        <v>475335</v>
      </c>
      <c r="I33" s="14">
        <v>1032662</v>
      </c>
      <c r="J33" s="14">
        <v>438761</v>
      </c>
      <c r="K33" s="14">
        <v>0</v>
      </c>
      <c r="L33" s="14">
        <v>191284</v>
      </c>
      <c r="M33" s="14">
        <v>33896</v>
      </c>
      <c r="N33" s="14">
        <v>0</v>
      </c>
      <c r="O33" s="14">
        <v>480</v>
      </c>
      <c r="P33" s="14">
        <v>30022</v>
      </c>
      <c r="Q33" s="14">
        <v>216453</v>
      </c>
    </row>
    <row r="34" spans="1:17" ht="15" customHeight="1" x14ac:dyDescent="0.25">
      <c r="A34" s="4"/>
      <c r="B34" s="10" t="s">
        <v>294</v>
      </c>
      <c r="C34" s="14"/>
      <c r="D34" s="14"/>
      <c r="E34" s="14"/>
      <c r="F34" s="14"/>
      <c r="G34" s="14"/>
      <c r="H34" s="14"/>
      <c r="I34" s="14"/>
      <c r="J34" s="14"/>
      <c r="K34" s="14"/>
      <c r="L34" s="14"/>
      <c r="M34" s="14"/>
      <c r="N34" s="14"/>
      <c r="O34" s="14"/>
      <c r="P34" s="14"/>
      <c r="Q34" s="14"/>
    </row>
    <row r="35" spans="1:17" ht="15" customHeight="1" x14ac:dyDescent="0.25">
      <c r="A35" s="100"/>
      <c r="B35" s="101" t="s">
        <v>295</v>
      </c>
      <c r="C35" s="12">
        <f t="shared" ref="C35:H35" si="0">+SUM(C7:C34)</f>
        <v>75922098</v>
      </c>
      <c r="D35" s="12">
        <f t="shared" si="0"/>
        <v>1001774</v>
      </c>
      <c r="E35" s="12">
        <f t="shared" si="0"/>
        <v>2277990</v>
      </c>
      <c r="F35" s="12">
        <f t="shared" si="0"/>
        <v>2027786</v>
      </c>
      <c r="G35" s="12">
        <f t="shared" si="0"/>
        <v>772077</v>
      </c>
      <c r="H35" s="12">
        <f t="shared" si="0"/>
        <v>17639854</v>
      </c>
      <c r="I35" s="12">
        <f>+SUM(I7:I34)</f>
        <v>18351327</v>
      </c>
      <c r="J35" s="12">
        <f>+SUM(J7:J34)-1</f>
        <v>88582674</v>
      </c>
      <c r="K35" s="12">
        <f t="shared" ref="K35:Q35" si="1">+SUM(K7:K34)</f>
        <v>803951</v>
      </c>
      <c r="L35" s="12">
        <f t="shared" si="1"/>
        <v>44161496</v>
      </c>
      <c r="M35" s="12">
        <f t="shared" si="1"/>
        <v>31568015</v>
      </c>
      <c r="N35" s="12">
        <f t="shared" si="1"/>
        <v>1875771</v>
      </c>
      <c r="O35" s="12">
        <f t="shared" si="1"/>
        <v>1488147</v>
      </c>
      <c r="P35" s="12">
        <f t="shared" si="1"/>
        <v>51515304</v>
      </c>
      <c r="Q35" s="12">
        <f t="shared" si="1"/>
        <v>2894761</v>
      </c>
    </row>
    <row r="36" spans="1:17" ht="15" customHeight="1" x14ac:dyDescent="0.25">
      <c r="A36" s="70"/>
      <c r="B36" s="3" t="s">
        <v>37</v>
      </c>
      <c r="C36" s="7"/>
      <c r="D36" s="7"/>
      <c r="E36" s="7"/>
      <c r="F36" s="7"/>
      <c r="G36" s="7"/>
      <c r="H36" s="7"/>
      <c r="I36" s="7"/>
      <c r="J36" s="7"/>
      <c r="K36" s="7"/>
      <c r="L36" s="7"/>
      <c r="M36" s="7"/>
      <c r="N36" s="7"/>
      <c r="O36" s="7"/>
      <c r="P36" s="7"/>
      <c r="Q36" s="7"/>
    </row>
    <row r="37" spans="1:17" ht="15" customHeight="1" x14ac:dyDescent="0.25">
      <c r="A37" s="4" t="s">
        <v>228</v>
      </c>
      <c r="B37" s="5" t="s">
        <v>0</v>
      </c>
      <c r="C37" s="14">
        <v>337611</v>
      </c>
      <c r="D37" s="14">
        <v>0</v>
      </c>
      <c r="E37" s="14">
        <v>183</v>
      </c>
      <c r="F37" s="14">
        <v>40990</v>
      </c>
      <c r="G37" s="14">
        <v>1011</v>
      </c>
      <c r="H37" s="14">
        <v>1</v>
      </c>
      <c r="I37" s="14">
        <v>13496</v>
      </c>
      <c r="J37" s="14">
        <v>751003</v>
      </c>
      <c r="K37" s="14">
        <v>100123</v>
      </c>
      <c r="L37" s="14">
        <v>494455</v>
      </c>
      <c r="M37" s="14">
        <v>141335</v>
      </c>
      <c r="N37" s="14">
        <v>0</v>
      </c>
      <c r="O37" s="14">
        <v>0</v>
      </c>
      <c r="P37" s="14">
        <v>1242475</v>
      </c>
      <c r="Q37" s="14">
        <v>304873</v>
      </c>
    </row>
    <row r="38" spans="1:17" ht="15" customHeight="1" x14ac:dyDescent="0.25">
      <c r="A38" s="4"/>
      <c r="B38" s="10" t="s">
        <v>38</v>
      </c>
      <c r="C38" s="14"/>
      <c r="D38" s="14"/>
      <c r="E38" s="14"/>
      <c r="F38" s="14"/>
      <c r="G38" s="14"/>
      <c r="H38" s="14"/>
      <c r="I38" s="14"/>
      <c r="J38" s="14"/>
      <c r="K38" s="14"/>
      <c r="L38" s="14"/>
      <c r="M38" s="14"/>
      <c r="N38" s="14"/>
      <c r="O38" s="14"/>
      <c r="P38" s="14"/>
      <c r="Q38" s="14"/>
    </row>
    <row r="39" spans="1:17" ht="15" customHeight="1" x14ac:dyDescent="0.25">
      <c r="A39" s="4" t="s">
        <v>12</v>
      </c>
      <c r="B39" s="5" t="s">
        <v>69</v>
      </c>
      <c r="C39" s="14">
        <v>3603648</v>
      </c>
      <c r="D39" s="14">
        <v>0</v>
      </c>
      <c r="E39" s="14">
        <v>0</v>
      </c>
      <c r="F39" s="14">
        <v>0</v>
      </c>
      <c r="G39" s="14">
        <v>0</v>
      </c>
      <c r="H39" s="14">
        <v>0</v>
      </c>
      <c r="I39" s="14">
        <v>21152</v>
      </c>
      <c r="J39" s="14">
        <v>0</v>
      </c>
      <c r="K39" s="14">
        <v>0</v>
      </c>
      <c r="L39" s="14">
        <v>96762</v>
      </c>
      <c r="M39" s="14">
        <v>0</v>
      </c>
      <c r="N39" s="14">
        <v>0</v>
      </c>
      <c r="O39" s="14">
        <v>0</v>
      </c>
      <c r="P39" s="14">
        <v>0</v>
      </c>
      <c r="Q39" s="14">
        <v>0</v>
      </c>
    </row>
    <row r="40" spans="1:17" ht="15" customHeight="1" x14ac:dyDescent="0.25">
      <c r="A40" s="4"/>
      <c r="B40" s="10" t="s">
        <v>70</v>
      </c>
      <c r="C40" s="14"/>
      <c r="D40" s="14"/>
      <c r="E40" s="14"/>
      <c r="F40" s="14"/>
      <c r="G40" s="14"/>
      <c r="H40" s="14"/>
      <c r="I40" s="14"/>
      <c r="J40" s="14"/>
      <c r="K40" s="14"/>
      <c r="L40" s="14"/>
      <c r="M40" s="14"/>
      <c r="N40" s="14"/>
      <c r="O40" s="14"/>
      <c r="P40" s="14"/>
      <c r="Q40" s="14"/>
    </row>
    <row r="41" spans="1:17" ht="15" customHeight="1" x14ac:dyDescent="0.25">
      <c r="A41" s="4" t="s">
        <v>13</v>
      </c>
      <c r="B41" s="5" t="s">
        <v>71</v>
      </c>
      <c r="C41" s="14">
        <v>63261760</v>
      </c>
      <c r="D41" s="14">
        <v>883950</v>
      </c>
      <c r="E41" s="14">
        <v>1866545</v>
      </c>
      <c r="F41" s="14">
        <v>1560105</v>
      </c>
      <c r="G41" s="14">
        <v>642042</v>
      </c>
      <c r="H41" s="14">
        <v>15850672</v>
      </c>
      <c r="I41" s="14">
        <v>16338805</v>
      </c>
      <c r="J41" s="14">
        <v>75403074</v>
      </c>
      <c r="K41" s="14">
        <v>269768</v>
      </c>
      <c r="L41" s="14">
        <v>38817383</v>
      </c>
      <c r="M41" s="14">
        <v>27515745</v>
      </c>
      <c r="N41" s="14">
        <v>1641703</v>
      </c>
      <c r="O41" s="14">
        <v>1232408</v>
      </c>
      <c r="P41" s="14">
        <v>44919486</v>
      </c>
      <c r="Q41" s="14">
        <v>921775</v>
      </c>
    </row>
    <row r="42" spans="1:17" ht="15" customHeight="1" x14ac:dyDescent="0.25">
      <c r="A42" s="4"/>
      <c r="B42" s="10" t="s">
        <v>72</v>
      </c>
      <c r="C42" s="14"/>
      <c r="D42" s="14"/>
      <c r="E42" s="14"/>
      <c r="F42" s="14"/>
      <c r="G42" s="14"/>
      <c r="H42" s="14"/>
      <c r="I42" s="14"/>
      <c r="J42" s="14"/>
      <c r="K42" s="14"/>
      <c r="L42" s="14"/>
      <c r="M42" s="14"/>
      <c r="N42" s="14"/>
      <c r="O42" s="14"/>
      <c r="P42" s="14"/>
      <c r="Q42" s="14"/>
    </row>
    <row r="43" spans="1:17" ht="15" customHeight="1" x14ac:dyDescent="0.25">
      <c r="A43" s="4" t="s">
        <v>14</v>
      </c>
      <c r="B43" s="5" t="s">
        <v>56</v>
      </c>
      <c r="C43" s="14">
        <v>177900</v>
      </c>
      <c r="D43" s="14">
        <v>0</v>
      </c>
      <c r="E43" s="14">
        <v>18197</v>
      </c>
      <c r="F43" s="14">
        <v>10000</v>
      </c>
      <c r="G43" s="14">
        <v>0</v>
      </c>
      <c r="H43" s="14">
        <v>45399</v>
      </c>
      <c r="I43" s="14">
        <v>0</v>
      </c>
      <c r="J43" s="14">
        <v>3690</v>
      </c>
      <c r="K43" s="14">
        <v>0</v>
      </c>
      <c r="L43" s="14">
        <v>35498</v>
      </c>
      <c r="M43" s="14">
        <v>56010</v>
      </c>
      <c r="N43" s="14">
        <v>0</v>
      </c>
      <c r="O43" s="14">
        <v>602</v>
      </c>
      <c r="P43" s="14">
        <v>90556</v>
      </c>
      <c r="Q43" s="14">
        <v>0</v>
      </c>
    </row>
    <row r="44" spans="1:17" ht="15" customHeight="1" x14ac:dyDescent="0.25">
      <c r="A44" s="4"/>
      <c r="B44" s="10" t="s">
        <v>292</v>
      </c>
      <c r="C44" s="14"/>
      <c r="D44" s="14"/>
      <c r="E44" s="14"/>
      <c r="F44" s="14"/>
      <c r="G44" s="14"/>
      <c r="H44" s="14"/>
      <c r="I44" s="14"/>
      <c r="J44" s="14"/>
      <c r="K44" s="14"/>
      <c r="L44" s="14"/>
      <c r="M44" s="14"/>
      <c r="N44" s="14"/>
      <c r="O44" s="14"/>
      <c r="P44" s="14"/>
      <c r="Q44" s="14"/>
    </row>
    <row r="45" spans="1:17" ht="15" customHeight="1" x14ac:dyDescent="0.25">
      <c r="A45" s="4" t="s">
        <v>15</v>
      </c>
      <c r="B45" s="5" t="s">
        <v>293</v>
      </c>
      <c r="C45" s="14">
        <v>0</v>
      </c>
      <c r="D45" s="14">
        <v>0</v>
      </c>
      <c r="E45" s="14">
        <v>0</v>
      </c>
      <c r="F45" s="14">
        <v>0</v>
      </c>
      <c r="G45" s="14">
        <v>0</v>
      </c>
      <c r="H45" s="14">
        <v>0</v>
      </c>
      <c r="I45" s="14">
        <v>0</v>
      </c>
      <c r="J45" s="14">
        <v>0</v>
      </c>
      <c r="K45" s="14">
        <v>0</v>
      </c>
      <c r="L45" s="14">
        <v>0</v>
      </c>
      <c r="M45" s="14">
        <v>3594</v>
      </c>
      <c r="N45" s="14">
        <v>0</v>
      </c>
      <c r="O45" s="14">
        <v>0</v>
      </c>
      <c r="P45" s="14">
        <v>10398</v>
      </c>
      <c r="Q45" s="14">
        <v>0</v>
      </c>
    </row>
    <row r="46" spans="1:17" ht="15" customHeight="1" x14ac:dyDescent="0.25">
      <c r="A46" s="4"/>
      <c r="B46" s="10" t="s">
        <v>57</v>
      </c>
      <c r="C46" s="14"/>
      <c r="D46" s="14"/>
      <c r="E46" s="14"/>
      <c r="F46" s="14"/>
      <c r="G46" s="14"/>
      <c r="H46" s="14"/>
      <c r="I46" s="14"/>
      <c r="J46" s="14"/>
      <c r="K46" s="14"/>
      <c r="L46" s="14"/>
      <c r="M46" s="14"/>
      <c r="N46" s="14"/>
      <c r="O46" s="14"/>
      <c r="P46" s="14"/>
      <c r="Q46" s="14"/>
    </row>
    <row r="47" spans="1:17" ht="15" customHeight="1" x14ac:dyDescent="0.25">
      <c r="A47" s="4" t="s">
        <v>16</v>
      </c>
      <c r="B47" s="5" t="s">
        <v>1</v>
      </c>
      <c r="C47" s="14">
        <v>336884</v>
      </c>
      <c r="D47" s="14">
        <v>51</v>
      </c>
      <c r="E47" s="14">
        <v>3338</v>
      </c>
      <c r="F47" s="14">
        <v>869</v>
      </c>
      <c r="G47" s="14">
        <v>25</v>
      </c>
      <c r="H47" s="14">
        <v>24784</v>
      </c>
      <c r="I47" s="14">
        <v>31080</v>
      </c>
      <c r="J47" s="14">
        <v>1537463</v>
      </c>
      <c r="K47" s="14">
        <v>5965</v>
      </c>
      <c r="L47" s="14">
        <v>408412</v>
      </c>
      <c r="M47" s="14">
        <v>65457</v>
      </c>
      <c r="N47" s="14">
        <v>2672</v>
      </c>
      <c r="O47" s="14">
        <v>4566</v>
      </c>
      <c r="P47" s="14">
        <v>286489</v>
      </c>
      <c r="Q47" s="14">
        <v>15202</v>
      </c>
    </row>
    <row r="48" spans="1:17" ht="15" customHeight="1" x14ac:dyDescent="0.25">
      <c r="A48" s="4"/>
      <c r="B48" s="10" t="s">
        <v>39</v>
      </c>
      <c r="C48" s="14"/>
      <c r="D48" s="14"/>
      <c r="E48" s="14"/>
      <c r="F48" s="14"/>
      <c r="G48" s="14"/>
      <c r="H48" s="14"/>
      <c r="I48" s="14"/>
      <c r="J48" s="14"/>
      <c r="K48" s="14"/>
      <c r="L48" s="14"/>
      <c r="M48" s="14"/>
      <c r="N48" s="14"/>
      <c r="O48" s="14"/>
      <c r="P48" s="14"/>
      <c r="Q48" s="14"/>
    </row>
    <row r="49" spans="1:17" ht="15" customHeight="1" x14ac:dyDescent="0.25">
      <c r="A49" s="4" t="s">
        <v>17</v>
      </c>
      <c r="B49" s="5" t="s">
        <v>73</v>
      </c>
      <c r="C49" s="14">
        <v>22619</v>
      </c>
      <c r="D49" s="14">
        <v>0</v>
      </c>
      <c r="E49" s="14">
        <v>0</v>
      </c>
      <c r="F49" s="14">
        <v>5961</v>
      </c>
      <c r="G49" s="14">
        <v>313</v>
      </c>
      <c r="H49" s="14">
        <v>12355</v>
      </c>
      <c r="I49" s="14">
        <v>10960</v>
      </c>
      <c r="J49" s="14">
        <v>258098</v>
      </c>
      <c r="K49" s="14">
        <v>13245</v>
      </c>
      <c r="L49" s="14">
        <v>11945</v>
      </c>
      <c r="M49" s="14">
        <v>73802</v>
      </c>
      <c r="N49" s="14">
        <v>0</v>
      </c>
      <c r="O49" s="14">
        <v>1586</v>
      </c>
      <c r="P49" s="14">
        <v>247832</v>
      </c>
      <c r="Q49" s="14">
        <v>3695</v>
      </c>
    </row>
    <row r="50" spans="1:17" ht="15" customHeight="1" x14ac:dyDescent="0.25">
      <c r="A50" s="4"/>
      <c r="B50" s="10" t="s">
        <v>74</v>
      </c>
      <c r="C50" s="14"/>
      <c r="D50" s="14"/>
      <c r="E50" s="14"/>
      <c r="F50" s="14"/>
      <c r="G50" s="14"/>
      <c r="H50" s="14"/>
      <c r="I50" s="14"/>
      <c r="J50" s="14"/>
      <c r="K50" s="14"/>
      <c r="L50" s="14"/>
      <c r="M50" s="14"/>
      <c r="N50" s="14"/>
      <c r="O50" s="14"/>
      <c r="P50" s="14"/>
      <c r="Q50" s="14"/>
    </row>
    <row r="51" spans="1:17" ht="15" customHeight="1" x14ac:dyDescent="0.25">
      <c r="A51" s="4" t="s">
        <v>18</v>
      </c>
      <c r="B51" s="5" t="s">
        <v>75</v>
      </c>
      <c r="C51" s="14">
        <v>0</v>
      </c>
      <c r="D51" s="14">
        <v>0</v>
      </c>
      <c r="E51" s="14">
        <v>16342</v>
      </c>
      <c r="F51" s="14">
        <v>0</v>
      </c>
      <c r="G51" s="14">
        <v>0</v>
      </c>
      <c r="H51" s="14">
        <v>958</v>
      </c>
      <c r="I51" s="14">
        <v>0</v>
      </c>
      <c r="J51" s="14">
        <v>0</v>
      </c>
      <c r="K51" s="14">
        <v>0</v>
      </c>
      <c r="L51" s="14">
        <v>0</v>
      </c>
      <c r="M51" s="14">
        <v>0</v>
      </c>
      <c r="N51" s="14">
        <v>0</v>
      </c>
      <c r="O51" s="14">
        <v>0</v>
      </c>
      <c r="P51" s="14">
        <v>69560</v>
      </c>
      <c r="Q51" s="14">
        <v>0</v>
      </c>
    </row>
    <row r="52" spans="1:17" ht="15" customHeight="1" x14ac:dyDescent="0.25">
      <c r="A52" s="4"/>
      <c r="B52" s="10" t="s">
        <v>76</v>
      </c>
      <c r="C52" s="14"/>
      <c r="D52" s="14"/>
      <c r="E52" s="14"/>
      <c r="F52" s="14"/>
      <c r="G52" s="14"/>
      <c r="H52" s="14"/>
      <c r="I52" s="14"/>
      <c r="J52" s="14"/>
      <c r="K52" s="14"/>
      <c r="L52" s="14"/>
      <c r="M52" s="14"/>
      <c r="N52" s="14"/>
      <c r="O52" s="14"/>
      <c r="P52" s="14"/>
      <c r="Q52" s="14"/>
    </row>
    <row r="53" spans="1:17" ht="15" customHeight="1" x14ac:dyDescent="0.25">
      <c r="A53" s="4" t="s">
        <v>19</v>
      </c>
      <c r="B53" s="5" t="s">
        <v>2</v>
      </c>
      <c r="C53" s="14">
        <v>1270161</v>
      </c>
      <c r="D53" s="14">
        <v>28269</v>
      </c>
      <c r="E53" s="14">
        <v>26237</v>
      </c>
      <c r="F53" s="14">
        <v>18654</v>
      </c>
      <c r="G53" s="14">
        <v>15790</v>
      </c>
      <c r="H53" s="14">
        <v>193004</v>
      </c>
      <c r="I53" s="14">
        <v>204906</v>
      </c>
      <c r="J53" s="14">
        <v>2397339</v>
      </c>
      <c r="K53" s="14">
        <v>44171</v>
      </c>
      <c r="L53" s="14">
        <v>375046</v>
      </c>
      <c r="M53" s="14">
        <v>506119</v>
      </c>
      <c r="N53" s="14">
        <v>45433</v>
      </c>
      <c r="O53" s="14">
        <v>59076</v>
      </c>
      <c r="P53" s="14">
        <v>476770</v>
      </c>
      <c r="Q53" s="14">
        <v>130540</v>
      </c>
    </row>
    <row r="54" spans="1:17" ht="15" customHeight="1" x14ac:dyDescent="0.25">
      <c r="A54" s="4"/>
      <c r="B54" s="10" t="s">
        <v>40</v>
      </c>
      <c r="C54" s="14"/>
      <c r="D54" s="14"/>
      <c r="E54" s="14"/>
      <c r="F54" s="14"/>
      <c r="G54" s="14"/>
      <c r="H54" s="14"/>
      <c r="I54" s="14"/>
      <c r="J54" s="14"/>
      <c r="K54" s="14"/>
      <c r="L54" s="14"/>
      <c r="M54" s="14"/>
      <c r="N54" s="14"/>
      <c r="O54" s="14"/>
      <c r="P54" s="14"/>
      <c r="Q54" s="14"/>
    </row>
    <row r="55" spans="1:17" ht="15" customHeight="1" x14ac:dyDescent="0.25">
      <c r="A55" s="4" t="s">
        <v>20</v>
      </c>
      <c r="B55" s="5" t="s">
        <v>296</v>
      </c>
      <c r="C55" s="14">
        <v>0</v>
      </c>
      <c r="D55" s="14">
        <v>0</v>
      </c>
      <c r="E55" s="14">
        <v>0</v>
      </c>
      <c r="F55" s="14">
        <v>0</v>
      </c>
      <c r="G55" s="14">
        <v>0</v>
      </c>
      <c r="H55" s="14">
        <v>0</v>
      </c>
      <c r="I55" s="14">
        <v>193995</v>
      </c>
      <c r="J55" s="14">
        <v>0</v>
      </c>
      <c r="K55" s="14">
        <v>0</v>
      </c>
      <c r="L55" s="14">
        <v>3473</v>
      </c>
      <c r="M55" s="14">
        <v>0</v>
      </c>
      <c r="N55" s="14">
        <v>0</v>
      </c>
      <c r="O55" s="14">
        <v>0</v>
      </c>
      <c r="P55" s="14">
        <v>0</v>
      </c>
      <c r="Q55" s="14">
        <v>903169</v>
      </c>
    </row>
    <row r="56" spans="1:17" ht="15" customHeight="1" x14ac:dyDescent="0.25">
      <c r="A56" s="4"/>
      <c r="B56" s="10" t="s">
        <v>77</v>
      </c>
      <c r="C56" s="14"/>
      <c r="D56" s="14"/>
      <c r="E56" s="14"/>
      <c r="F56" s="14"/>
      <c r="G56" s="14"/>
      <c r="H56" s="14"/>
      <c r="I56" s="14"/>
      <c r="J56" s="14"/>
      <c r="K56" s="14"/>
      <c r="L56" s="14"/>
      <c r="M56" s="14"/>
      <c r="N56" s="14"/>
      <c r="O56" s="14"/>
      <c r="P56" s="14"/>
      <c r="Q56" s="14"/>
    </row>
    <row r="57" spans="1:17" ht="15" customHeight="1" x14ac:dyDescent="0.25">
      <c r="A57" s="84"/>
      <c r="B57" s="85" t="s">
        <v>41</v>
      </c>
      <c r="C57" s="13">
        <f>+SUM(C37:C56)</f>
        <v>69010583</v>
      </c>
      <c r="D57" s="13">
        <f t="shared" ref="D57:Q57" si="2">+SUM(D37:D56)</f>
        <v>912270</v>
      </c>
      <c r="E57" s="13">
        <f t="shared" si="2"/>
        <v>1930842</v>
      </c>
      <c r="F57" s="13">
        <f t="shared" si="2"/>
        <v>1636579</v>
      </c>
      <c r="G57" s="13">
        <f t="shared" si="2"/>
        <v>659181</v>
      </c>
      <c r="H57" s="13">
        <f t="shared" si="2"/>
        <v>16127173</v>
      </c>
      <c r="I57" s="13">
        <f t="shared" si="2"/>
        <v>16814394</v>
      </c>
      <c r="J57" s="13">
        <f>+SUM(J37:J56)-2</f>
        <v>80350665</v>
      </c>
      <c r="K57" s="13">
        <f t="shared" si="2"/>
        <v>433272</v>
      </c>
      <c r="L57" s="13">
        <f t="shared" si="2"/>
        <v>40242974</v>
      </c>
      <c r="M57" s="13">
        <f t="shared" si="2"/>
        <v>28362062</v>
      </c>
      <c r="N57" s="13">
        <f t="shared" si="2"/>
        <v>1689808</v>
      </c>
      <c r="O57" s="13">
        <f t="shared" si="2"/>
        <v>1298238</v>
      </c>
      <c r="P57" s="13">
        <f t="shared" si="2"/>
        <v>47343566</v>
      </c>
      <c r="Q57" s="13">
        <f t="shared" si="2"/>
        <v>2279254</v>
      </c>
    </row>
    <row r="58" spans="1:17" ht="15" customHeight="1" x14ac:dyDescent="0.25">
      <c r="A58" s="70"/>
      <c r="B58" s="3"/>
      <c r="C58" s="7"/>
      <c r="D58" s="7"/>
      <c r="E58" s="7"/>
      <c r="F58" s="7"/>
      <c r="G58" s="7"/>
      <c r="H58" s="7"/>
      <c r="I58" s="7"/>
      <c r="J58" s="7"/>
      <c r="K58" s="7"/>
      <c r="L58" s="7"/>
      <c r="M58" s="7"/>
      <c r="N58" s="7"/>
      <c r="O58" s="7"/>
      <c r="P58" s="7"/>
      <c r="Q58" s="7"/>
    </row>
    <row r="59" spans="1:17" ht="15" customHeight="1" x14ac:dyDescent="0.25">
      <c r="A59" s="4" t="s">
        <v>21</v>
      </c>
      <c r="B59" s="5" t="s">
        <v>3</v>
      </c>
      <c r="C59" s="14">
        <v>4725000</v>
      </c>
      <c r="D59" s="14">
        <v>156400</v>
      </c>
      <c r="E59" s="14">
        <v>171947</v>
      </c>
      <c r="F59" s="14">
        <v>150000</v>
      </c>
      <c r="G59" s="14">
        <v>59500</v>
      </c>
      <c r="H59" s="14">
        <v>1159707</v>
      </c>
      <c r="I59" s="14">
        <v>2420000</v>
      </c>
      <c r="J59" s="14">
        <v>3844144</v>
      </c>
      <c r="K59" s="14">
        <v>81250</v>
      </c>
      <c r="L59" s="14">
        <v>5900000</v>
      </c>
      <c r="M59" s="14">
        <v>1293063</v>
      </c>
      <c r="N59" s="14">
        <v>94000</v>
      </c>
      <c r="O59" s="14">
        <v>66593</v>
      </c>
      <c r="P59" s="14">
        <v>1972962</v>
      </c>
      <c r="Q59" s="14">
        <v>844769</v>
      </c>
    </row>
    <row r="60" spans="1:17" ht="15" customHeight="1" x14ac:dyDescent="0.25">
      <c r="A60" s="4"/>
      <c r="B60" s="10" t="s">
        <v>3</v>
      </c>
      <c r="C60" s="14"/>
      <c r="D60" s="14"/>
      <c r="E60" s="14"/>
      <c r="F60" s="14"/>
      <c r="G60" s="14"/>
      <c r="H60" s="14"/>
      <c r="I60" s="14"/>
      <c r="J60" s="14"/>
      <c r="K60" s="14"/>
      <c r="L60" s="14"/>
      <c r="M60" s="14"/>
      <c r="N60" s="14"/>
      <c r="O60" s="14"/>
      <c r="P60" s="14"/>
      <c r="Q60" s="14"/>
    </row>
    <row r="61" spans="1:17" ht="15" customHeight="1" x14ac:dyDescent="0.25">
      <c r="A61" s="4" t="s">
        <v>22</v>
      </c>
      <c r="B61" s="5" t="s">
        <v>4</v>
      </c>
      <c r="C61" s="14">
        <v>16471</v>
      </c>
      <c r="D61" s="14">
        <v>0</v>
      </c>
      <c r="E61" s="14">
        <v>1362</v>
      </c>
      <c r="F61" s="14">
        <v>12849</v>
      </c>
      <c r="G61" s="14">
        <v>0</v>
      </c>
      <c r="H61" s="14">
        <v>0</v>
      </c>
      <c r="I61" s="14">
        <v>0</v>
      </c>
      <c r="J61" s="14">
        <v>0</v>
      </c>
      <c r="K61" s="14">
        <v>0</v>
      </c>
      <c r="L61" s="14">
        <v>0</v>
      </c>
      <c r="M61" s="14">
        <v>0</v>
      </c>
      <c r="N61" s="14">
        <v>0</v>
      </c>
      <c r="O61" s="14">
        <v>12791</v>
      </c>
      <c r="P61" s="14">
        <v>0</v>
      </c>
      <c r="Q61" s="14">
        <v>8796</v>
      </c>
    </row>
    <row r="62" spans="1:17" ht="15" customHeight="1" x14ac:dyDescent="0.25">
      <c r="A62" s="4"/>
      <c r="B62" s="10" t="s">
        <v>42</v>
      </c>
      <c r="C62" s="14"/>
      <c r="D62" s="14"/>
      <c r="E62" s="14"/>
      <c r="F62" s="14"/>
      <c r="G62" s="14"/>
      <c r="H62" s="14"/>
      <c r="I62" s="14"/>
      <c r="J62" s="14"/>
      <c r="K62" s="14"/>
      <c r="L62" s="14"/>
      <c r="M62" s="14"/>
      <c r="N62" s="14"/>
      <c r="O62" s="14"/>
      <c r="P62" s="14"/>
      <c r="Q62" s="14"/>
    </row>
    <row r="63" spans="1:17" ht="15" customHeight="1" x14ac:dyDescent="0.25">
      <c r="A63" s="4" t="s">
        <v>23</v>
      </c>
      <c r="B63" s="5" t="s">
        <v>297</v>
      </c>
      <c r="C63" s="14">
        <v>2922</v>
      </c>
      <c r="D63" s="14">
        <v>0</v>
      </c>
      <c r="E63" s="14">
        <v>0</v>
      </c>
      <c r="F63" s="14">
        <v>0</v>
      </c>
      <c r="G63" s="14">
        <v>0</v>
      </c>
      <c r="H63" s="14">
        <v>0</v>
      </c>
      <c r="I63" s="14">
        <v>6323</v>
      </c>
      <c r="J63" s="14">
        <v>500000</v>
      </c>
      <c r="K63" s="14">
        <v>0</v>
      </c>
      <c r="L63" s="14">
        <v>0</v>
      </c>
      <c r="M63" s="14">
        <v>0</v>
      </c>
      <c r="N63" s="14">
        <v>28122</v>
      </c>
      <c r="O63" s="14">
        <v>0</v>
      </c>
      <c r="P63" s="14">
        <v>600000</v>
      </c>
      <c r="Q63" s="14">
        <v>108773</v>
      </c>
    </row>
    <row r="64" spans="1:17" ht="15" customHeight="1" x14ac:dyDescent="0.25">
      <c r="A64" s="4"/>
      <c r="B64" s="10" t="s">
        <v>78</v>
      </c>
      <c r="C64" s="14"/>
      <c r="D64" s="14"/>
      <c r="E64" s="14"/>
      <c r="F64" s="14"/>
      <c r="G64" s="14"/>
      <c r="H64" s="14"/>
      <c r="I64" s="14"/>
      <c r="J64" s="14"/>
      <c r="K64" s="14"/>
      <c r="L64" s="14"/>
      <c r="M64" s="14"/>
      <c r="N64" s="14"/>
      <c r="O64" s="14"/>
      <c r="P64" s="14"/>
      <c r="Q64" s="14"/>
    </row>
    <row r="65" spans="1:17" ht="15" customHeight="1" x14ac:dyDescent="0.25">
      <c r="A65" s="4" t="s">
        <v>24</v>
      </c>
      <c r="B65" s="5" t="s">
        <v>79</v>
      </c>
      <c r="C65" s="14">
        <v>0</v>
      </c>
      <c r="D65" s="14">
        <v>0</v>
      </c>
      <c r="E65" s="14">
        <v>0</v>
      </c>
      <c r="F65" s="14">
        <v>0</v>
      </c>
      <c r="G65" s="14">
        <v>0</v>
      </c>
      <c r="H65" s="14">
        <v>0</v>
      </c>
      <c r="I65" s="14">
        <v>0</v>
      </c>
      <c r="J65" s="14">
        <v>0</v>
      </c>
      <c r="K65" s="14">
        <v>0</v>
      </c>
      <c r="L65" s="14">
        <v>0</v>
      </c>
      <c r="M65" s="14">
        <v>371</v>
      </c>
      <c r="N65" s="14">
        <v>0</v>
      </c>
      <c r="O65" s="14">
        <v>0</v>
      </c>
      <c r="P65" s="14">
        <v>0</v>
      </c>
      <c r="Q65" s="14">
        <v>0</v>
      </c>
    </row>
    <row r="66" spans="1:17" ht="15" customHeight="1" x14ac:dyDescent="0.25">
      <c r="A66" s="4"/>
      <c r="B66" s="10" t="s">
        <v>80</v>
      </c>
      <c r="C66" s="14"/>
      <c r="D66" s="14"/>
      <c r="E66" s="14"/>
      <c r="F66" s="14"/>
      <c r="G66" s="14"/>
      <c r="H66" s="14"/>
      <c r="I66" s="14"/>
      <c r="J66" s="14"/>
      <c r="K66" s="14"/>
      <c r="L66" s="14"/>
      <c r="M66" s="14"/>
      <c r="N66" s="14"/>
      <c r="O66" s="14"/>
      <c r="P66" s="14"/>
      <c r="Q66" s="14"/>
    </row>
    <row r="67" spans="1:17" ht="15" customHeight="1" x14ac:dyDescent="0.25">
      <c r="A67" s="4" t="s">
        <v>25</v>
      </c>
      <c r="B67" s="5" t="s">
        <v>81</v>
      </c>
      <c r="C67" s="14">
        <v>-2864838</v>
      </c>
      <c r="D67" s="14">
        <v>0</v>
      </c>
      <c r="E67" s="14">
        <v>-34015</v>
      </c>
      <c r="F67" s="14">
        <v>-39817</v>
      </c>
      <c r="G67" s="14">
        <v>-181</v>
      </c>
      <c r="H67" s="14">
        <v>-9166</v>
      </c>
      <c r="I67" s="14">
        <v>-304015</v>
      </c>
      <c r="J67" s="14">
        <v>-664622</v>
      </c>
      <c r="K67" s="14">
        <v>4756</v>
      </c>
      <c r="L67" s="14">
        <v>-758589</v>
      </c>
      <c r="M67" s="14">
        <v>-253402</v>
      </c>
      <c r="N67" s="14">
        <v>-22857</v>
      </c>
      <c r="O67" s="14">
        <v>0</v>
      </c>
      <c r="P67" s="14">
        <v>-235157</v>
      </c>
      <c r="Q67" s="14">
        <v>-194925</v>
      </c>
    </row>
    <row r="68" spans="1:17" ht="15" customHeight="1" x14ac:dyDescent="0.25">
      <c r="A68" s="4"/>
      <c r="B68" s="10" t="s">
        <v>82</v>
      </c>
      <c r="C68" s="14"/>
      <c r="D68" s="14"/>
      <c r="E68" s="14"/>
      <c r="F68" s="14"/>
      <c r="G68" s="14"/>
      <c r="H68" s="14"/>
      <c r="I68" s="14"/>
      <c r="J68" s="14"/>
      <c r="K68" s="14"/>
      <c r="L68" s="14"/>
      <c r="M68" s="14"/>
      <c r="N68" s="14"/>
      <c r="O68" s="14"/>
      <c r="P68" s="14"/>
      <c r="Q68" s="14"/>
    </row>
    <row r="69" spans="1:17" ht="15" customHeight="1" x14ac:dyDescent="0.25">
      <c r="A69" s="4" t="s">
        <v>26</v>
      </c>
      <c r="B69" s="5" t="s">
        <v>83</v>
      </c>
      <c r="C69" s="14">
        <v>543252</v>
      </c>
      <c r="D69" s="14">
        <v>-48661</v>
      </c>
      <c r="E69" s="14">
        <v>0</v>
      </c>
      <c r="F69" s="14">
        <v>52750</v>
      </c>
      <c r="G69" s="14">
        <v>26808</v>
      </c>
      <c r="H69" s="14">
        <v>-101861</v>
      </c>
      <c r="I69" s="14">
        <v>-918207</v>
      </c>
      <c r="J69" s="14">
        <v>-1507207</v>
      </c>
      <c r="K69" s="14">
        <v>46667</v>
      </c>
      <c r="L69" s="14">
        <v>-3770639</v>
      </c>
      <c r="M69" s="14">
        <v>1548457</v>
      </c>
      <c r="N69" s="14">
        <v>34064</v>
      </c>
      <c r="O69" s="14">
        <v>41731</v>
      </c>
      <c r="P69" s="14">
        <v>-145411</v>
      </c>
      <c r="Q69" s="14">
        <v>-504015</v>
      </c>
    </row>
    <row r="70" spans="1:17" ht="15" customHeight="1" x14ac:dyDescent="0.25">
      <c r="A70" s="4"/>
      <c r="B70" s="10" t="s">
        <v>84</v>
      </c>
      <c r="C70" s="14"/>
      <c r="D70" s="14"/>
      <c r="E70" s="14"/>
      <c r="F70" s="14"/>
      <c r="G70" s="14"/>
      <c r="H70" s="14"/>
      <c r="I70" s="14"/>
      <c r="J70" s="14"/>
      <c r="K70" s="14"/>
      <c r="L70" s="14"/>
      <c r="M70" s="14"/>
      <c r="N70" s="14"/>
      <c r="O70" s="14"/>
      <c r="P70" s="14"/>
      <c r="Q70" s="14"/>
    </row>
    <row r="71" spans="1:17" ht="15" customHeight="1" x14ac:dyDescent="0.25">
      <c r="A71" s="4" t="s">
        <v>27</v>
      </c>
      <c r="B71" s="5" t="s">
        <v>5</v>
      </c>
      <c r="C71" s="14">
        <v>0</v>
      </c>
      <c r="D71" s="14">
        <v>0</v>
      </c>
      <c r="E71" s="14">
        <v>0</v>
      </c>
      <c r="F71" s="14">
        <v>0</v>
      </c>
      <c r="G71" s="14">
        <v>0</v>
      </c>
      <c r="H71" s="14">
        <v>3004</v>
      </c>
      <c r="I71" s="14">
        <v>0</v>
      </c>
      <c r="J71" s="14">
        <v>1481</v>
      </c>
      <c r="K71" s="14">
        <v>0</v>
      </c>
      <c r="L71" s="14">
        <v>0</v>
      </c>
      <c r="M71" s="14">
        <v>0</v>
      </c>
      <c r="N71" s="14">
        <v>0</v>
      </c>
      <c r="O71" s="14">
        <v>0</v>
      </c>
      <c r="P71" s="14">
        <v>0</v>
      </c>
      <c r="Q71" s="14">
        <v>0</v>
      </c>
    </row>
    <row r="72" spans="1:17" ht="15" customHeight="1" x14ac:dyDescent="0.25">
      <c r="A72" s="4"/>
      <c r="B72" s="10" t="s">
        <v>43</v>
      </c>
      <c r="C72" s="14"/>
      <c r="D72" s="14"/>
      <c r="E72" s="14"/>
      <c r="F72" s="14"/>
      <c r="G72" s="14"/>
      <c r="H72" s="14"/>
      <c r="I72" s="14"/>
      <c r="J72" s="14"/>
      <c r="K72" s="14"/>
      <c r="L72" s="14"/>
      <c r="M72" s="14"/>
      <c r="N72" s="14"/>
      <c r="O72" s="14"/>
      <c r="P72" s="14"/>
      <c r="Q72" s="14"/>
    </row>
    <row r="73" spans="1:17" ht="15" customHeight="1" x14ac:dyDescent="0.25">
      <c r="A73" s="4" t="s">
        <v>28</v>
      </c>
      <c r="B73" s="5" t="s">
        <v>85</v>
      </c>
      <c r="C73" s="14">
        <v>3056674</v>
      </c>
      <c r="D73" s="14">
        <v>-748</v>
      </c>
      <c r="E73" s="14">
        <v>184800</v>
      </c>
      <c r="F73" s="14">
        <v>176687</v>
      </c>
      <c r="G73" s="14">
        <v>16715</v>
      </c>
      <c r="H73" s="14">
        <v>349283</v>
      </c>
      <c r="I73" s="14">
        <v>304769</v>
      </c>
      <c r="J73" s="14">
        <v>5262744</v>
      </c>
      <c r="K73" s="14">
        <v>226812</v>
      </c>
      <c r="L73" s="14">
        <v>3960045</v>
      </c>
      <c r="M73" s="14">
        <v>126826</v>
      </c>
      <c r="N73" s="14">
        <v>16357</v>
      </c>
      <c r="O73" s="14">
        <v>44350</v>
      </c>
      <c r="P73" s="14">
        <v>1579787</v>
      </c>
      <c r="Q73" s="14">
        <v>324921</v>
      </c>
    </row>
    <row r="74" spans="1:17" ht="15" customHeight="1" x14ac:dyDescent="0.25">
      <c r="A74" s="4"/>
      <c r="B74" s="10" t="s">
        <v>86</v>
      </c>
      <c r="C74" s="14"/>
      <c r="D74" s="14"/>
      <c r="E74" s="14"/>
      <c r="F74" s="14"/>
      <c r="G74" s="14"/>
      <c r="H74" s="14"/>
      <c r="I74" s="14"/>
      <c r="J74" s="14"/>
      <c r="K74" s="14"/>
      <c r="L74" s="14"/>
      <c r="M74" s="14"/>
      <c r="N74" s="14"/>
      <c r="O74" s="14"/>
      <c r="P74" s="14"/>
      <c r="Q74" s="14"/>
    </row>
    <row r="75" spans="1:17" ht="15" customHeight="1" x14ac:dyDescent="0.25">
      <c r="A75" s="4" t="s">
        <v>29</v>
      </c>
      <c r="B75" s="5" t="s">
        <v>87</v>
      </c>
      <c r="C75" s="14">
        <v>-74</v>
      </c>
      <c r="D75" s="14">
        <v>0</v>
      </c>
      <c r="E75" s="14">
        <v>-2</v>
      </c>
      <c r="F75" s="14">
        <v>-38</v>
      </c>
      <c r="G75" s="14">
        <v>0</v>
      </c>
      <c r="H75" s="14">
        <v>0</v>
      </c>
      <c r="I75" s="14">
        <v>0</v>
      </c>
      <c r="J75" s="14">
        <v>0</v>
      </c>
      <c r="K75" s="14">
        <v>0</v>
      </c>
      <c r="L75" s="14">
        <v>0</v>
      </c>
      <c r="M75" s="14">
        <v>0</v>
      </c>
      <c r="N75" s="14">
        <v>0</v>
      </c>
      <c r="O75" s="14">
        <v>0</v>
      </c>
      <c r="P75" s="14">
        <v>-2284</v>
      </c>
      <c r="Q75" s="14">
        <v>0</v>
      </c>
    </row>
    <row r="76" spans="1:17" ht="15" customHeight="1" x14ac:dyDescent="0.25">
      <c r="A76" s="4"/>
      <c r="B76" s="10" t="s">
        <v>88</v>
      </c>
      <c r="C76" s="14"/>
      <c r="D76" s="14"/>
      <c r="E76" s="14"/>
      <c r="F76" s="14"/>
      <c r="G76" s="14"/>
      <c r="H76" s="14"/>
      <c r="I76" s="14"/>
      <c r="J76" s="14"/>
      <c r="K76" s="14"/>
      <c r="L76" s="14"/>
      <c r="M76" s="14"/>
      <c r="N76" s="14"/>
      <c r="O76" s="14"/>
      <c r="P76" s="14"/>
      <c r="Q76" s="14"/>
    </row>
    <row r="77" spans="1:17" ht="15" customHeight="1" x14ac:dyDescent="0.25">
      <c r="A77" s="4" t="s">
        <v>30</v>
      </c>
      <c r="B77" s="5" t="s">
        <v>89</v>
      </c>
      <c r="C77" s="14">
        <v>301065</v>
      </c>
      <c r="D77" s="14">
        <v>-17487</v>
      </c>
      <c r="E77" s="14">
        <v>23056</v>
      </c>
      <c r="F77" s="14">
        <v>38542</v>
      </c>
      <c r="G77" s="14">
        <v>9033</v>
      </c>
      <c r="H77" s="14">
        <v>111645</v>
      </c>
      <c r="I77" s="14">
        <v>12512</v>
      </c>
      <c r="J77" s="14">
        <v>496212</v>
      </c>
      <c r="K77" s="14">
        <v>11194</v>
      </c>
      <c r="L77" s="14">
        <v>-1428168</v>
      </c>
      <c r="M77" s="14">
        <v>490638</v>
      </c>
      <c r="N77" s="14">
        <v>36277</v>
      </c>
      <c r="O77" s="14">
        <v>24444</v>
      </c>
      <c r="P77" s="14">
        <v>499964</v>
      </c>
      <c r="Q77" s="14">
        <v>1159</v>
      </c>
    </row>
    <row r="78" spans="1:17" ht="15" customHeight="1" x14ac:dyDescent="0.25">
      <c r="A78" s="4"/>
      <c r="B78" s="10" t="s">
        <v>90</v>
      </c>
      <c r="C78" s="14"/>
      <c r="D78" s="14"/>
      <c r="E78" s="14"/>
      <c r="F78" s="14"/>
      <c r="G78" s="14"/>
      <c r="H78" s="14"/>
      <c r="I78" s="14"/>
      <c r="J78" s="14"/>
      <c r="K78" s="14"/>
      <c r="L78" s="14"/>
      <c r="M78" s="14"/>
      <c r="N78" s="14"/>
      <c r="O78" s="14"/>
      <c r="P78" s="14"/>
      <c r="Q78" s="14"/>
    </row>
    <row r="79" spans="1:17" ht="15" customHeight="1" x14ac:dyDescent="0.25">
      <c r="A79" s="4" t="s">
        <v>31</v>
      </c>
      <c r="B79" s="5" t="s">
        <v>91</v>
      </c>
      <c r="C79" s="14">
        <v>0</v>
      </c>
      <c r="D79" s="14">
        <v>0</v>
      </c>
      <c r="E79" s="14">
        <v>0</v>
      </c>
      <c r="F79" s="14">
        <v>0</v>
      </c>
      <c r="G79" s="14">
        <v>0</v>
      </c>
      <c r="H79" s="14">
        <v>0</v>
      </c>
      <c r="I79" s="14">
        <v>0</v>
      </c>
      <c r="J79" s="14">
        <v>0</v>
      </c>
      <c r="K79" s="14">
        <v>0</v>
      </c>
      <c r="L79" s="14">
        <v>0</v>
      </c>
      <c r="M79" s="14">
        <v>0</v>
      </c>
      <c r="N79" s="14">
        <v>0</v>
      </c>
      <c r="O79" s="14">
        <v>0</v>
      </c>
      <c r="P79" s="14">
        <v>-100000</v>
      </c>
      <c r="Q79" s="14">
        <v>0</v>
      </c>
    </row>
    <row r="80" spans="1:17" ht="15" customHeight="1" x14ac:dyDescent="0.25">
      <c r="A80" s="4"/>
      <c r="B80" s="10" t="s">
        <v>92</v>
      </c>
      <c r="C80" s="14"/>
      <c r="D80" s="14"/>
      <c r="E80" s="14"/>
      <c r="F80" s="14"/>
      <c r="G80" s="14"/>
      <c r="H80" s="14"/>
      <c r="I80" s="14"/>
      <c r="J80" s="14"/>
      <c r="K80" s="14"/>
      <c r="L80" s="14"/>
      <c r="M80" s="14"/>
      <c r="N80" s="14"/>
      <c r="O80" s="14"/>
      <c r="P80" s="14"/>
      <c r="Q80" s="14"/>
    </row>
    <row r="81" spans="1:17" ht="15" customHeight="1" x14ac:dyDescent="0.25">
      <c r="A81" s="4" t="s">
        <v>32</v>
      </c>
      <c r="B81" s="5" t="s">
        <v>93</v>
      </c>
      <c r="C81" s="14">
        <v>1131043</v>
      </c>
      <c r="D81" s="14">
        <v>0</v>
      </c>
      <c r="E81" s="14">
        <v>0</v>
      </c>
      <c r="F81" s="14">
        <v>234</v>
      </c>
      <c r="G81" s="14">
        <v>1021</v>
      </c>
      <c r="H81" s="14">
        <v>69</v>
      </c>
      <c r="I81" s="14">
        <v>15551</v>
      </c>
      <c r="J81" s="14">
        <v>299257</v>
      </c>
      <c r="K81" s="14">
        <v>0</v>
      </c>
      <c r="L81" s="14">
        <v>15873</v>
      </c>
      <c r="M81" s="14">
        <v>0</v>
      </c>
      <c r="N81" s="14">
        <v>0</v>
      </c>
      <c r="O81" s="14">
        <v>0</v>
      </c>
      <c r="P81" s="14">
        <v>1877</v>
      </c>
      <c r="Q81" s="14">
        <v>26029</v>
      </c>
    </row>
    <row r="82" spans="1:17" ht="15" customHeight="1" x14ac:dyDescent="0.25">
      <c r="A82" s="4"/>
      <c r="B82" s="10" t="s">
        <v>94</v>
      </c>
      <c r="C82" s="14"/>
      <c r="D82" s="14"/>
      <c r="E82" s="14"/>
      <c r="F82" s="14"/>
      <c r="G82" s="14"/>
      <c r="H82" s="14"/>
      <c r="I82" s="14"/>
      <c r="J82" s="14"/>
      <c r="K82" s="14"/>
      <c r="L82" s="14"/>
      <c r="M82" s="14"/>
      <c r="N82" s="14"/>
      <c r="O82" s="14"/>
      <c r="P82" s="14"/>
      <c r="Q82" s="14"/>
    </row>
    <row r="83" spans="1:17" ht="15" customHeight="1" x14ac:dyDescent="0.25">
      <c r="A83" s="84"/>
      <c r="B83" s="85" t="s">
        <v>272</v>
      </c>
      <c r="C83" s="13">
        <f>+SUM(C59:C82)</f>
        <v>6911515</v>
      </c>
      <c r="D83" s="13">
        <f t="shared" ref="D83:Q83" si="3">+SUM(D59:D82)</f>
        <v>89504</v>
      </c>
      <c r="E83" s="13">
        <f t="shared" si="3"/>
        <v>347148</v>
      </c>
      <c r="F83" s="13">
        <f t="shared" si="3"/>
        <v>391207</v>
      </c>
      <c r="G83" s="13">
        <f t="shared" si="3"/>
        <v>112896</v>
      </c>
      <c r="H83" s="13">
        <f t="shared" si="3"/>
        <v>1512681</v>
      </c>
      <c r="I83" s="13">
        <f t="shared" si="3"/>
        <v>1536933</v>
      </c>
      <c r="J83" s="13">
        <f t="shared" si="3"/>
        <v>8232009</v>
      </c>
      <c r="K83" s="13">
        <f t="shared" si="3"/>
        <v>370679</v>
      </c>
      <c r="L83" s="13">
        <f t="shared" si="3"/>
        <v>3918522</v>
      </c>
      <c r="M83" s="13">
        <f t="shared" si="3"/>
        <v>3205953</v>
      </c>
      <c r="N83" s="13">
        <f t="shared" si="3"/>
        <v>185963</v>
      </c>
      <c r="O83" s="13">
        <f t="shared" si="3"/>
        <v>189909</v>
      </c>
      <c r="P83" s="13">
        <f t="shared" si="3"/>
        <v>4171738</v>
      </c>
      <c r="Q83" s="13">
        <f t="shared" si="3"/>
        <v>615507</v>
      </c>
    </row>
    <row r="84" spans="1:17" ht="15" customHeight="1" x14ac:dyDescent="0.25">
      <c r="A84" s="89"/>
      <c r="B84" s="90" t="s">
        <v>273</v>
      </c>
      <c r="C84" s="12">
        <f>+C83+C57</f>
        <v>75922098</v>
      </c>
      <c r="D84" s="12">
        <f t="shared" ref="D84:Q84" si="4">+D83+D57</f>
        <v>1001774</v>
      </c>
      <c r="E84" s="12">
        <f t="shared" si="4"/>
        <v>2277990</v>
      </c>
      <c r="F84" s="12">
        <f t="shared" si="4"/>
        <v>2027786</v>
      </c>
      <c r="G84" s="12">
        <f t="shared" si="4"/>
        <v>772077</v>
      </c>
      <c r="H84" s="12">
        <f t="shared" si="4"/>
        <v>17639854</v>
      </c>
      <c r="I84" s="12">
        <f t="shared" si="4"/>
        <v>18351327</v>
      </c>
      <c r="J84" s="12">
        <f t="shared" si="4"/>
        <v>88582674</v>
      </c>
      <c r="K84" s="12">
        <f t="shared" si="4"/>
        <v>803951</v>
      </c>
      <c r="L84" s="12">
        <f t="shared" si="4"/>
        <v>44161496</v>
      </c>
      <c r="M84" s="12">
        <f t="shared" si="4"/>
        <v>31568015</v>
      </c>
      <c r="N84" s="12">
        <f t="shared" si="4"/>
        <v>1875771</v>
      </c>
      <c r="O84" s="12">
        <f t="shared" si="4"/>
        <v>1488147</v>
      </c>
      <c r="P84" s="12">
        <f t="shared" si="4"/>
        <v>51515304</v>
      </c>
      <c r="Q84" s="12">
        <f t="shared" si="4"/>
        <v>2894761</v>
      </c>
    </row>
    <row r="85" spans="1:17" ht="15" customHeight="1" x14ac:dyDescent="0.25">
      <c r="A85" s="93"/>
      <c r="B85" s="5"/>
      <c r="C85" s="49"/>
      <c r="D85" s="49"/>
      <c r="E85" s="49"/>
      <c r="F85" s="49"/>
      <c r="G85" s="49"/>
      <c r="H85" s="49"/>
      <c r="I85" s="49"/>
      <c r="J85" s="49"/>
      <c r="K85" s="49"/>
      <c r="L85" s="49"/>
      <c r="M85" s="49"/>
      <c r="N85" s="49"/>
      <c r="O85" s="49"/>
      <c r="P85" s="49"/>
      <c r="Q85" s="49"/>
    </row>
    <row r="86" spans="1:17" ht="15" customHeight="1" x14ac:dyDescent="0.25">
      <c r="A86" s="93"/>
      <c r="B86" s="5"/>
      <c r="C86" s="49"/>
      <c r="D86" s="49"/>
      <c r="E86" s="49"/>
      <c r="F86" s="49"/>
      <c r="G86" s="49"/>
      <c r="H86" s="49"/>
      <c r="I86" s="49"/>
      <c r="J86" s="49"/>
      <c r="K86" s="49"/>
      <c r="L86" s="49"/>
      <c r="M86" s="49"/>
      <c r="N86" s="49"/>
      <c r="O86" s="49"/>
      <c r="P86" s="49"/>
      <c r="Q86" s="49"/>
    </row>
    <row r="87" spans="1:17" ht="15" customHeight="1" x14ac:dyDescent="0.25">
      <c r="A87" s="93"/>
      <c r="B87" s="5"/>
      <c r="C87" s="49"/>
      <c r="D87" s="49"/>
      <c r="E87" s="49"/>
      <c r="F87" s="49"/>
      <c r="G87" s="49"/>
      <c r="H87" s="49"/>
      <c r="I87" s="49"/>
      <c r="J87" s="49"/>
      <c r="K87" s="49"/>
      <c r="L87" s="49"/>
      <c r="M87" s="49"/>
      <c r="N87" s="49"/>
      <c r="O87" s="49"/>
      <c r="P87" s="49"/>
      <c r="Q87" s="49"/>
    </row>
    <row r="88" spans="1:17" ht="30" customHeight="1" x14ac:dyDescent="0.25">
      <c r="A88" s="119"/>
      <c r="B88" s="120"/>
      <c r="C88" s="121" t="s">
        <v>67</v>
      </c>
      <c r="D88" s="118" t="s">
        <v>66</v>
      </c>
      <c r="E88" s="118" t="s">
        <v>7</v>
      </c>
      <c r="F88" s="118" t="s">
        <v>9</v>
      </c>
      <c r="G88" s="118" t="s">
        <v>155</v>
      </c>
      <c r="H88" s="118" t="s">
        <v>96</v>
      </c>
      <c r="I88" s="118" t="s">
        <v>10</v>
      </c>
      <c r="J88" s="118" t="s">
        <v>6</v>
      </c>
      <c r="K88" s="118" t="s">
        <v>159</v>
      </c>
      <c r="L88" s="118" t="s">
        <v>46</v>
      </c>
      <c r="M88" s="118" t="s">
        <v>8</v>
      </c>
      <c r="N88" s="118" t="s">
        <v>68</v>
      </c>
      <c r="O88" s="118" t="s">
        <v>164</v>
      </c>
      <c r="P88" s="118" t="s">
        <v>165</v>
      </c>
      <c r="Q88" s="122" t="s">
        <v>47</v>
      </c>
    </row>
    <row r="89" spans="1:17" ht="15" customHeight="1" x14ac:dyDescent="0.25">
      <c r="A89" s="123"/>
      <c r="B89" s="37" t="s">
        <v>112</v>
      </c>
      <c r="C89" s="42">
        <v>49659898</v>
      </c>
      <c r="D89" s="42">
        <v>368740</v>
      </c>
      <c r="E89" s="42">
        <v>43300</v>
      </c>
      <c r="F89" s="42">
        <v>183049</v>
      </c>
      <c r="G89" s="42">
        <v>341016</v>
      </c>
      <c r="H89" s="42">
        <v>9621459</v>
      </c>
      <c r="I89" s="42">
        <v>12852494</v>
      </c>
      <c r="J89" s="42">
        <v>55803159</v>
      </c>
      <c r="K89" s="42">
        <v>0</v>
      </c>
      <c r="L89" s="42">
        <v>29197879</v>
      </c>
      <c r="M89" s="42">
        <v>22687814</v>
      </c>
      <c r="N89" s="42">
        <v>1739244</v>
      </c>
      <c r="O89" s="42">
        <v>0</v>
      </c>
      <c r="P89" s="42">
        <v>37345508</v>
      </c>
      <c r="Q89" s="43">
        <v>678238</v>
      </c>
    </row>
    <row r="90" spans="1:17" ht="15" customHeight="1" x14ac:dyDescent="0.25">
      <c r="A90" s="123"/>
      <c r="B90" s="38" t="s">
        <v>113</v>
      </c>
      <c r="C90" s="42"/>
      <c r="D90" s="42"/>
      <c r="E90" s="42"/>
      <c r="F90" s="42"/>
      <c r="G90" s="42"/>
      <c r="H90" s="42"/>
      <c r="I90" s="42"/>
      <c r="J90" s="42"/>
      <c r="K90" s="42"/>
      <c r="L90" s="42"/>
      <c r="M90" s="42"/>
      <c r="N90" s="42"/>
      <c r="O90" s="42"/>
      <c r="P90" s="42"/>
      <c r="Q90" s="43"/>
    </row>
    <row r="91" spans="1:17" ht="15" customHeight="1" x14ac:dyDescent="0.25">
      <c r="A91" s="124"/>
      <c r="B91" s="39" t="s">
        <v>114</v>
      </c>
      <c r="C91" s="30">
        <v>0</v>
      </c>
      <c r="D91" s="30">
        <v>0</v>
      </c>
      <c r="E91" s="30">
        <v>0</v>
      </c>
      <c r="F91" s="30">
        <v>0</v>
      </c>
      <c r="G91" s="30">
        <v>0</v>
      </c>
      <c r="H91" s="30">
        <v>0</v>
      </c>
      <c r="I91" s="30">
        <v>0</v>
      </c>
      <c r="J91" s="30">
        <v>887323</v>
      </c>
      <c r="K91" s="30">
        <v>0</v>
      </c>
      <c r="L91" s="30">
        <v>0</v>
      </c>
      <c r="M91" s="30">
        <v>5000</v>
      </c>
      <c r="N91" s="30">
        <v>0</v>
      </c>
      <c r="O91" s="30">
        <v>0</v>
      </c>
      <c r="P91" s="30">
        <v>0</v>
      </c>
      <c r="Q91" s="31">
        <v>91209</v>
      </c>
    </row>
    <row r="92" spans="1:17" ht="15" customHeight="1" x14ac:dyDescent="0.25">
      <c r="A92" s="124"/>
      <c r="B92" s="40" t="s">
        <v>115</v>
      </c>
      <c r="C92" s="30"/>
      <c r="D92" s="30"/>
      <c r="E92" s="30"/>
      <c r="F92" s="30"/>
      <c r="G92" s="30"/>
      <c r="H92" s="30"/>
      <c r="I92" s="30"/>
      <c r="J92" s="30"/>
      <c r="K92" s="30"/>
      <c r="L92" s="30"/>
      <c r="M92" s="30"/>
      <c r="N92" s="30"/>
      <c r="O92" s="30"/>
      <c r="P92" s="30"/>
      <c r="Q92" s="31"/>
    </row>
    <row r="93" spans="1:17" ht="15" customHeight="1" x14ac:dyDescent="0.25">
      <c r="A93" s="124"/>
      <c r="B93" s="39" t="s">
        <v>116</v>
      </c>
      <c r="C93" s="30">
        <v>915375</v>
      </c>
      <c r="D93" s="30">
        <v>120232</v>
      </c>
      <c r="E93" s="30">
        <v>4064</v>
      </c>
      <c r="F93" s="30">
        <v>96557</v>
      </c>
      <c r="G93" s="30">
        <v>2535</v>
      </c>
      <c r="H93" s="30">
        <v>0</v>
      </c>
      <c r="I93" s="30">
        <v>237323</v>
      </c>
      <c r="J93" s="30">
        <v>1833815</v>
      </c>
      <c r="K93" s="30">
        <v>0</v>
      </c>
      <c r="L93" s="30">
        <v>498787</v>
      </c>
      <c r="M93" s="30">
        <v>819141</v>
      </c>
      <c r="N93" s="30">
        <v>9</v>
      </c>
      <c r="O93" s="30">
        <v>0</v>
      </c>
      <c r="P93" s="30">
        <v>707857</v>
      </c>
      <c r="Q93" s="31">
        <v>51203</v>
      </c>
    </row>
    <row r="94" spans="1:17" ht="15" customHeight="1" x14ac:dyDescent="0.25">
      <c r="A94" s="124"/>
      <c r="B94" s="40" t="s">
        <v>117</v>
      </c>
      <c r="C94" s="30"/>
      <c r="D94" s="30"/>
      <c r="E94" s="30"/>
      <c r="F94" s="30"/>
      <c r="G94" s="30"/>
      <c r="H94" s="30"/>
      <c r="I94" s="30"/>
      <c r="J94" s="30"/>
      <c r="K94" s="30"/>
      <c r="L94" s="30"/>
      <c r="M94" s="30"/>
      <c r="N94" s="30"/>
      <c r="O94" s="30"/>
      <c r="P94" s="30"/>
      <c r="Q94" s="31"/>
    </row>
    <row r="95" spans="1:17" ht="15" customHeight="1" x14ac:dyDescent="0.25">
      <c r="A95" s="124"/>
      <c r="B95" s="39" t="s">
        <v>118</v>
      </c>
      <c r="C95" s="30">
        <v>20236085</v>
      </c>
      <c r="D95" s="30">
        <v>8918</v>
      </c>
      <c r="E95" s="30">
        <v>6147</v>
      </c>
      <c r="F95" s="30">
        <v>80508</v>
      </c>
      <c r="G95" s="30">
        <v>145927</v>
      </c>
      <c r="H95" s="30">
        <v>5842052</v>
      </c>
      <c r="I95" s="30">
        <v>5225193</v>
      </c>
      <c r="J95" s="30">
        <v>21645586</v>
      </c>
      <c r="K95" s="30">
        <v>0</v>
      </c>
      <c r="L95" s="30">
        <v>17583415</v>
      </c>
      <c r="M95" s="30">
        <v>9107308</v>
      </c>
      <c r="N95" s="30">
        <v>320055</v>
      </c>
      <c r="O95" s="30">
        <v>0</v>
      </c>
      <c r="P95" s="30">
        <v>14757204</v>
      </c>
      <c r="Q95" s="31">
        <v>535285</v>
      </c>
    </row>
    <row r="96" spans="1:17" ht="15" customHeight="1" x14ac:dyDescent="0.25">
      <c r="A96" s="124"/>
      <c r="B96" s="40" t="s">
        <v>119</v>
      </c>
      <c r="C96" s="30"/>
      <c r="D96" s="30"/>
      <c r="E96" s="30"/>
      <c r="F96" s="30"/>
      <c r="G96" s="30"/>
      <c r="H96" s="30"/>
      <c r="I96" s="30"/>
      <c r="J96" s="30"/>
      <c r="K96" s="30"/>
      <c r="L96" s="30"/>
      <c r="M96" s="30"/>
      <c r="N96" s="30"/>
      <c r="O96" s="30"/>
      <c r="P96" s="30"/>
      <c r="Q96" s="31"/>
    </row>
    <row r="97" spans="1:17" ht="15" customHeight="1" x14ac:dyDescent="0.25">
      <c r="A97" s="124"/>
      <c r="B97" s="39" t="s">
        <v>120</v>
      </c>
      <c r="C97" s="30">
        <v>28508438</v>
      </c>
      <c r="D97" s="30">
        <v>239590</v>
      </c>
      <c r="E97" s="30">
        <v>33089</v>
      </c>
      <c r="F97" s="30">
        <v>5984</v>
      </c>
      <c r="G97" s="30">
        <v>192554</v>
      </c>
      <c r="H97" s="30">
        <v>3779407</v>
      </c>
      <c r="I97" s="30">
        <v>7389978</v>
      </c>
      <c r="J97" s="30">
        <v>31436435</v>
      </c>
      <c r="K97" s="30">
        <v>0</v>
      </c>
      <c r="L97" s="30">
        <v>11115677</v>
      </c>
      <c r="M97" s="30">
        <v>12756365</v>
      </c>
      <c r="N97" s="30">
        <v>1419180</v>
      </c>
      <c r="O97" s="30">
        <v>0</v>
      </c>
      <c r="P97" s="30">
        <v>21880447</v>
      </c>
      <c r="Q97" s="31">
        <v>541</v>
      </c>
    </row>
    <row r="98" spans="1:17" ht="15" customHeight="1" x14ac:dyDescent="0.25">
      <c r="A98" s="124"/>
      <c r="B98" s="40" t="s">
        <v>121</v>
      </c>
      <c r="C98" s="30"/>
      <c r="D98" s="30"/>
      <c r="E98" s="30"/>
      <c r="F98" s="30"/>
      <c r="G98" s="30"/>
      <c r="H98" s="30"/>
      <c r="I98" s="30"/>
      <c r="J98" s="30"/>
      <c r="K98" s="30"/>
      <c r="L98" s="30"/>
      <c r="M98" s="30"/>
      <c r="N98" s="30"/>
      <c r="O98" s="30"/>
      <c r="P98" s="30"/>
      <c r="Q98" s="31"/>
    </row>
    <row r="99" spans="1:17" ht="15" customHeight="1" x14ac:dyDescent="0.25">
      <c r="A99" s="123"/>
      <c r="B99" s="37" t="s">
        <v>122</v>
      </c>
      <c r="C99" s="42">
        <v>-2853760</v>
      </c>
      <c r="D99" s="42">
        <v>-879</v>
      </c>
      <c r="E99" s="42">
        <v>-32</v>
      </c>
      <c r="F99" s="42">
        <v>-795</v>
      </c>
      <c r="G99" s="42">
        <v>-26317</v>
      </c>
      <c r="H99" s="42">
        <v>-470610</v>
      </c>
      <c r="I99" s="42">
        <v>-939005</v>
      </c>
      <c r="J99" s="42">
        <v>-3288186</v>
      </c>
      <c r="K99" s="42">
        <v>0</v>
      </c>
      <c r="L99" s="42">
        <v>-4061283</v>
      </c>
      <c r="M99" s="42">
        <v>-533393</v>
      </c>
      <c r="N99" s="42">
        <v>-44997</v>
      </c>
      <c r="O99" s="42">
        <v>0</v>
      </c>
      <c r="P99" s="42">
        <v>-1105012</v>
      </c>
      <c r="Q99" s="43">
        <v>-37169</v>
      </c>
    </row>
    <row r="100" spans="1:17" ht="15" customHeight="1" x14ac:dyDescent="0.25">
      <c r="A100" s="123"/>
      <c r="B100" s="38" t="s">
        <v>123</v>
      </c>
      <c r="C100" s="42"/>
      <c r="D100" s="42"/>
      <c r="E100" s="42"/>
      <c r="F100" s="42"/>
      <c r="G100" s="42"/>
      <c r="H100" s="42"/>
      <c r="I100" s="42"/>
      <c r="J100" s="42"/>
      <c r="K100" s="42"/>
      <c r="L100" s="42"/>
      <c r="M100" s="42"/>
      <c r="N100" s="42"/>
      <c r="O100" s="42"/>
      <c r="P100" s="42"/>
      <c r="Q100" s="43"/>
    </row>
    <row r="101" spans="1:17" ht="15" customHeight="1" x14ac:dyDescent="0.25">
      <c r="A101" s="123"/>
      <c r="B101" s="37" t="s">
        <v>124</v>
      </c>
      <c r="C101" s="42">
        <v>63072517</v>
      </c>
      <c r="D101" s="42">
        <v>883950</v>
      </c>
      <c r="E101" s="42">
        <v>1844914</v>
      </c>
      <c r="F101" s="42">
        <v>1560105</v>
      </c>
      <c r="G101" s="42">
        <v>646602</v>
      </c>
      <c r="H101" s="42">
        <v>15704572</v>
      </c>
      <c r="I101" s="42">
        <v>15215979</v>
      </c>
      <c r="J101" s="42">
        <v>69941613</v>
      </c>
      <c r="K101" s="42">
        <v>0</v>
      </c>
      <c r="L101" s="42">
        <v>37531439</v>
      </c>
      <c r="M101" s="42">
        <v>26166596</v>
      </c>
      <c r="N101" s="42">
        <v>1592539</v>
      </c>
      <c r="O101" s="42">
        <v>0</v>
      </c>
      <c r="P101" s="42">
        <v>40416242</v>
      </c>
      <c r="Q101" s="43">
        <v>759163</v>
      </c>
    </row>
    <row r="102" spans="1:17" ht="15" customHeight="1" x14ac:dyDescent="0.25">
      <c r="A102" s="123"/>
      <c r="B102" s="38" t="s">
        <v>125</v>
      </c>
      <c r="C102" s="42"/>
      <c r="D102" s="42"/>
      <c r="E102" s="42"/>
      <c r="F102" s="42"/>
      <c r="G102" s="42"/>
      <c r="H102" s="42"/>
      <c r="I102" s="42"/>
      <c r="J102" s="42"/>
      <c r="K102" s="42"/>
      <c r="L102" s="42"/>
      <c r="M102" s="42"/>
      <c r="N102" s="42"/>
      <c r="O102" s="42"/>
      <c r="P102" s="42"/>
      <c r="Q102" s="43"/>
    </row>
    <row r="103" spans="1:17" ht="15" customHeight="1" x14ac:dyDescent="0.25">
      <c r="A103" s="124"/>
      <c r="B103" s="39" t="s">
        <v>114</v>
      </c>
      <c r="C103" s="30">
        <v>4755920</v>
      </c>
      <c r="D103" s="30">
        <v>0</v>
      </c>
      <c r="E103" s="30">
        <v>0</v>
      </c>
      <c r="F103" s="30">
        <v>0</v>
      </c>
      <c r="G103" s="30">
        <v>56680</v>
      </c>
      <c r="H103" s="30">
        <v>1677120</v>
      </c>
      <c r="I103" s="30">
        <v>1395320</v>
      </c>
      <c r="J103" s="30">
        <v>723554</v>
      </c>
      <c r="K103" s="30">
        <v>0</v>
      </c>
      <c r="L103" s="30">
        <v>6410461</v>
      </c>
      <c r="M103" s="30">
        <v>1352843</v>
      </c>
      <c r="N103" s="30">
        <v>0</v>
      </c>
      <c r="O103" s="30">
        <v>0</v>
      </c>
      <c r="P103" s="30">
        <v>3049989</v>
      </c>
      <c r="Q103" s="31">
        <v>60000</v>
      </c>
    </row>
    <row r="104" spans="1:17" ht="15" customHeight="1" x14ac:dyDescent="0.25">
      <c r="A104" s="124"/>
      <c r="B104" s="40" t="s">
        <v>115</v>
      </c>
      <c r="C104" s="30"/>
      <c r="D104" s="30"/>
      <c r="E104" s="30"/>
      <c r="F104" s="30"/>
      <c r="G104" s="30"/>
      <c r="H104" s="30"/>
      <c r="I104" s="30"/>
      <c r="J104" s="30"/>
      <c r="K104" s="30"/>
      <c r="L104" s="30"/>
      <c r="M104" s="30"/>
      <c r="N104" s="30"/>
      <c r="O104" s="30"/>
      <c r="P104" s="30"/>
      <c r="Q104" s="31"/>
    </row>
    <row r="105" spans="1:17" ht="15" customHeight="1" x14ac:dyDescent="0.25">
      <c r="A105" s="124"/>
      <c r="B105" s="39" t="s">
        <v>116</v>
      </c>
      <c r="C105" s="30">
        <v>2874043</v>
      </c>
      <c r="D105" s="30">
        <v>0</v>
      </c>
      <c r="E105" s="30">
        <v>554350</v>
      </c>
      <c r="F105" s="30">
        <v>548036</v>
      </c>
      <c r="G105" s="30">
        <v>1776</v>
      </c>
      <c r="H105" s="30">
        <v>107441</v>
      </c>
      <c r="I105" s="30">
        <v>1245435</v>
      </c>
      <c r="J105" s="30">
        <v>1659175</v>
      </c>
      <c r="K105" s="30">
        <v>0</v>
      </c>
      <c r="L105" s="30">
        <v>1945099</v>
      </c>
      <c r="M105" s="30">
        <v>1957399</v>
      </c>
      <c r="N105" s="30">
        <v>1592539</v>
      </c>
      <c r="O105" s="30">
        <v>0</v>
      </c>
      <c r="P105" s="30">
        <v>3501174</v>
      </c>
      <c r="Q105" s="31">
        <v>277727</v>
      </c>
    </row>
    <row r="106" spans="1:17" ht="15" customHeight="1" x14ac:dyDescent="0.25">
      <c r="A106" s="124"/>
      <c r="B106" s="40" t="s">
        <v>117</v>
      </c>
      <c r="C106" s="30"/>
      <c r="D106" s="30"/>
      <c r="E106" s="30"/>
      <c r="F106" s="30"/>
      <c r="G106" s="30"/>
      <c r="H106" s="30"/>
      <c r="I106" s="30"/>
      <c r="J106" s="30"/>
      <c r="K106" s="30"/>
      <c r="L106" s="30"/>
      <c r="M106" s="30"/>
      <c r="N106" s="30"/>
      <c r="O106" s="30"/>
      <c r="P106" s="30"/>
      <c r="Q106" s="31"/>
    </row>
    <row r="107" spans="1:17" ht="15" customHeight="1" x14ac:dyDescent="0.25">
      <c r="A107" s="124"/>
      <c r="B107" s="39" t="s">
        <v>126</v>
      </c>
      <c r="C107" s="30">
        <v>55442554</v>
      </c>
      <c r="D107" s="30">
        <v>883950</v>
      </c>
      <c r="E107" s="30">
        <v>1290564</v>
      </c>
      <c r="F107" s="30">
        <v>1012069</v>
      </c>
      <c r="G107" s="30">
        <v>588146</v>
      </c>
      <c r="H107" s="30">
        <v>13920011</v>
      </c>
      <c r="I107" s="30">
        <v>12575224</v>
      </c>
      <c r="J107" s="30">
        <v>67558884</v>
      </c>
      <c r="K107" s="30">
        <v>0</v>
      </c>
      <c r="L107" s="30">
        <v>29175879</v>
      </c>
      <c r="M107" s="30">
        <v>22856354</v>
      </c>
      <c r="N107" s="30">
        <v>0</v>
      </c>
      <c r="O107" s="30">
        <v>0</v>
      </c>
      <c r="P107" s="30">
        <v>33865079</v>
      </c>
      <c r="Q107" s="31">
        <v>421436</v>
      </c>
    </row>
    <row r="108" spans="1:17" ht="15" customHeight="1" x14ac:dyDescent="0.25">
      <c r="A108" s="125"/>
      <c r="B108" s="41" t="s">
        <v>127</v>
      </c>
      <c r="C108" s="126"/>
      <c r="D108" s="126"/>
      <c r="E108" s="126"/>
      <c r="F108" s="126"/>
      <c r="G108" s="126"/>
      <c r="H108" s="126"/>
      <c r="I108" s="126"/>
      <c r="J108" s="126"/>
      <c r="K108" s="126"/>
      <c r="L108" s="126"/>
      <c r="M108" s="126"/>
      <c r="N108" s="126"/>
      <c r="O108" s="126"/>
      <c r="P108" s="126"/>
      <c r="Q108" s="127"/>
    </row>
    <row r="109" spans="1:17" ht="15" customHeight="1" x14ac:dyDescent="0.25">
      <c r="A109" s="93"/>
      <c r="B109" s="5"/>
      <c r="C109" s="49"/>
      <c r="D109" s="49"/>
      <c r="E109" s="49"/>
      <c r="F109" s="49"/>
      <c r="G109" s="49"/>
      <c r="H109" s="49"/>
      <c r="I109" s="49"/>
      <c r="J109" s="49"/>
      <c r="K109" s="49"/>
      <c r="L109" s="49"/>
      <c r="M109" s="49"/>
      <c r="N109" s="49"/>
      <c r="O109" s="49"/>
      <c r="P109" s="49"/>
      <c r="Q109" s="49"/>
    </row>
    <row r="110" spans="1:17" ht="15" customHeight="1" x14ac:dyDescent="0.25">
      <c r="A110" s="93"/>
      <c r="B110" s="5"/>
      <c r="C110" s="49"/>
      <c r="D110" s="49"/>
      <c r="E110" s="49"/>
      <c r="F110" s="49"/>
      <c r="G110" s="49"/>
      <c r="H110" s="49"/>
      <c r="I110" s="49"/>
      <c r="J110" s="49"/>
      <c r="K110" s="49"/>
      <c r="L110" s="49"/>
      <c r="M110" s="49"/>
      <c r="N110" s="49"/>
      <c r="O110" s="49"/>
      <c r="P110" s="49"/>
      <c r="Q110" s="49"/>
    </row>
    <row r="111" spans="1:17" ht="15" customHeight="1" x14ac:dyDescent="0.25">
      <c r="A111" s="8" t="s">
        <v>44</v>
      </c>
      <c r="B111" s="8"/>
      <c r="C111" s="49"/>
      <c r="D111" s="49"/>
      <c r="E111" s="49"/>
      <c r="F111" s="49"/>
      <c r="G111" s="49"/>
      <c r="H111" s="49"/>
      <c r="I111" s="49"/>
      <c r="J111" s="49"/>
      <c r="K111" s="49"/>
      <c r="L111" s="49"/>
      <c r="M111" s="49"/>
      <c r="N111" s="49"/>
      <c r="O111" s="49"/>
      <c r="P111" s="49"/>
      <c r="Q111" s="49"/>
    </row>
    <row r="112" spans="1:17" ht="15" customHeight="1" x14ac:dyDescent="0.25">
      <c r="A112" s="9" t="s">
        <v>45</v>
      </c>
      <c r="C112" s="108"/>
      <c r="D112" s="108"/>
      <c r="E112" s="108"/>
      <c r="F112" s="108"/>
      <c r="G112" s="108"/>
      <c r="H112" s="108"/>
      <c r="I112" s="108"/>
      <c r="J112" s="108"/>
      <c r="K112" s="108"/>
      <c r="L112" s="108"/>
      <c r="M112" s="108"/>
      <c r="N112" s="108"/>
      <c r="O112" s="108"/>
      <c r="P112" s="108"/>
      <c r="Q112" s="108"/>
    </row>
    <row r="113" spans="1:17" ht="15" customHeight="1" x14ac:dyDescent="0.25"/>
    <row r="114" spans="1:17" ht="15" customHeight="1" x14ac:dyDescent="0.25">
      <c r="A114" s="11" t="s">
        <v>129</v>
      </c>
    </row>
    <row r="115" spans="1:17" ht="15" customHeight="1" x14ac:dyDescent="0.25">
      <c r="A115" s="50" t="s">
        <v>130</v>
      </c>
    </row>
    <row r="116" spans="1:17" ht="15" customHeight="1" x14ac:dyDescent="0.25">
      <c r="C116" s="108"/>
      <c r="D116" s="108"/>
      <c r="E116" s="108"/>
      <c r="F116" s="108"/>
      <c r="G116" s="108"/>
      <c r="H116" s="108"/>
      <c r="I116" s="108"/>
      <c r="J116" s="108"/>
      <c r="K116" s="108"/>
      <c r="L116" s="108"/>
      <c r="M116" s="108"/>
      <c r="N116" s="108"/>
      <c r="O116" s="108"/>
      <c r="P116" s="108"/>
      <c r="Q116" s="108"/>
    </row>
    <row r="117" spans="1:17" ht="15" customHeight="1" x14ac:dyDescent="0.25">
      <c r="C117" s="108"/>
      <c r="D117" s="108"/>
      <c r="E117" s="108"/>
      <c r="F117" s="108"/>
      <c r="G117" s="108"/>
      <c r="H117" s="108"/>
      <c r="I117" s="108"/>
      <c r="J117" s="108"/>
      <c r="K117" s="108"/>
      <c r="L117" s="108"/>
      <c r="M117" s="108"/>
      <c r="N117" s="108"/>
      <c r="O117" s="108"/>
      <c r="P117" s="108"/>
      <c r="Q117" s="108"/>
    </row>
    <row r="118" spans="1:17" ht="15" customHeight="1" x14ac:dyDescent="0.25">
      <c r="C118" s="108"/>
      <c r="D118" s="108"/>
      <c r="E118" s="108"/>
      <c r="F118" s="108"/>
      <c r="G118" s="108"/>
      <c r="H118" s="108"/>
      <c r="I118" s="108"/>
      <c r="J118" s="108"/>
      <c r="K118" s="108"/>
      <c r="L118" s="108"/>
      <c r="M118" s="108"/>
      <c r="N118" s="108"/>
      <c r="O118" s="108"/>
      <c r="P118" s="108"/>
      <c r="Q118" s="108"/>
    </row>
    <row r="119" spans="1:17" ht="15" customHeight="1" x14ac:dyDescent="0.25">
      <c r="C119" s="108"/>
      <c r="D119" s="108"/>
      <c r="E119" s="108"/>
      <c r="F119" s="108"/>
      <c r="G119" s="108"/>
      <c r="H119" s="108"/>
      <c r="I119" s="108"/>
      <c r="J119" s="108"/>
      <c r="K119" s="108"/>
      <c r="L119" s="108"/>
      <c r="M119" s="108"/>
      <c r="N119" s="108"/>
      <c r="O119" s="108"/>
      <c r="P119" s="108"/>
      <c r="Q119" s="108"/>
    </row>
    <row r="120" spans="1:17" ht="15" customHeight="1" x14ac:dyDescent="0.25">
      <c r="C120" s="108"/>
      <c r="D120" s="108"/>
      <c r="E120" s="108"/>
      <c r="F120" s="108"/>
      <c r="G120" s="108"/>
      <c r="H120" s="108"/>
      <c r="I120" s="108"/>
      <c r="J120" s="108"/>
      <c r="K120" s="108"/>
      <c r="L120" s="108"/>
      <c r="M120" s="108"/>
      <c r="N120" s="108"/>
      <c r="O120" s="108"/>
      <c r="P120" s="108"/>
      <c r="Q120" s="108"/>
    </row>
    <row r="121" spans="1:17" ht="15" customHeight="1" x14ac:dyDescent="0.25">
      <c r="C121" s="108"/>
      <c r="D121" s="108"/>
      <c r="E121" s="108"/>
      <c r="F121" s="108"/>
      <c r="G121" s="108"/>
      <c r="H121" s="108"/>
      <c r="I121" s="108"/>
      <c r="J121" s="108"/>
      <c r="K121" s="108"/>
      <c r="L121" s="108"/>
      <c r="M121" s="108"/>
      <c r="N121" s="108"/>
      <c r="O121" s="108"/>
      <c r="P121" s="108"/>
      <c r="Q121" s="108"/>
    </row>
    <row r="122" spans="1:17" ht="15" customHeight="1" x14ac:dyDescent="0.25">
      <c r="C122" s="108"/>
      <c r="D122" s="108"/>
      <c r="E122" s="108"/>
      <c r="F122" s="108"/>
      <c r="G122" s="108"/>
      <c r="H122" s="108"/>
      <c r="I122" s="108"/>
      <c r="J122" s="108"/>
      <c r="K122" s="108"/>
      <c r="L122" s="108"/>
      <c r="M122" s="108"/>
      <c r="N122" s="108"/>
      <c r="O122" s="108"/>
      <c r="P122" s="108"/>
      <c r="Q122" s="108"/>
    </row>
    <row r="123" spans="1:17" ht="15" customHeight="1" x14ac:dyDescent="0.25">
      <c r="C123" s="108"/>
      <c r="D123" s="108"/>
      <c r="E123" s="108"/>
      <c r="F123" s="108"/>
      <c r="G123" s="108"/>
      <c r="H123" s="108"/>
      <c r="I123" s="108"/>
      <c r="J123" s="108"/>
      <c r="K123" s="108"/>
      <c r="L123" s="108"/>
      <c r="M123" s="108"/>
      <c r="N123" s="108"/>
      <c r="O123" s="108"/>
      <c r="P123" s="108"/>
      <c r="Q123" s="108"/>
    </row>
    <row r="124" spans="1:17" ht="15" customHeight="1" x14ac:dyDescent="0.25"/>
  </sheetData>
  <pageMargins left="0.31496062992125984" right="0.23622047244094491" top="0.35433070866141736" bottom="0.27559055118110237" header="0.23622047244094491" footer="0.23622047244094491"/>
  <pageSetup paperSize="9" scale="64" orientation="portrait" verticalDpi="0" r:id="rId1"/>
  <rowBreaks count="1" manualBreakCount="1">
    <brk id="84" max="16383" man="1"/>
  </rowBreaks>
  <colBreaks count="14" manualBreakCount="14">
    <brk id="3" max="1048575" man="1"/>
    <brk id="4" max="1048575" man="1"/>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zoomScaleNormal="100" workbookViewId="0">
      <selection activeCell="A86" sqref="A86"/>
    </sheetView>
  </sheetViews>
  <sheetFormatPr defaultRowHeight="15" x14ac:dyDescent="0.25"/>
  <cols>
    <col min="1" max="1" width="4.28515625" style="11" customWidth="1"/>
    <col min="2" max="2" width="79.42578125" style="11" bestFit="1" customWidth="1"/>
    <col min="3" max="17" width="12.42578125" style="11" customWidth="1"/>
    <col min="19" max="16384" width="9.140625" style="11"/>
  </cols>
  <sheetData>
    <row r="1" spans="1:17" ht="15" customHeight="1" x14ac:dyDescent="0.25">
      <c r="A1" s="62" t="s">
        <v>33</v>
      </c>
      <c r="B1" s="97"/>
    </row>
    <row r="2" spans="1:17" ht="15" customHeight="1" x14ac:dyDescent="0.25">
      <c r="A2" s="63" t="s">
        <v>332</v>
      </c>
      <c r="B2" s="97"/>
    </row>
    <row r="3" spans="1:17" ht="15" customHeight="1" x14ac:dyDescent="0.25">
      <c r="A3" s="63" t="s">
        <v>333</v>
      </c>
    </row>
    <row r="4" spans="1:17" s="1" customFormat="1" ht="30" customHeight="1" x14ac:dyDescent="0.2">
      <c r="A4" s="64"/>
      <c r="B4" s="98"/>
      <c r="C4" s="118" t="s">
        <v>67</v>
      </c>
      <c r="D4" s="118" t="s">
        <v>66</v>
      </c>
      <c r="E4" s="118" t="s">
        <v>7</v>
      </c>
      <c r="F4" s="118" t="s">
        <v>9</v>
      </c>
      <c r="G4" s="118" t="s">
        <v>155</v>
      </c>
      <c r="H4" s="118" t="s">
        <v>96</v>
      </c>
      <c r="I4" s="118" t="s">
        <v>10</v>
      </c>
      <c r="J4" s="118" t="s">
        <v>6</v>
      </c>
      <c r="K4" s="118" t="s">
        <v>46</v>
      </c>
      <c r="L4" s="118" t="s">
        <v>161</v>
      </c>
      <c r="M4" s="118" t="s">
        <v>8</v>
      </c>
      <c r="N4" s="118" t="s">
        <v>68</v>
      </c>
      <c r="O4" s="118" t="s">
        <v>164</v>
      </c>
      <c r="P4" s="118" t="s">
        <v>165</v>
      </c>
      <c r="Q4" s="118" t="s">
        <v>47</v>
      </c>
    </row>
    <row r="5" spans="1:17" ht="15" customHeight="1" x14ac:dyDescent="0.25">
      <c r="A5" s="99"/>
      <c r="B5" s="3" t="s">
        <v>95</v>
      </c>
      <c r="C5" s="2"/>
      <c r="D5" s="2"/>
      <c r="E5" s="2"/>
      <c r="F5" s="2"/>
      <c r="G5" s="2"/>
      <c r="H5" s="2"/>
      <c r="I5" s="2"/>
      <c r="J5" s="2"/>
      <c r="K5" s="2"/>
      <c r="L5" s="2"/>
      <c r="M5" s="2"/>
      <c r="N5" s="2"/>
      <c r="O5" s="2"/>
      <c r="P5" s="2"/>
      <c r="Q5" s="2"/>
    </row>
    <row r="6" spans="1:17" ht="15" customHeight="1" x14ac:dyDescent="0.25">
      <c r="A6" s="4" t="s">
        <v>11</v>
      </c>
      <c r="B6" s="5" t="s">
        <v>97</v>
      </c>
      <c r="C6" s="14">
        <v>2403179440.8099999</v>
      </c>
      <c r="D6" s="14">
        <v>166069705.16</v>
      </c>
      <c r="E6" s="14">
        <f>122921.18026*1000</f>
        <v>122921180.25999999</v>
      </c>
      <c r="F6" s="14">
        <v>38793560.68</v>
      </c>
      <c r="G6" s="14">
        <v>27368450</v>
      </c>
      <c r="H6" s="14">
        <v>632146398.33000004</v>
      </c>
      <c r="I6" s="14">
        <v>1739177389.8499999</v>
      </c>
      <c r="J6" s="14">
        <v>6424877487</v>
      </c>
      <c r="K6" s="14">
        <v>2398868000</v>
      </c>
      <c r="L6" s="14">
        <v>570316171</v>
      </c>
      <c r="M6" s="14">
        <v>2259682699</v>
      </c>
      <c r="N6" s="14">
        <v>113483870.93000001</v>
      </c>
      <c r="O6" s="14">
        <v>26458405.560000002</v>
      </c>
      <c r="P6" s="14">
        <v>3097140800</v>
      </c>
      <c r="Q6" s="14">
        <v>546706049.93000007</v>
      </c>
    </row>
    <row r="7" spans="1:17" ht="15" customHeight="1" x14ac:dyDescent="0.25">
      <c r="A7" s="4"/>
      <c r="B7" s="6" t="s">
        <v>48</v>
      </c>
      <c r="C7" s="14"/>
      <c r="D7" s="14"/>
      <c r="E7" s="14"/>
      <c r="F7" s="14"/>
      <c r="G7" s="14"/>
      <c r="H7" s="14"/>
      <c r="I7" s="14"/>
      <c r="J7" s="14"/>
      <c r="K7" s="14"/>
      <c r="L7" s="14"/>
      <c r="M7" s="14"/>
      <c r="N7" s="14"/>
      <c r="O7" s="14"/>
      <c r="P7" s="14"/>
      <c r="Q7" s="14"/>
    </row>
    <row r="8" spans="1:17" ht="15" customHeight="1" x14ac:dyDescent="0.25">
      <c r="A8" s="4" t="s">
        <v>12</v>
      </c>
      <c r="B8" s="5" t="s">
        <v>49</v>
      </c>
      <c r="C8" s="14">
        <v>1029435268.75</v>
      </c>
      <c r="D8" s="14">
        <v>0</v>
      </c>
      <c r="E8" s="14">
        <f>139382.23094*1000</f>
        <v>139382230.94</v>
      </c>
      <c r="F8" s="14">
        <v>40808059.340000004</v>
      </c>
      <c r="G8" s="14">
        <v>54523965</v>
      </c>
      <c r="H8" s="14">
        <v>169749811.84999999</v>
      </c>
      <c r="I8" s="14">
        <v>52449507.579999998</v>
      </c>
      <c r="J8" s="14">
        <v>6173444279</v>
      </c>
      <c r="K8" s="14">
        <v>704490000</v>
      </c>
      <c r="L8" s="14">
        <v>46866182</v>
      </c>
      <c r="M8" s="14">
        <v>294858650</v>
      </c>
      <c r="N8" s="14">
        <v>0</v>
      </c>
      <c r="O8" s="14">
        <v>0</v>
      </c>
      <c r="P8" s="14">
        <v>1342896373</v>
      </c>
      <c r="Q8" s="14">
        <v>788683010.82999992</v>
      </c>
    </row>
    <row r="9" spans="1:17" ht="15" customHeight="1" x14ac:dyDescent="0.25">
      <c r="A9" s="4"/>
      <c r="B9" s="6" t="s">
        <v>34</v>
      </c>
      <c r="C9" s="14"/>
      <c r="D9" s="14"/>
      <c r="E9" s="14"/>
      <c r="F9" s="14"/>
      <c r="G9" s="14"/>
      <c r="H9" s="14"/>
      <c r="I9" s="14"/>
      <c r="J9" s="14"/>
      <c r="K9" s="14"/>
      <c r="L9" s="14"/>
      <c r="M9" s="14"/>
      <c r="N9" s="14"/>
      <c r="O9" s="14"/>
      <c r="P9" s="14"/>
      <c r="Q9" s="14"/>
    </row>
    <row r="10" spans="1:17" ht="15" customHeight="1" x14ac:dyDescent="0.25">
      <c r="A10" s="4" t="s">
        <v>13</v>
      </c>
      <c r="B10" s="5" t="s">
        <v>50</v>
      </c>
      <c r="C10" s="14">
        <v>2010669818.3000002</v>
      </c>
      <c r="D10" s="14">
        <v>0</v>
      </c>
      <c r="E10" s="14">
        <v>0</v>
      </c>
      <c r="F10" s="14">
        <v>0</v>
      </c>
      <c r="G10" s="14">
        <v>0</v>
      </c>
      <c r="H10" s="14">
        <v>50176214.390000001</v>
      </c>
      <c r="I10" s="14">
        <v>506722928.38</v>
      </c>
      <c r="J10" s="14">
        <v>1547584215</v>
      </c>
      <c r="K10" s="14">
        <v>2679718000</v>
      </c>
      <c r="L10" s="14">
        <v>0</v>
      </c>
      <c r="M10" s="14">
        <v>234960214</v>
      </c>
      <c r="N10" s="14">
        <v>0</v>
      </c>
      <c r="O10" s="14">
        <v>0</v>
      </c>
      <c r="P10" s="14">
        <v>237611678</v>
      </c>
      <c r="Q10" s="14">
        <v>32881674.440000001</v>
      </c>
    </row>
    <row r="11" spans="1:17" ht="15" customHeight="1" x14ac:dyDescent="0.25">
      <c r="A11" s="4"/>
      <c r="B11" s="6" t="s">
        <v>51</v>
      </c>
      <c r="C11" s="14"/>
      <c r="D11" s="14"/>
      <c r="E11" s="14"/>
      <c r="F11" s="14"/>
      <c r="G11" s="14"/>
      <c r="H11" s="14"/>
      <c r="I11" s="14"/>
      <c r="J11" s="14"/>
      <c r="K11" s="14"/>
      <c r="L11" s="14"/>
      <c r="M11" s="14"/>
      <c r="N11" s="14"/>
      <c r="O11" s="14"/>
      <c r="P11" s="14"/>
      <c r="Q11" s="14"/>
    </row>
    <row r="12" spans="1:17" ht="15" customHeight="1" x14ac:dyDescent="0.25">
      <c r="A12" s="4" t="s">
        <v>14</v>
      </c>
      <c r="B12" s="5" t="s">
        <v>290</v>
      </c>
      <c r="C12" s="14">
        <v>32938023.289999999</v>
      </c>
      <c r="D12" s="14">
        <v>0</v>
      </c>
      <c r="E12" s="14">
        <v>0</v>
      </c>
      <c r="F12" s="14">
        <v>0</v>
      </c>
      <c r="G12" s="14">
        <v>0</v>
      </c>
      <c r="H12" s="14">
        <v>0</v>
      </c>
      <c r="I12" s="14">
        <v>0</v>
      </c>
      <c r="J12" s="14">
        <v>0</v>
      </c>
      <c r="K12" s="14">
        <v>438000</v>
      </c>
      <c r="L12" s="14">
        <v>0</v>
      </c>
      <c r="M12" s="14">
        <v>0</v>
      </c>
      <c r="N12" s="14">
        <v>0</v>
      </c>
      <c r="O12" s="14">
        <v>0</v>
      </c>
      <c r="P12" s="14">
        <v>0</v>
      </c>
      <c r="Q12" s="14">
        <v>0</v>
      </c>
    </row>
    <row r="13" spans="1:17" ht="15" customHeight="1" x14ac:dyDescent="0.25">
      <c r="A13" s="4"/>
      <c r="B13" s="6" t="s">
        <v>52</v>
      </c>
      <c r="C13" s="14"/>
      <c r="D13" s="14"/>
      <c r="E13" s="14"/>
      <c r="F13" s="14"/>
      <c r="G13" s="14"/>
      <c r="H13" s="14"/>
      <c r="I13" s="14"/>
      <c r="J13" s="14"/>
      <c r="K13" s="14"/>
      <c r="L13" s="14"/>
      <c r="M13" s="14"/>
      <c r="N13" s="14"/>
      <c r="O13" s="14"/>
      <c r="P13" s="14"/>
      <c r="Q13" s="14"/>
    </row>
    <row r="14" spans="1:17" ht="15" customHeight="1" x14ac:dyDescent="0.25">
      <c r="A14" s="4" t="s">
        <v>15</v>
      </c>
      <c r="B14" s="5" t="s">
        <v>53</v>
      </c>
      <c r="C14" s="14">
        <v>12049328149.720001</v>
      </c>
      <c r="D14" s="14">
        <v>4253509.63</v>
      </c>
      <c r="E14" s="14">
        <f>1598107.93014*1000</f>
        <v>1598107930.1400001</v>
      </c>
      <c r="F14" s="14">
        <v>1628992452.47</v>
      </c>
      <c r="G14" s="14">
        <v>81786785</v>
      </c>
      <c r="H14" s="14">
        <v>893796664.07000005</v>
      </c>
      <c r="I14" s="14">
        <v>992360524.93999994</v>
      </c>
      <c r="J14" s="14">
        <v>6053804082</v>
      </c>
      <c r="K14" s="14">
        <v>7620112000</v>
      </c>
      <c r="L14" s="14">
        <v>12130477</v>
      </c>
      <c r="M14" s="14">
        <v>2141741803</v>
      </c>
      <c r="N14" s="14">
        <v>137183.6</v>
      </c>
      <c r="O14" s="14">
        <v>0</v>
      </c>
      <c r="P14" s="14">
        <v>4521964400</v>
      </c>
      <c r="Q14" s="14">
        <v>480295042.75</v>
      </c>
    </row>
    <row r="15" spans="1:17" ht="15" customHeight="1" x14ac:dyDescent="0.25">
      <c r="A15" s="4"/>
      <c r="B15" s="10" t="s">
        <v>291</v>
      </c>
      <c r="C15" s="14"/>
      <c r="D15" s="14"/>
      <c r="E15" s="14"/>
      <c r="F15" s="14"/>
      <c r="G15" s="14"/>
      <c r="H15" s="14"/>
      <c r="I15" s="14"/>
      <c r="J15" s="14"/>
      <c r="K15" s="14"/>
      <c r="L15" s="14"/>
      <c r="M15" s="14"/>
      <c r="N15" s="14"/>
      <c r="O15" s="14"/>
      <c r="P15" s="14"/>
      <c r="Q15" s="14"/>
    </row>
    <row r="16" spans="1:17" ht="15" customHeight="1" x14ac:dyDescent="0.25">
      <c r="A16" s="4" t="s">
        <v>16</v>
      </c>
      <c r="B16" s="5" t="s">
        <v>54</v>
      </c>
      <c r="C16" s="14">
        <v>48875737748.620003</v>
      </c>
      <c r="D16" s="14">
        <v>655223352.77999997</v>
      </c>
      <c r="E16" s="14">
        <f>372144.88801*1000</f>
        <v>372144888.00999999</v>
      </c>
      <c r="F16" s="14">
        <v>282646326.44</v>
      </c>
      <c r="G16" s="14">
        <v>508679001</v>
      </c>
      <c r="H16" s="14">
        <v>13698289862.210011</v>
      </c>
      <c r="I16" s="14">
        <v>13698260050.029999</v>
      </c>
      <c r="J16" s="14">
        <v>64008419264</v>
      </c>
      <c r="K16" s="14">
        <v>26994597000</v>
      </c>
      <c r="L16" s="14">
        <v>2969913867</v>
      </c>
      <c r="M16" s="14">
        <v>25635741096</v>
      </c>
      <c r="N16" s="14">
        <v>1547749300.1999998</v>
      </c>
      <c r="O16" s="14">
        <v>1350765770.1500001</v>
      </c>
      <c r="P16" s="14">
        <v>41035670591</v>
      </c>
      <c r="Q16" s="14">
        <v>932227727.66000009</v>
      </c>
    </row>
    <row r="17" spans="1:17" ht="15" customHeight="1" x14ac:dyDescent="0.25">
      <c r="A17" s="4"/>
      <c r="B17" s="10" t="s">
        <v>55</v>
      </c>
      <c r="C17" s="14"/>
      <c r="D17" s="14"/>
      <c r="E17" s="14"/>
      <c r="F17" s="14"/>
      <c r="G17" s="14"/>
      <c r="H17" s="14"/>
      <c r="I17" s="14"/>
      <c r="J17" s="14"/>
      <c r="K17" s="14"/>
      <c r="L17" s="14"/>
      <c r="M17" s="14"/>
      <c r="N17" s="14"/>
      <c r="O17" s="14"/>
      <c r="P17" s="14"/>
      <c r="Q17" s="14"/>
    </row>
    <row r="18" spans="1:17" ht="15" customHeight="1" x14ac:dyDescent="0.25">
      <c r="A18" s="4" t="s">
        <v>17</v>
      </c>
      <c r="B18" s="5" t="s">
        <v>56</v>
      </c>
      <c r="C18" s="14">
        <v>95722364.810000002</v>
      </c>
      <c r="D18" s="14">
        <v>0</v>
      </c>
      <c r="E18" s="14">
        <v>0</v>
      </c>
      <c r="F18" s="14">
        <v>30690530.190000001</v>
      </c>
      <c r="G18" s="14">
        <v>0</v>
      </c>
      <c r="H18" s="14">
        <v>29165915.91</v>
      </c>
      <c r="I18" s="14">
        <v>5611443.4900000002</v>
      </c>
      <c r="J18" s="14">
        <v>5723628</v>
      </c>
      <c r="K18" s="14">
        <v>2049000</v>
      </c>
      <c r="L18" s="14">
        <v>0</v>
      </c>
      <c r="M18" s="14">
        <v>12094007</v>
      </c>
      <c r="N18" s="14">
        <v>0</v>
      </c>
      <c r="O18" s="14">
        <v>16265.39</v>
      </c>
      <c r="P18" s="14">
        <v>53189829</v>
      </c>
      <c r="Q18" s="14">
        <v>0</v>
      </c>
    </row>
    <row r="19" spans="1:17" ht="15" customHeight="1" x14ac:dyDescent="0.25">
      <c r="A19" s="4"/>
      <c r="B19" s="10" t="s">
        <v>292</v>
      </c>
      <c r="C19" s="14"/>
      <c r="D19" s="14"/>
      <c r="E19" s="14"/>
      <c r="F19" s="14"/>
      <c r="G19" s="14"/>
      <c r="H19" s="14"/>
      <c r="I19" s="14"/>
      <c r="J19" s="14"/>
      <c r="K19" s="14"/>
      <c r="L19" s="14"/>
      <c r="M19" s="14"/>
      <c r="N19" s="14"/>
      <c r="O19" s="14"/>
      <c r="P19" s="14"/>
      <c r="Q19" s="14"/>
    </row>
    <row r="20" spans="1:17" ht="15" customHeight="1" x14ac:dyDescent="0.25">
      <c r="A20" s="4" t="s">
        <v>18</v>
      </c>
      <c r="B20" s="5" t="s">
        <v>293</v>
      </c>
      <c r="C20" s="14">
        <v>0</v>
      </c>
      <c r="D20" s="14">
        <v>0</v>
      </c>
      <c r="E20" s="14">
        <v>0</v>
      </c>
      <c r="F20" s="14">
        <v>0</v>
      </c>
      <c r="G20" s="14">
        <v>0</v>
      </c>
      <c r="H20" s="14">
        <v>0</v>
      </c>
      <c r="I20" s="14">
        <v>0</v>
      </c>
      <c r="J20" s="14">
        <v>0</v>
      </c>
      <c r="K20" s="14">
        <v>33385000</v>
      </c>
      <c r="L20" s="14">
        <v>0</v>
      </c>
      <c r="M20" s="14">
        <v>22180989</v>
      </c>
      <c r="N20" s="14">
        <v>0</v>
      </c>
      <c r="O20" s="14">
        <v>0</v>
      </c>
      <c r="P20" s="14">
        <v>39304651</v>
      </c>
      <c r="Q20" s="14">
        <v>0</v>
      </c>
    </row>
    <row r="21" spans="1:17" ht="15" customHeight="1" x14ac:dyDescent="0.25">
      <c r="A21" s="4"/>
      <c r="B21" s="10" t="s">
        <v>57</v>
      </c>
      <c r="C21" s="14"/>
      <c r="D21" s="14"/>
      <c r="E21" s="14"/>
      <c r="F21" s="14"/>
      <c r="G21" s="14"/>
      <c r="H21" s="14"/>
      <c r="I21" s="14"/>
      <c r="J21" s="14"/>
      <c r="K21" s="14"/>
      <c r="L21" s="14"/>
      <c r="M21" s="14"/>
      <c r="N21" s="14"/>
      <c r="O21" s="14"/>
      <c r="P21" s="14"/>
      <c r="Q21" s="14"/>
    </row>
    <row r="22" spans="1:17" ht="15" customHeight="1" x14ac:dyDescent="0.25">
      <c r="A22" s="4" t="s">
        <v>19</v>
      </c>
      <c r="B22" s="5" t="s">
        <v>58</v>
      </c>
      <c r="C22" s="14">
        <v>526615930.80000001</v>
      </c>
      <c r="D22" s="14">
        <v>0</v>
      </c>
      <c r="E22" s="14">
        <v>0</v>
      </c>
      <c r="F22" s="14">
        <v>0</v>
      </c>
      <c r="G22" s="14">
        <v>12500</v>
      </c>
      <c r="H22" s="14">
        <v>148558861.34999999</v>
      </c>
      <c r="I22" s="14">
        <v>3967499.93</v>
      </c>
      <c r="J22" s="14">
        <v>925593397</v>
      </c>
      <c r="K22" s="14">
        <v>122014240</v>
      </c>
      <c r="L22" s="14">
        <v>1</v>
      </c>
      <c r="M22" s="14">
        <v>717730470</v>
      </c>
      <c r="N22" s="14">
        <v>0</v>
      </c>
      <c r="O22" s="14">
        <v>1531892.39</v>
      </c>
      <c r="P22" s="14">
        <v>287501342</v>
      </c>
      <c r="Q22" s="14">
        <v>2530339.87</v>
      </c>
    </row>
    <row r="23" spans="1:17" ht="15" customHeight="1" x14ac:dyDescent="0.25">
      <c r="A23" s="4"/>
      <c r="B23" s="10" t="s">
        <v>98</v>
      </c>
      <c r="C23" s="14"/>
      <c r="D23" s="14"/>
      <c r="E23" s="14"/>
      <c r="F23" s="14"/>
      <c r="G23" s="14"/>
      <c r="H23" s="14"/>
      <c r="I23" s="14"/>
      <c r="J23" s="14"/>
      <c r="K23" s="14"/>
      <c r="L23" s="14"/>
      <c r="M23" s="14"/>
      <c r="N23" s="14"/>
      <c r="O23" s="14"/>
      <c r="P23" s="14"/>
      <c r="Q23" s="14"/>
    </row>
    <row r="24" spans="1:17" ht="15" customHeight="1" x14ac:dyDescent="0.25">
      <c r="A24" s="4" t="s">
        <v>20</v>
      </c>
      <c r="B24" s="5" t="s">
        <v>59</v>
      </c>
      <c r="C24" s="14">
        <v>340633691.80000001</v>
      </c>
      <c r="D24" s="14">
        <v>656871.93999999994</v>
      </c>
      <c r="E24" s="14">
        <f>15246.78036*1000</f>
        <v>15246780.360000001</v>
      </c>
      <c r="F24" s="14">
        <v>12586382.959999999</v>
      </c>
      <c r="G24" s="14">
        <v>6408157</v>
      </c>
      <c r="H24" s="14">
        <v>293820236.88999999</v>
      </c>
      <c r="I24" s="14">
        <v>514677215.5</v>
      </c>
      <c r="J24" s="14">
        <v>473306768</v>
      </c>
      <c r="K24" s="14">
        <v>257202000</v>
      </c>
      <c r="L24" s="14">
        <v>9169386</v>
      </c>
      <c r="M24" s="14">
        <v>38619415</v>
      </c>
      <c r="N24" s="14">
        <v>2024059.27</v>
      </c>
      <c r="O24" s="14">
        <v>6486948.2699999996</v>
      </c>
      <c r="P24" s="14">
        <v>680507921</v>
      </c>
      <c r="Q24" s="14">
        <v>5982603.5099999998</v>
      </c>
    </row>
    <row r="25" spans="1:17" ht="15" customHeight="1" x14ac:dyDescent="0.25">
      <c r="A25" s="4"/>
      <c r="B25" s="10" t="s">
        <v>60</v>
      </c>
      <c r="C25" s="14"/>
      <c r="D25" s="14"/>
      <c r="E25" s="14"/>
      <c r="F25" s="14"/>
      <c r="G25" s="14"/>
      <c r="H25" s="14"/>
      <c r="I25" s="14"/>
      <c r="J25" s="14"/>
      <c r="K25" s="14"/>
      <c r="L25" s="14"/>
      <c r="M25" s="14"/>
      <c r="N25" s="14"/>
      <c r="O25" s="14"/>
      <c r="P25" s="14"/>
      <c r="Q25" s="14"/>
    </row>
    <row r="26" spans="1:17" ht="15" customHeight="1" x14ac:dyDescent="0.25">
      <c r="A26" s="4" t="s">
        <v>21</v>
      </c>
      <c r="B26" s="5" t="s">
        <v>61</v>
      </c>
      <c r="C26" s="14">
        <v>153146086.07999998</v>
      </c>
      <c r="D26" s="14">
        <v>23228150.879999999</v>
      </c>
      <c r="E26" s="14">
        <f>1766.27334*1000</f>
        <v>1766273.3399999999</v>
      </c>
      <c r="F26" s="14">
        <v>198451.65000000002</v>
      </c>
      <c r="G26" s="14">
        <v>280073</v>
      </c>
      <c r="H26" s="14">
        <v>62502755.829999998</v>
      </c>
      <c r="I26" s="14">
        <v>29773855.539999999</v>
      </c>
      <c r="J26" s="14">
        <v>61982041</v>
      </c>
      <c r="K26" s="14">
        <v>8765000</v>
      </c>
      <c r="L26" s="14">
        <v>3854375</v>
      </c>
      <c r="M26" s="14">
        <v>45277172</v>
      </c>
      <c r="N26" s="14">
        <v>4583755.8499999996</v>
      </c>
      <c r="O26" s="14">
        <v>8935165.1600000001</v>
      </c>
      <c r="P26" s="14">
        <v>30411963</v>
      </c>
      <c r="Q26" s="14">
        <v>19824784.390000001</v>
      </c>
    </row>
    <row r="27" spans="1:17" ht="15" customHeight="1" x14ac:dyDescent="0.25">
      <c r="A27" s="4"/>
      <c r="B27" s="10" t="s">
        <v>35</v>
      </c>
      <c r="C27" s="14"/>
      <c r="D27" s="14"/>
      <c r="E27" s="14"/>
      <c r="F27" s="14"/>
      <c r="G27" s="14"/>
      <c r="H27" s="14"/>
      <c r="I27" s="14"/>
      <c r="J27" s="14"/>
      <c r="K27" s="14"/>
      <c r="L27" s="14"/>
      <c r="M27" s="14"/>
      <c r="N27" s="14"/>
      <c r="O27" s="14"/>
      <c r="P27" s="14"/>
      <c r="Q27" s="14"/>
    </row>
    <row r="28" spans="1:17" ht="15" customHeight="1" x14ac:dyDescent="0.25">
      <c r="A28" s="4" t="s">
        <v>22</v>
      </c>
      <c r="B28" s="5" t="s">
        <v>62</v>
      </c>
      <c r="C28" s="14">
        <v>2962684322.0299997</v>
      </c>
      <c r="D28" s="14">
        <v>384023.51</v>
      </c>
      <c r="E28" s="14">
        <f>15381.10761*1000</f>
        <v>15381107.609999999</v>
      </c>
      <c r="F28" s="14">
        <v>12040759.140000001</v>
      </c>
      <c r="G28" s="14">
        <v>6609412</v>
      </c>
      <c r="H28" s="14">
        <v>139189671.18000001</v>
      </c>
      <c r="I28" s="14">
        <v>519923088.88</v>
      </c>
      <c r="J28" s="14">
        <v>2314778965</v>
      </c>
      <c r="K28" s="14">
        <v>1780348000</v>
      </c>
      <c r="L28" s="14">
        <v>50992587</v>
      </c>
      <c r="M28" s="14">
        <v>421575763</v>
      </c>
      <c r="N28" s="14">
        <v>8412441.9199999999</v>
      </c>
      <c r="O28" s="14">
        <v>6258428.5899999999</v>
      </c>
      <c r="P28" s="14">
        <v>840038885</v>
      </c>
      <c r="Q28" s="14">
        <v>184376710.51999998</v>
      </c>
    </row>
    <row r="29" spans="1:17" ht="15" customHeight="1" x14ac:dyDescent="0.25">
      <c r="A29" s="4"/>
      <c r="B29" s="10" t="s">
        <v>63</v>
      </c>
      <c r="C29" s="14"/>
      <c r="D29" s="14"/>
      <c r="E29" s="14"/>
      <c r="F29" s="14"/>
      <c r="G29" s="14"/>
      <c r="H29" s="14"/>
      <c r="I29" s="14"/>
      <c r="J29" s="14"/>
      <c r="K29" s="14"/>
      <c r="L29" s="14"/>
      <c r="M29" s="14"/>
      <c r="N29" s="14"/>
      <c r="O29" s="14"/>
      <c r="P29" s="14"/>
      <c r="Q29" s="14"/>
    </row>
    <row r="30" spans="1:17" ht="15" customHeight="1" x14ac:dyDescent="0.25">
      <c r="A30" s="4" t="s">
        <v>23</v>
      </c>
      <c r="B30" s="5" t="s">
        <v>64</v>
      </c>
      <c r="C30" s="14">
        <v>1065180471.01</v>
      </c>
      <c r="D30" s="14">
        <v>16029736.15</v>
      </c>
      <c r="E30" s="14">
        <f>49634.3541*1000</f>
        <v>49634354.099999994</v>
      </c>
      <c r="F30" s="14">
        <v>26971066.511</v>
      </c>
      <c r="G30" s="14">
        <v>9096580</v>
      </c>
      <c r="H30" s="14">
        <v>120794262.19</v>
      </c>
      <c r="I30" s="14">
        <v>90627740.670000002</v>
      </c>
      <c r="J30" s="14">
        <v>2112063170</v>
      </c>
      <c r="K30" s="14">
        <v>3483007000</v>
      </c>
      <c r="L30" s="14">
        <v>130790225</v>
      </c>
      <c r="M30" s="14">
        <v>399268459</v>
      </c>
      <c r="N30" s="14">
        <v>10487641.84</v>
      </c>
      <c r="O30" s="14">
        <v>22507097.18</v>
      </c>
      <c r="P30" s="14">
        <v>616035261</v>
      </c>
      <c r="Q30" s="14">
        <v>267174086.25999999</v>
      </c>
    </row>
    <row r="31" spans="1:17" ht="15" customHeight="1" x14ac:dyDescent="0.25">
      <c r="A31" s="4"/>
      <c r="B31" s="10" t="s">
        <v>36</v>
      </c>
      <c r="C31" s="14"/>
      <c r="D31" s="14"/>
      <c r="E31" s="14"/>
      <c r="F31" s="14"/>
      <c r="G31" s="14"/>
      <c r="H31" s="14"/>
      <c r="I31" s="14"/>
      <c r="J31" s="14"/>
      <c r="K31" s="14"/>
      <c r="L31" s="14"/>
      <c r="M31" s="14"/>
      <c r="N31" s="14"/>
      <c r="O31" s="14"/>
      <c r="P31" s="14"/>
      <c r="Q31" s="14"/>
    </row>
    <row r="32" spans="1:17" ht="15" customHeight="1" x14ac:dyDescent="0.25">
      <c r="A32" s="4" t="s">
        <v>24</v>
      </c>
      <c r="B32" s="5" t="s">
        <v>65</v>
      </c>
      <c r="C32" s="14">
        <v>1610322492.52</v>
      </c>
      <c r="D32" s="14">
        <v>0</v>
      </c>
      <c r="E32" s="14">
        <v>0</v>
      </c>
      <c r="F32" s="14">
        <v>35135.53</v>
      </c>
      <c r="G32" s="14">
        <v>17738483</v>
      </c>
      <c r="H32" s="14">
        <v>518454078.75999999</v>
      </c>
      <c r="I32" s="14">
        <v>1095691015.1099999</v>
      </c>
      <c r="J32" s="14">
        <v>548869431</v>
      </c>
      <c r="K32" s="14">
        <v>1260302000</v>
      </c>
      <c r="L32" s="14">
        <v>581</v>
      </c>
      <c r="M32" s="14">
        <v>54579157</v>
      </c>
      <c r="N32" s="14">
        <v>0</v>
      </c>
      <c r="O32" s="14">
        <v>684494.9</v>
      </c>
      <c r="P32" s="14">
        <v>77245729</v>
      </c>
      <c r="Q32" s="14">
        <v>2532796</v>
      </c>
    </row>
    <row r="33" spans="1:17" ht="15" customHeight="1" x14ac:dyDescent="0.25">
      <c r="A33" s="4"/>
      <c r="B33" s="10" t="s">
        <v>294</v>
      </c>
      <c r="C33" s="14"/>
      <c r="D33" s="14"/>
      <c r="E33" s="14"/>
      <c r="F33" s="14"/>
      <c r="G33" s="14"/>
      <c r="H33" s="14"/>
      <c r="I33" s="14"/>
      <c r="J33" s="14"/>
      <c r="K33" s="14"/>
      <c r="L33" s="14"/>
      <c r="M33" s="14"/>
      <c r="N33" s="14"/>
      <c r="O33" s="14"/>
      <c r="P33" s="14"/>
      <c r="Q33" s="14"/>
    </row>
    <row r="34" spans="1:17" ht="15" customHeight="1" x14ac:dyDescent="0.25">
      <c r="A34" s="100"/>
      <c r="B34" s="101" t="s">
        <v>295</v>
      </c>
      <c r="C34" s="12">
        <f>+SUM(C6:C33)</f>
        <v>73155593808.540009</v>
      </c>
      <c r="D34" s="12">
        <f>+SUM(D6:D33)</f>
        <v>865845350.04999995</v>
      </c>
      <c r="E34" s="12">
        <f t="shared" ref="E34:Q34" si="0">+SUM(E6:E33)</f>
        <v>2314584744.7600007</v>
      </c>
      <c r="F34" s="12">
        <f t="shared" si="0"/>
        <v>2073762724.9110003</v>
      </c>
      <c r="G34" s="12">
        <f t="shared" si="0"/>
        <v>712503406</v>
      </c>
      <c r="H34" s="12">
        <f t="shared" si="0"/>
        <v>16756644732.960011</v>
      </c>
      <c r="I34" s="12">
        <v>19249242259.899998</v>
      </c>
      <c r="J34" s="12">
        <f t="shared" si="0"/>
        <v>90650446727</v>
      </c>
      <c r="K34" s="12">
        <f t="shared" si="0"/>
        <v>47345295240</v>
      </c>
      <c r="L34" s="12">
        <f t="shared" si="0"/>
        <v>3794033852</v>
      </c>
      <c r="M34" s="12">
        <f>+SUM(M6:M33)</f>
        <v>32278309894</v>
      </c>
      <c r="N34" s="12">
        <f t="shared" si="0"/>
        <v>1686878253.6099997</v>
      </c>
      <c r="O34" s="12">
        <f t="shared" si="0"/>
        <v>1423644467.5900004</v>
      </c>
      <c r="P34" s="12">
        <f t="shared" si="0"/>
        <v>52859519423</v>
      </c>
      <c r="Q34" s="12">
        <f t="shared" si="0"/>
        <v>3263214826.1599998</v>
      </c>
    </row>
    <row r="35" spans="1:17" ht="15" customHeight="1" x14ac:dyDescent="0.25">
      <c r="A35" s="70"/>
      <c r="B35" s="3" t="s">
        <v>37</v>
      </c>
      <c r="C35" s="7"/>
      <c r="D35" s="7"/>
      <c r="E35" s="7"/>
      <c r="F35" s="7"/>
      <c r="G35" s="7"/>
      <c r="H35" s="7"/>
      <c r="I35" s="7"/>
      <c r="J35" s="7"/>
      <c r="K35" s="7"/>
      <c r="L35" s="7"/>
      <c r="M35" s="7"/>
      <c r="N35" s="7"/>
      <c r="O35" s="7"/>
      <c r="P35" s="7"/>
      <c r="Q35" s="7"/>
    </row>
    <row r="36" spans="1:17" ht="15" customHeight="1" x14ac:dyDescent="0.25">
      <c r="A36" s="4" t="s">
        <v>228</v>
      </c>
      <c r="B36" s="5" t="s">
        <v>0</v>
      </c>
      <c r="C36" s="14">
        <v>495741653.58000004</v>
      </c>
      <c r="D36" s="14">
        <v>0</v>
      </c>
      <c r="E36" s="14">
        <f>1016.63829*1000</f>
        <v>1016638.29</v>
      </c>
      <c r="F36" s="14">
        <v>54362051.170000002</v>
      </c>
      <c r="G36" s="14">
        <v>1872604</v>
      </c>
      <c r="H36" s="14">
        <v>2502.23</v>
      </c>
      <c r="I36" s="14">
        <v>15538683.120000001</v>
      </c>
      <c r="J36" s="14">
        <v>872975669</v>
      </c>
      <c r="K36" s="14">
        <v>513937009.95999998</v>
      </c>
      <c r="L36" s="14">
        <v>39180656</v>
      </c>
      <c r="M36" s="14">
        <v>154570911</v>
      </c>
      <c r="N36" s="14">
        <v>0</v>
      </c>
      <c r="O36" s="14">
        <v>0</v>
      </c>
      <c r="P36" s="14">
        <v>1367418862</v>
      </c>
      <c r="Q36" s="14">
        <v>612244415.8599999</v>
      </c>
    </row>
    <row r="37" spans="1:17" ht="15" customHeight="1" x14ac:dyDescent="0.25">
      <c r="A37" s="4"/>
      <c r="B37" s="10" t="s">
        <v>38</v>
      </c>
      <c r="C37" s="14"/>
      <c r="D37" s="14"/>
      <c r="E37" s="14"/>
      <c r="F37" s="14"/>
      <c r="G37" s="14"/>
      <c r="H37" s="14"/>
      <c r="I37" s="14"/>
      <c r="J37" s="14"/>
      <c r="K37" s="14"/>
      <c r="L37" s="14"/>
      <c r="M37" s="14"/>
      <c r="N37" s="14"/>
      <c r="O37" s="14"/>
      <c r="P37" s="14"/>
      <c r="Q37" s="14"/>
    </row>
    <row r="38" spans="1:17" ht="15" customHeight="1" x14ac:dyDescent="0.25">
      <c r="A38" s="4" t="s">
        <v>12</v>
      </c>
      <c r="B38" s="5" t="s">
        <v>69</v>
      </c>
      <c r="C38" s="14">
        <v>3716725724.4699998</v>
      </c>
      <c r="D38" s="14">
        <v>0</v>
      </c>
      <c r="E38" s="14">
        <v>0</v>
      </c>
      <c r="F38" s="14">
        <v>0</v>
      </c>
      <c r="G38" s="14">
        <v>0</v>
      </c>
      <c r="H38" s="14">
        <v>0</v>
      </c>
      <c r="I38" s="14">
        <v>20956491.699999999</v>
      </c>
      <c r="J38" s="14">
        <v>0</v>
      </c>
      <c r="K38" s="14">
        <v>0</v>
      </c>
      <c r="L38" s="14">
        <v>0</v>
      </c>
      <c r="M38" s="14">
        <v>0</v>
      </c>
      <c r="N38" s="14">
        <v>0</v>
      </c>
      <c r="O38" s="14">
        <v>0</v>
      </c>
      <c r="P38" s="14">
        <v>0</v>
      </c>
      <c r="Q38" s="14">
        <v>188075621.5</v>
      </c>
    </row>
    <row r="39" spans="1:17" ht="15" customHeight="1" x14ac:dyDescent="0.25">
      <c r="A39" s="4"/>
      <c r="B39" s="10" t="s">
        <v>70</v>
      </c>
      <c r="C39" s="14"/>
      <c r="D39" s="14"/>
      <c r="E39" s="14"/>
      <c r="F39" s="14"/>
      <c r="G39" s="14"/>
      <c r="H39" s="14"/>
      <c r="I39" s="14"/>
      <c r="J39" s="14"/>
      <c r="K39" s="14"/>
      <c r="L39" s="14"/>
      <c r="M39" s="14"/>
      <c r="N39" s="14"/>
      <c r="O39" s="14"/>
      <c r="P39" s="14"/>
      <c r="Q39" s="14"/>
    </row>
    <row r="40" spans="1:17" ht="15" customHeight="1" x14ac:dyDescent="0.25">
      <c r="A40" s="4" t="s">
        <v>13</v>
      </c>
      <c r="B40" s="5" t="s">
        <v>71</v>
      </c>
      <c r="C40" s="14">
        <v>60624180937.729996</v>
      </c>
      <c r="D40" s="14">
        <v>736395502.63</v>
      </c>
      <c r="E40" s="14">
        <f>1877488.32925*1000</f>
        <v>1877488329.25</v>
      </c>
      <c r="F40" s="14">
        <v>1571419989.2</v>
      </c>
      <c r="G40" s="14">
        <v>588622893</v>
      </c>
      <c r="H40" s="14">
        <v>15093932040.189999</v>
      </c>
      <c r="I40" s="14">
        <v>17081195948.369999</v>
      </c>
      <c r="J40" s="14">
        <v>77356029868</v>
      </c>
      <c r="K40" s="14">
        <v>40158191000</v>
      </c>
      <c r="L40" s="14">
        <v>3437702217</v>
      </c>
      <c r="M40" s="14">
        <v>28261767378</v>
      </c>
      <c r="N40" s="14">
        <v>1469396089.6900001</v>
      </c>
      <c r="O40" s="14">
        <v>1179306352.5899997</v>
      </c>
      <c r="P40" s="14">
        <v>45975868233</v>
      </c>
      <c r="Q40" s="14">
        <v>1694561658.1900001</v>
      </c>
    </row>
    <row r="41" spans="1:17" ht="15" customHeight="1" x14ac:dyDescent="0.25">
      <c r="A41" s="4"/>
      <c r="B41" s="10" t="s">
        <v>72</v>
      </c>
      <c r="C41" s="14"/>
      <c r="D41" s="14"/>
      <c r="E41" s="14"/>
      <c r="F41" s="14"/>
      <c r="G41" s="14"/>
      <c r="H41" s="14"/>
      <c r="I41" s="14"/>
      <c r="J41" s="14"/>
      <c r="K41" s="14"/>
      <c r="L41" s="14"/>
      <c r="M41" s="14"/>
      <c r="N41" s="14"/>
      <c r="O41" s="14"/>
      <c r="P41" s="14"/>
      <c r="Q41" s="14"/>
    </row>
    <row r="42" spans="1:17" ht="15" customHeight="1" x14ac:dyDescent="0.25">
      <c r="A42" s="4" t="s">
        <v>14</v>
      </c>
      <c r="B42" s="5" t="s">
        <v>56</v>
      </c>
      <c r="C42" s="14">
        <v>192158585.28999999</v>
      </c>
      <c r="D42" s="14">
        <v>0</v>
      </c>
      <c r="E42" s="14">
        <f>9434.5162*1000</f>
        <v>9434516.1999999993</v>
      </c>
      <c r="F42" s="14">
        <v>6224757.3200000003</v>
      </c>
      <c r="G42" s="14">
        <v>0</v>
      </c>
      <c r="H42" s="14">
        <v>31512855.420000002</v>
      </c>
      <c r="I42" s="14">
        <v>0</v>
      </c>
      <c r="J42" s="14">
        <v>4477927</v>
      </c>
      <c r="K42" s="14">
        <v>37549000</v>
      </c>
      <c r="L42" s="14">
        <v>3557655</v>
      </c>
      <c r="M42" s="14">
        <v>55982576</v>
      </c>
      <c r="N42" s="14">
        <v>0</v>
      </c>
      <c r="O42" s="14">
        <v>0</v>
      </c>
      <c r="P42" s="14">
        <v>49919006</v>
      </c>
      <c r="Q42" s="14">
        <v>0</v>
      </c>
    </row>
    <row r="43" spans="1:17" ht="15" customHeight="1" x14ac:dyDescent="0.25">
      <c r="A43" s="4"/>
      <c r="B43" s="10" t="s">
        <v>292</v>
      </c>
      <c r="C43" s="14"/>
      <c r="D43" s="14"/>
      <c r="E43" s="14"/>
      <c r="F43" s="14"/>
      <c r="G43" s="14"/>
      <c r="H43" s="14"/>
      <c r="I43" s="14"/>
      <c r="J43" s="14"/>
      <c r="K43" s="14"/>
      <c r="L43" s="14"/>
      <c r="M43" s="14"/>
      <c r="N43" s="14"/>
      <c r="O43" s="14"/>
      <c r="P43" s="14"/>
      <c r="Q43" s="14"/>
    </row>
    <row r="44" spans="1:17" ht="15" customHeight="1" x14ac:dyDescent="0.25">
      <c r="A44" s="4" t="s">
        <v>15</v>
      </c>
      <c r="B44" s="5" t="s">
        <v>293</v>
      </c>
      <c r="C44" s="14">
        <v>0</v>
      </c>
      <c r="D44" s="14">
        <v>0</v>
      </c>
      <c r="E44" s="14">
        <v>0</v>
      </c>
      <c r="F44" s="14">
        <v>0</v>
      </c>
      <c r="G44" s="14">
        <v>0</v>
      </c>
      <c r="H44" s="14">
        <v>0</v>
      </c>
      <c r="I44" s="14">
        <v>0</v>
      </c>
      <c r="J44" s="14">
        <v>0</v>
      </c>
      <c r="K44" s="14">
        <v>0</v>
      </c>
      <c r="L44" s="14">
        <v>0</v>
      </c>
      <c r="M44" s="14">
        <v>1472379</v>
      </c>
      <c r="N44" s="14">
        <v>0</v>
      </c>
      <c r="O44" s="14">
        <v>0</v>
      </c>
      <c r="P44" s="14">
        <v>15500163</v>
      </c>
      <c r="Q44" s="14">
        <v>0</v>
      </c>
    </row>
    <row r="45" spans="1:17" ht="15" customHeight="1" x14ac:dyDescent="0.25">
      <c r="A45" s="4"/>
      <c r="B45" s="10" t="s">
        <v>57</v>
      </c>
      <c r="C45" s="14"/>
      <c r="D45" s="14"/>
      <c r="E45" s="14"/>
      <c r="F45" s="14"/>
      <c r="G45" s="14"/>
      <c r="H45" s="14"/>
      <c r="I45" s="14"/>
      <c r="J45" s="14"/>
      <c r="K45" s="14"/>
      <c r="L45" s="14"/>
      <c r="M45" s="14"/>
      <c r="N45" s="14"/>
      <c r="O45" s="14"/>
      <c r="P45" s="14"/>
      <c r="Q45" s="14"/>
    </row>
    <row r="46" spans="1:17" ht="15" customHeight="1" x14ac:dyDescent="0.25">
      <c r="A46" s="4" t="s">
        <v>16</v>
      </c>
      <c r="B46" s="5" t="s">
        <v>1</v>
      </c>
      <c r="C46" s="14">
        <v>306048297.74000001</v>
      </c>
      <c r="D46" s="14">
        <v>42336.72</v>
      </c>
      <c r="E46" s="14">
        <f>4740.78827*1000</f>
        <v>4740788.2699999996</v>
      </c>
      <c r="F46" s="14">
        <v>1448982.2</v>
      </c>
      <c r="G46" s="14">
        <v>0</v>
      </c>
      <c r="H46" s="14">
        <v>25659255.420000002</v>
      </c>
      <c r="I46" s="14">
        <v>29395168.039999999</v>
      </c>
      <c r="J46" s="14">
        <v>1624223909</v>
      </c>
      <c r="K46" s="14">
        <v>323653000.04000002</v>
      </c>
      <c r="L46" s="14">
        <v>13229769</v>
      </c>
      <c r="M46" s="14">
        <v>66892679</v>
      </c>
      <c r="N46" s="14">
        <v>1520239.7</v>
      </c>
      <c r="O46" s="14">
        <v>4833937.879999999</v>
      </c>
      <c r="P46" s="14">
        <v>483985569</v>
      </c>
      <c r="Q46" s="14">
        <v>12649930.77</v>
      </c>
    </row>
    <row r="47" spans="1:17" ht="15" customHeight="1" x14ac:dyDescent="0.25">
      <c r="A47" s="4"/>
      <c r="B47" s="10" t="s">
        <v>39</v>
      </c>
      <c r="C47" s="14"/>
      <c r="D47" s="14"/>
      <c r="E47" s="14"/>
      <c r="F47" s="14"/>
      <c r="G47" s="14"/>
      <c r="H47" s="14"/>
      <c r="I47" s="14"/>
      <c r="J47" s="14"/>
      <c r="K47" s="14"/>
      <c r="L47" s="14"/>
      <c r="M47" s="14"/>
      <c r="N47" s="14"/>
      <c r="O47" s="14"/>
      <c r="P47" s="14"/>
      <c r="Q47" s="14"/>
    </row>
    <row r="48" spans="1:17" ht="15" customHeight="1" x14ac:dyDescent="0.25">
      <c r="A48" s="4" t="s">
        <v>17</v>
      </c>
      <c r="B48" s="5" t="s">
        <v>73</v>
      </c>
      <c r="C48" s="14">
        <v>11321545.18</v>
      </c>
      <c r="D48" s="14">
        <v>0</v>
      </c>
      <c r="E48" s="14">
        <v>0</v>
      </c>
      <c r="F48" s="14">
        <v>13834929.109999999</v>
      </c>
      <c r="G48" s="14">
        <v>205884</v>
      </c>
      <c r="H48" s="14">
        <v>6739455.7199999997</v>
      </c>
      <c r="I48" s="14">
        <v>3315658.47</v>
      </c>
      <c r="J48" s="14">
        <v>276087513</v>
      </c>
      <c r="K48" s="14">
        <v>14801000</v>
      </c>
      <c r="L48" s="14">
        <v>1109576</v>
      </c>
      <c r="M48" s="14">
        <v>72474703</v>
      </c>
      <c r="N48" s="14">
        <v>4354055.5</v>
      </c>
      <c r="O48" s="14">
        <v>4587065.51</v>
      </c>
      <c r="P48" s="14">
        <v>319524689</v>
      </c>
      <c r="Q48" s="14">
        <v>3488067.98</v>
      </c>
    </row>
    <row r="49" spans="1:17" ht="15" customHeight="1" x14ac:dyDescent="0.25">
      <c r="A49" s="4"/>
      <c r="B49" s="10" t="s">
        <v>74</v>
      </c>
      <c r="C49" s="14"/>
      <c r="D49" s="14"/>
      <c r="E49" s="14"/>
      <c r="F49" s="14"/>
      <c r="G49" s="14"/>
      <c r="H49" s="14"/>
      <c r="I49" s="14"/>
      <c r="J49" s="14"/>
      <c r="K49" s="14"/>
      <c r="L49" s="14"/>
      <c r="M49" s="14"/>
      <c r="N49" s="14"/>
      <c r="O49" s="14"/>
      <c r="P49" s="14"/>
      <c r="Q49" s="14"/>
    </row>
    <row r="50" spans="1:17" ht="15" customHeight="1" x14ac:dyDescent="0.25">
      <c r="A50" s="4" t="s">
        <v>18</v>
      </c>
      <c r="B50" s="5" t="s">
        <v>75</v>
      </c>
      <c r="C50" s="14">
        <v>0</v>
      </c>
      <c r="D50" s="14">
        <v>0</v>
      </c>
      <c r="E50" s="14">
        <f>16183.62831*1000</f>
        <v>16183628.310000001</v>
      </c>
      <c r="F50" s="14">
        <v>0</v>
      </c>
      <c r="G50" s="14">
        <v>0</v>
      </c>
      <c r="H50" s="14">
        <v>999355</v>
      </c>
      <c r="I50" s="14">
        <v>0</v>
      </c>
      <c r="J50" s="14">
        <v>0</v>
      </c>
      <c r="K50" s="14">
        <v>0</v>
      </c>
      <c r="L50" s="14">
        <v>0</v>
      </c>
      <c r="M50" s="14">
        <v>0</v>
      </c>
      <c r="N50" s="14">
        <v>0</v>
      </c>
      <c r="O50" s="14">
        <v>0</v>
      </c>
      <c r="P50" s="14">
        <v>69397945</v>
      </c>
      <c r="Q50" s="14">
        <v>0</v>
      </c>
    </row>
    <row r="51" spans="1:17" ht="15" customHeight="1" x14ac:dyDescent="0.25">
      <c r="A51" s="4"/>
      <c r="B51" s="10" t="s">
        <v>76</v>
      </c>
      <c r="C51" s="14"/>
      <c r="D51" s="14"/>
      <c r="E51" s="14"/>
      <c r="F51" s="14"/>
      <c r="G51" s="14"/>
      <c r="H51" s="14"/>
      <c r="I51" s="14"/>
      <c r="J51" s="14"/>
      <c r="K51" s="14"/>
      <c r="L51" s="14"/>
      <c r="M51" s="14"/>
      <c r="N51" s="14"/>
      <c r="O51" s="14"/>
      <c r="P51" s="14"/>
      <c r="Q51" s="14"/>
    </row>
    <row r="52" spans="1:17" ht="15" customHeight="1" x14ac:dyDescent="0.25">
      <c r="A52" s="4" t="s">
        <v>19</v>
      </c>
      <c r="B52" s="5" t="s">
        <v>2</v>
      </c>
      <c r="C52" s="14">
        <v>958399774.30999994</v>
      </c>
      <c r="D52" s="14">
        <v>30340259.23</v>
      </c>
      <c r="E52" s="14">
        <f>46718.36879*1000</f>
        <v>46718368.789999999</v>
      </c>
      <c r="F52" s="14">
        <v>24689099.370000001</v>
      </c>
      <c r="G52" s="14">
        <v>13541180</v>
      </c>
      <c r="H52" s="14">
        <v>136940789.36000001</v>
      </c>
      <c r="I52" s="14">
        <v>212169251.19</v>
      </c>
      <c r="J52" s="14">
        <v>2414357217</v>
      </c>
      <c r="K52" s="14">
        <v>317859000</v>
      </c>
      <c r="L52" s="14">
        <v>54711473</v>
      </c>
      <c r="M52" s="14">
        <v>539443608</v>
      </c>
      <c r="N52" s="14">
        <v>42913150.310000002</v>
      </c>
      <c r="O52" s="14">
        <v>58706766.189999998</v>
      </c>
      <c r="P52" s="14">
        <v>572499948</v>
      </c>
      <c r="Q52" s="14">
        <v>131328077.59999999</v>
      </c>
    </row>
    <row r="53" spans="1:17" ht="15" customHeight="1" x14ac:dyDescent="0.25">
      <c r="A53" s="4"/>
      <c r="B53" s="10" t="s">
        <v>40</v>
      </c>
      <c r="C53" s="14"/>
      <c r="D53" s="14"/>
      <c r="E53" s="14"/>
      <c r="F53" s="14"/>
      <c r="G53" s="14"/>
      <c r="H53" s="14"/>
      <c r="I53" s="14"/>
      <c r="J53" s="14"/>
      <c r="K53" s="14"/>
      <c r="L53" s="14"/>
      <c r="M53" s="14"/>
      <c r="N53" s="14"/>
      <c r="O53" s="14"/>
      <c r="P53" s="14"/>
      <c r="Q53" s="14"/>
    </row>
    <row r="54" spans="1:17" ht="15" customHeight="1" x14ac:dyDescent="0.25">
      <c r="A54" s="4" t="s">
        <v>20</v>
      </c>
      <c r="B54" s="5" t="s">
        <v>296</v>
      </c>
      <c r="C54" s="14">
        <v>0</v>
      </c>
      <c r="D54" s="14">
        <v>0</v>
      </c>
      <c r="E54" s="14">
        <v>0</v>
      </c>
      <c r="F54" s="14">
        <v>0</v>
      </c>
      <c r="G54" s="14">
        <v>0</v>
      </c>
      <c r="H54" s="14">
        <v>0</v>
      </c>
      <c r="I54" s="14">
        <v>257145132.50999999</v>
      </c>
      <c r="J54" s="14">
        <v>0</v>
      </c>
      <c r="K54" s="14">
        <v>1025334000</v>
      </c>
      <c r="L54" s="14">
        <v>0</v>
      </c>
      <c r="M54" s="14">
        <v>0</v>
      </c>
      <c r="N54" s="14">
        <v>0</v>
      </c>
      <c r="O54" s="14">
        <v>0</v>
      </c>
      <c r="P54" s="14">
        <v>0</v>
      </c>
      <c r="Q54" s="14">
        <v>0</v>
      </c>
    </row>
    <row r="55" spans="1:17" ht="15" customHeight="1" x14ac:dyDescent="0.25">
      <c r="A55" s="4"/>
      <c r="B55" s="10" t="s">
        <v>77</v>
      </c>
      <c r="C55" s="14"/>
      <c r="D55" s="14"/>
      <c r="E55" s="14"/>
      <c r="F55" s="14"/>
      <c r="G55" s="14"/>
      <c r="H55" s="14"/>
      <c r="I55" s="14"/>
      <c r="J55" s="14"/>
      <c r="K55" s="14"/>
      <c r="L55" s="14"/>
      <c r="M55" s="14"/>
      <c r="N55" s="14"/>
      <c r="O55" s="14"/>
      <c r="P55" s="14"/>
      <c r="Q55" s="14"/>
    </row>
    <row r="56" spans="1:17" ht="15" customHeight="1" x14ac:dyDescent="0.25">
      <c r="A56" s="84"/>
      <c r="B56" s="85" t="s">
        <v>41</v>
      </c>
      <c r="C56" s="13">
        <f>+SUM(C36:C55)</f>
        <v>66304576518.299995</v>
      </c>
      <c r="D56" s="13">
        <f>+SUM(D36:D55)</f>
        <v>766778098.58000004</v>
      </c>
      <c r="E56" s="13">
        <f t="shared" ref="E56:Q56" si="1">+SUM(E36:E55)</f>
        <v>1955582269.1099999</v>
      </c>
      <c r="F56" s="13">
        <f t="shared" si="1"/>
        <v>1671979808.3699999</v>
      </c>
      <c r="G56" s="13">
        <f t="shared" si="1"/>
        <v>604242561</v>
      </c>
      <c r="H56" s="13">
        <f t="shared" si="1"/>
        <v>15295786253.339998</v>
      </c>
      <c r="I56" s="13">
        <v>17619716333.399998</v>
      </c>
      <c r="J56" s="13">
        <f t="shared" si="1"/>
        <v>82548152103</v>
      </c>
      <c r="K56" s="13">
        <f t="shared" si="1"/>
        <v>42391324010</v>
      </c>
      <c r="L56" s="13">
        <f t="shared" si="1"/>
        <v>3549491346</v>
      </c>
      <c r="M56" s="13">
        <f>+SUM(M36:M55)</f>
        <v>29152604234</v>
      </c>
      <c r="N56" s="13">
        <f t="shared" si="1"/>
        <v>1518183535.2</v>
      </c>
      <c r="O56" s="13">
        <f t="shared" si="1"/>
        <v>1247434122.1699998</v>
      </c>
      <c r="P56" s="13">
        <f t="shared" si="1"/>
        <v>48854114415</v>
      </c>
      <c r="Q56" s="13">
        <f t="shared" si="1"/>
        <v>2642347771.9000001</v>
      </c>
    </row>
    <row r="57" spans="1:17" ht="15" customHeight="1" x14ac:dyDescent="0.25">
      <c r="A57" s="70"/>
      <c r="B57" s="3"/>
      <c r="C57" s="7"/>
      <c r="D57" s="7"/>
      <c r="E57" s="7"/>
      <c r="F57" s="7"/>
      <c r="G57" s="7"/>
      <c r="H57" s="7"/>
      <c r="I57" s="7"/>
      <c r="J57" s="7"/>
      <c r="K57" s="7"/>
      <c r="L57" s="7"/>
      <c r="M57" s="7"/>
      <c r="N57" s="7"/>
      <c r="O57" s="7"/>
      <c r="P57" s="7"/>
      <c r="Q57" s="7"/>
    </row>
    <row r="58" spans="1:17" ht="15" customHeight="1" x14ac:dyDescent="0.25">
      <c r="A58" s="4" t="s">
        <v>21</v>
      </c>
      <c r="B58" s="5" t="s">
        <v>3</v>
      </c>
      <c r="C58" s="14">
        <v>5600738053.7200003</v>
      </c>
      <c r="D58" s="14">
        <v>156400000</v>
      </c>
      <c r="E58" s="14">
        <f>171947.388*1000</f>
        <v>171947388</v>
      </c>
      <c r="F58" s="14">
        <v>150000000</v>
      </c>
      <c r="G58" s="14">
        <v>59500000</v>
      </c>
      <c r="H58" s="14">
        <v>1148242300.6300001</v>
      </c>
      <c r="I58" s="14">
        <v>2420000000</v>
      </c>
      <c r="J58" s="14">
        <v>3844143735</v>
      </c>
      <c r="K58" s="14">
        <v>5900000000</v>
      </c>
      <c r="L58" s="14">
        <v>530000000</v>
      </c>
      <c r="M58" s="14">
        <v>1293063325</v>
      </c>
      <c r="N58" s="14">
        <v>94000000</v>
      </c>
      <c r="O58" s="14">
        <v>66592947</v>
      </c>
      <c r="P58" s="14">
        <v>1972962080</v>
      </c>
      <c r="Q58" s="14">
        <v>844769000</v>
      </c>
    </row>
    <row r="59" spans="1:17" ht="15" customHeight="1" x14ac:dyDescent="0.25">
      <c r="A59" s="4"/>
      <c r="B59" s="10" t="s">
        <v>3</v>
      </c>
      <c r="C59" s="14"/>
      <c r="D59" s="14"/>
      <c r="E59" s="14"/>
      <c r="F59" s="14"/>
      <c r="G59" s="14"/>
      <c r="H59" s="14"/>
      <c r="I59" s="14"/>
      <c r="J59" s="14"/>
      <c r="K59" s="14"/>
      <c r="L59" s="14"/>
      <c r="M59" s="14"/>
      <c r="N59" s="14"/>
      <c r="O59" s="14"/>
      <c r="P59" s="14"/>
      <c r="Q59" s="14"/>
    </row>
    <row r="60" spans="1:17" ht="15" customHeight="1" x14ac:dyDescent="0.25">
      <c r="A60" s="4" t="s">
        <v>22</v>
      </c>
      <c r="B60" s="5" t="s">
        <v>4</v>
      </c>
      <c r="C60" s="14">
        <v>16470667.109999999</v>
      </c>
      <c r="D60" s="14">
        <v>0</v>
      </c>
      <c r="E60" s="14">
        <f>1362.28077*1000</f>
        <v>1362280.77</v>
      </c>
      <c r="F60" s="14">
        <v>12849132</v>
      </c>
      <c r="G60" s="14">
        <v>0</v>
      </c>
      <c r="H60" s="14">
        <v>0</v>
      </c>
      <c r="I60" s="14">
        <v>0</v>
      </c>
      <c r="J60" s="14">
        <v>0</v>
      </c>
      <c r="K60" s="14">
        <v>0</v>
      </c>
      <c r="L60" s="14">
        <v>7007812</v>
      </c>
      <c r="M60" s="14">
        <v>0</v>
      </c>
      <c r="N60" s="14">
        <v>0</v>
      </c>
      <c r="O60" s="14">
        <v>12790664</v>
      </c>
      <c r="P60" s="14">
        <v>0</v>
      </c>
      <c r="Q60" s="14">
        <v>8796304.8000000007</v>
      </c>
    </row>
    <row r="61" spans="1:17" ht="15" customHeight="1" x14ac:dyDescent="0.25">
      <c r="A61" s="4"/>
      <c r="B61" s="10" t="s">
        <v>42</v>
      </c>
      <c r="C61" s="14"/>
      <c r="D61" s="14"/>
      <c r="E61" s="14"/>
      <c r="F61" s="14"/>
      <c r="G61" s="14"/>
      <c r="H61" s="14"/>
      <c r="I61" s="14"/>
      <c r="J61" s="14"/>
      <c r="K61" s="14"/>
      <c r="L61" s="14"/>
      <c r="M61" s="14"/>
      <c r="N61" s="14"/>
      <c r="O61" s="14"/>
      <c r="P61" s="14"/>
      <c r="Q61" s="14"/>
    </row>
    <row r="62" spans="1:17" ht="15" customHeight="1" x14ac:dyDescent="0.25">
      <c r="A62" s="4" t="s">
        <v>23</v>
      </c>
      <c r="B62" s="5" t="s">
        <v>297</v>
      </c>
      <c r="C62" s="14">
        <v>62832400</v>
      </c>
      <c r="D62" s="14">
        <v>0</v>
      </c>
      <c r="E62" s="14">
        <v>0</v>
      </c>
      <c r="F62" s="14">
        <v>0</v>
      </c>
      <c r="G62" s="14">
        <v>0</v>
      </c>
      <c r="H62" s="14">
        <v>0</v>
      </c>
      <c r="I62" s="14">
        <v>6323000</v>
      </c>
      <c r="J62" s="14">
        <v>500000000</v>
      </c>
      <c r="K62" s="14">
        <v>0</v>
      </c>
      <c r="L62" s="14">
        <v>0</v>
      </c>
      <c r="M62" s="14">
        <v>0</v>
      </c>
      <c r="N62" s="14">
        <v>28708669.219999999</v>
      </c>
      <c r="O62" s="14">
        <v>0</v>
      </c>
      <c r="P62" s="14">
        <v>600000000</v>
      </c>
      <c r="Q62" s="14">
        <v>108773016.81</v>
      </c>
    </row>
    <row r="63" spans="1:17" ht="15" customHeight="1" x14ac:dyDescent="0.25">
      <c r="A63" s="4"/>
      <c r="B63" s="10" t="s">
        <v>78</v>
      </c>
      <c r="C63" s="14"/>
      <c r="D63" s="14"/>
      <c r="E63" s="14"/>
      <c r="F63" s="14"/>
      <c r="G63" s="14"/>
      <c r="H63" s="14"/>
      <c r="I63" s="14"/>
      <c r="J63" s="14"/>
      <c r="K63" s="14"/>
      <c r="L63" s="14"/>
      <c r="M63" s="14"/>
      <c r="N63" s="14"/>
      <c r="O63" s="14"/>
      <c r="P63" s="14"/>
      <c r="Q63" s="14"/>
    </row>
    <row r="64" spans="1:17" ht="15" customHeight="1" x14ac:dyDescent="0.25">
      <c r="A64" s="4" t="s">
        <v>24</v>
      </c>
      <c r="B64" s="5" t="s">
        <v>79</v>
      </c>
      <c r="C64" s="14">
        <v>0</v>
      </c>
      <c r="D64" s="14">
        <v>0</v>
      </c>
      <c r="E64" s="14">
        <v>0</v>
      </c>
      <c r="F64" s="14">
        <v>0</v>
      </c>
      <c r="G64" s="14">
        <v>0</v>
      </c>
      <c r="H64" s="14">
        <v>0</v>
      </c>
      <c r="I64" s="14">
        <v>0</v>
      </c>
      <c r="J64" s="14">
        <v>0</v>
      </c>
      <c r="K64" s="14">
        <v>0</v>
      </c>
      <c r="L64" s="14">
        <v>0</v>
      </c>
      <c r="M64" s="14">
        <v>1593575</v>
      </c>
      <c r="N64" s="14">
        <v>0</v>
      </c>
      <c r="O64" s="14">
        <v>0</v>
      </c>
      <c r="P64" s="14">
        <v>0</v>
      </c>
      <c r="Q64" s="14">
        <v>0</v>
      </c>
    </row>
    <row r="65" spans="1:17" ht="15" customHeight="1" x14ac:dyDescent="0.25">
      <c r="A65" s="4"/>
      <c r="B65" s="10" t="s">
        <v>80</v>
      </c>
      <c r="C65" s="14"/>
      <c r="D65" s="14"/>
      <c r="E65" s="14"/>
      <c r="F65" s="14"/>
      <c r="G65" s="14"/>
      <c r="H65" s="14"/>
      <c r="I65" s="14"/>
      <c r="J65" s="14"/>
      <c r="K65" s="14"/>
      <c r="L65" s="14"/>
      <c r="M65" s="14"/>
      <c r="N65" s="14"/>
      <c r="O65" s="14"/>
      <c r="P65" s="14"/>
      <c r="Q65" s="14"/>
    </row>
    <row r="66" spans="1:17" ht="15" customHeight="1" x14ac:dyDescent="0.25">
      <c r="A66" s="4" t="s">
        <v>25</v>
      </c>
      <c r="B66" s="5" t="s">
        <v>81</v>
      </c>
      <c r="C66" s="14">
        <v>-2758966705.8099999</v>
      </c>
      <c r="D66" s="14">
        <v>38887.5</v>
      </c>
      <c r="E66" s="14">
        <f>-19589.47965*1000</f>
        <v>-19589479.650000002</v>
      </c>
      <c r="F66" s="14">
        <v>-10119376.490000004</v>
      </c>
      <c r="G66" s="14">
        <v>1165494</v>
      </c>
      <c r="H66" s="14">
        <v>-7504972.8500000006</v>
      </c>
      <c r="I66" s="14">
        <v>-216690621.72999999</v>
      </c>
      <c r="J66" s="14">
        <v>-559708366</v>
      </c>
      <c r="K66" s="14">
        <v>-638881810</v>
      </c>
      <c r="L66" s="14">
        <v>-62884402</v>
      </c>
      <c r="M66" s="14">
        <v>-216300516</v>
      </c>
      <c r="N66" s="14">
        <v>-21234056.09</v>
      </c>
      <c r="O66" s="14">
        <v>0</v>
      </c>
      <c r="P66" s="14">
        <v>-236820831</v>
      </c>
      <c r="Q66" s="14">
        <v>-186479443.60999998</v>
      </c>
    </row>
    <row r="67" spans="1:17" ht="15" customHeight="1" x14ac:dyDescent="0.25">
      <c r="A67" s="4"/>
      <c r="B67" s="10" t="s">
        <v>82</v>
      </c>
      <c r="C67" s="14"/>
      <c r="D67" s="14"/>
      <c r="E67" s="14"/>
      <c r="F67" s="14"/>
      <c r="G67" s="14"/>
      <c r="H67" s="14"/>
      <c r="I67" s="14"/>
      <c r="J67" s="14"/>
      <c r="K67" s="14"/>
      <c r="L67" s="14"/>
      <c r="M67" s="14"/>
      <c r="N67" s="14"/>
      <c r="O67" s="14"/>
      <c r="P67" s="14"/>
      <c r="Q67" s="14"/>
    </row>
    <row r="68" spans="1:17" ht="15" customHeight="1" x14ac:dyDescent="0.25">
      <c r="A68" s="4" t="s">
        <v>26</v>
      </c>
      <c r="B68" s="5" t="s">
        <v>83</v>
      </c>
      <c r="C68" s="14">
        <v>543252189.87</v>
      </c>
      <c r="D68" s="14">
        <v>-48660890.519999996</v>
      </c>
      <c r="E68" s="14">
        <v>0</v>
      </c>
      <c r="F68" s="14">
        <v>50196917.600000001</v>
      </c>
      <c r="G68" s="14">
        <v>5703515</v>
      </c>
      <c r="H68" s="14">
        <v>-94257718.010000005</v>
      </c>
      <c r="I68" s="14">
        <v>-928431848.79000008</v>
      </c>
      <c r="J68" s="14">
        <v>-1502692173</v>
      </c>
      <c r="K68" s="14">
        <v>-3655698520</v>
      </c>
      <c r="L68" s="14">
        <v>-279972597</v>
      </c>
      <c r="M68" s="14">
        <v>1170391217</v>
      </c>
      <c r="N68" s="14">
        <v>34260914.729999997</v>
      </c>
      <c r="O68" s="14">
        <v>41536567.890000001</v>
      </c>
      <c r="P68" s="14">
        <v>-145410918</v>
      </c>
      <c r="Q68" s="14">
        <v>-504014788.33000004</v>
      </c>
    </row>
    <row r="69" spans="1:17" ht="15" customHeight="1" x14ac:dyDescent="0.25">
      <c r="A69" s="4"/>
      <c r="B69" s="10" t="s">
        <v>84</v>
      </c>
      <c r="C69" s="14"/>
      <c r="D69" s="14"/>
      <c r="E69" s="14"/>
      <c r="F69" s="14"/>
      <c r="G69" s="14"/>
      <c r="H69" s="14"/>
      <c r="I69" s="14"/>
      <c r="J69" s="14"/>
      <c r="K69" s="14"/>
      <c r="L69" s="14"/>
      <c r="M69" s="14"/>
      <c r="N69" s="14"/>
      <c r="O69" s="14"/>
      <c r="P69" s="14"/>
      <c r="Q69" s="14"/>
    </row>
    <row r="70" spans="1:17" ht="15" customHeight="1" x14ac:dyDescent="0.25">
      <c r="A70" s="4" t="s">
        <v>27</v>
      </c>
      <c r="B70" s="5" t="s">
        <v>5</v>
      </c>
      <c r="C70" s="14">
        <v>0</v>
      </c>
      <c r="D70" s="14">
        <v>0</v>
      </c>
      <c r="E70" s="14">
        <v>0</v>
      </c>
      <c r="F70" s="14">
        <v>0</v>
      </c>
      <c r="G70" s="14">
        <v>0</v>
      </c>
      <c r="H70" s="14">
        <v>1998058.48</v>
      </c>
      <c r="I70" s="14">
        <v>0</v>
      </c>
      <c r="J70" s="14">
        <v>1480897</v>
      </c>
      <c r="K70" s="14">
        <v>0</v>
      </c>
      <c r="L70" s="14">
        <v>0</v>
      </c>
      <c r="M70" s="14">
        <v>0</v>
      </c>
      <c r="N70" s="14">
        <v>0</v>
      </c>
      <c r="O70" s="14">
        <v>194766.12</v>
      </c>
      <c r="P70" s="14">
        <v>-3144500</v>
      </c>
      <c r="Q70" s="14">
        <v>0</v>
      </c>
    </row>
    <row r="71" spans="1:17" ht="15" customHeight="1" x14ac:dyDescent="0.25">
      <c r="A71" s="4"/>
      <c r="B71" s="10" t="s">
        <v>43</v>
      </c>
      <c r="C71" s="14"/>
      <c r="D71" s="14"/>
      <c r="E71" s="14"/>
      <c r="F71" s="14"/>
      <c r="G71" s="14"/>
      <c r="H71" s="14"/>
      <c r="I71" s="14"/>
      <c r="J71" s="14"/>
      <c r="K71" s="14"/>
      <c r="L71" s="14"/>
      <c r="M71" s="14"/>
      <c r="N71" s="14"/>
      <c r="O71" s="14"/>
      <c r="P71" s="14"/>
      <c r="Q71" s="14"/>
    </row>
    <row r="72" spans="1:17" ht="15" customHeight="1" x14ac:dyDescent="0.25">
      <c r="A72" s="4" t="s">
        <v>28</v>
      </c>
      <c r="B72" s="5" t="s">
        <v>85</v>
      </c>
      <c r="C72" s="14">
        <v>2187745161.6100001</v>
      </c>
      <c r="D72" s="14">
        <v>-748124.84</v>
      </c>
      <c r="E72" s="14">
        <f>187875.82704*1000</f>
        <v>187875827.03999999</v>
      </c>
      <c r="F72" s="14">
        <v>177109087.63</v>
      </c>
      <c r="G72" s="14">
        <v>38573484</v>
      </c>
      <c r="H72" s="14">
        <v>350274038.23000002</v>
      </c>
      <c r="I72" s="14">
        <v>304630788.24000001</v>
      </c>
      <c r="J72" s="14">
        <v>5320783300</v>
      </c>
      <c r="K72" s="14">
        <v>3532685100</v>
      </c>
      <c r="L72" s="14">
        <v>30729490</v>
      </c>
      <c r="M72" s="14">
        <v>511277996</v>
      </c>
      <c r="N72" s="14">
        <v>16172559.6</v>
      </c>
      <c r="O72" s="14">
        <v>44349726.700000003</v>
      </c>
      <c r="P72" s="14">
        <v>1554567117</v>
      </c>
      <c r="Q72" s="14">
        <v>324817759.08999997</v>
      </c>
    </row>
    <row r="73" spans="1:17" ht="15" customHeight="1" x14ac:dyDescent="0.25">
      <c r="A73" s="4"/>
      <c r="B73" s="10" t="s">
        <v>86</v>
      </c>
      <c r="C73" s="14"/>
      <c r="D73" s="14"/>
      <c r="E73" s="14"/>
      <c r="F73" s="14"/>
      <c r="G73" s="14"/>
      <c r="H73" s="14"/>
      <c r="I73" s="14"/>
      <c r="J73" s="14"/>
      <c r="K73" s="14"/>
      <c r="L73" s="14"/>
      <c r="M73" s="14"/>
      <c r="N73" s="14"/>
      <c r="O73" s="14"/>
      <c r="P73" s="14"/>
      <c r="Q73" s="14"/>
    </row>
    <row r="74" spans="1:17" ht="15" customHeight="1" x14ac:dyDescent="0.25">
      <c r="A74" s="4" t="s">
        <v>29</v>
      </c>
      <c r="B74" s="5" t="s">
        <v>87</v>
      </c>
      <c r="C74" s="14">
        <v>-291392.51</v>
      </c>
      <c r="D74" s="14">
        <v>0</v>
      </c>
      <c r="E74" s="14">
        <f>-2.32599*1000</f>
        <v>-2325.9899999999998</v>
      </c>
      <c r="F74" s="14">
        <v>-37607</v>
      </c>
      <c r="G74" s="14">
        <v>0</v>
      </c>
      <c r="H74" s="14">
        <v>0</v>
      </c>
      <c r="I74" s="14">
        <v>0</v>
      </c>
      <c r="J74" s="14">
        <v>0</v>
      </c>
      <c r="K74" s="14">
        <v>0</v>
      </c>
      <c r="L74" s="14">
        <v>0</v>
      </c>
      <c r="M74" s="14">
        <v>-377335</v>
      </c>
      <c r="N74" s="14">
        <v>0</v>
      </c>
      <c r="O74" s="14">
        <v>0</v>
      </c>
      <c r="P74" s="14">
        <v>-2202809</v>
      </c>
      <c r="Q74" s="14">
        <v>0</v>
      </c>
    </row>
    <row r="75" spans="1:17" ht="15" customHeight="1" x14ac:dyDescent="0.25">
      <c r="A75" s="4"/>
      <c r="B75" s="10" t="s">
        <v>88</v>
      </c>
      <c r="C75" s="14"/>
      <c r="D75" s="14"/>
      <c r="E75" s="14"/>
      <c r="F75" s="14"/>
      <c r="G75" s="14"/>
      <c r="H75" s="14"/>
      <c r="I75" s="14"/>
      <c r="J75" s="14"/>
      <c r="K75" s="14"/>
      <c r="L75" s="14"/>
      <c r="M75" s="14"/>
      <c r="N75" s="14"/>
      <c r="O75" s="14"/>
      <c r="P75" s="14"/>
      <c r="Q75" s="14"/>
    </row>
    <row r="76" spans="1:17" ht="15" customHeight="1" x14ac:dyDescent="0.25">
      <c r="A76" s="4" t="s">
        <v>30</v>
      </c>
      <c r="B76" s="5" t="s">
        <v>89</v>
      </c>
      <c r="C76" s="14">
        <v>150643469.38999999</v>
      </c>
      <c r="D76" s="14">
        <v>-7962620.6699999999</v>
      </c>
      <c r="E76" s="14">
        <f>15916.92201*1000</f>
        <v>15916922.01</v>
      </c>
      <c r="F76" s="14">
        <v>21535285.074999999</v>
      </c>
      <c r="G76" s="14">
        <v>3318352</v>
      </c>
      <c r="H76" s="14">
        <v>61701740.130000003</v>
      </c>
      <c r="I76" s="14">
        <v>15796566.41</v>
      </c>
      <c r="J76" s="14">
        <v>194979474</v>
      </c>
      <c r="K76" s="14">
        <v>-232923940</v>
      </c>
      <c r="L76" s="14">
        <v>19662203</v>
      </c>
      <c r="M76" s="14">
        <v>366057398</v>
      </c>
      <c r="N76" s="14">
        <v>16786630.949999999</v>
      </c>
      <c r="O76" s="14">
        <v>10745673.699999999</v>
      </c>
      <c r="P76" s="14">
        <v>263646561</v>
      </c>
      <c r="Q76" s="14">
        <v>-2132698.2799999998</v>
      </c>
    </row>
    <row r="77" spans="1:17" ht="15" customHeight="1" x14ac:dyDescent="0.25">
      <c r="A77" s="4"/>
      <c r="B77" s="10" t="s">
        <v>90</v>
      </c>
      <c r="C77" s="14"/>
      <c r="D77" s="14"/>
      <c r="E77" s="14"/>
      <c r="F77" s="14"/>
      <c r="G77" s="14"/>
      <c r="H77" s="14"/>
      <c r="I77" s="14"/>
      <c r="J77" s="14"/>
      <c r="K77" s="14"/>
      <c r="L77" s="14"/>
      <c r="M77" s="14"/>
      <c r="N77" s="14"/>
      <c r="O77" s="14"/>
      <c r="P77" s="14"/>
      <c r="Q77" s="14"/>
    </row>
    <row r="78" spans="1:17" ht="15" customHeight="1" x14ac:dyDescent="0.25">
      <c r="A78" s="4" t="s">
        <v>31</v>
      </c>
      <c r="B78" s="5" t="s">
        <v>91</v>
      </c>
      <c r="C78" s="14">
        <v>0</v>
      </c>
      <c r="D78" s="14">
        <v>0</v>
      </c>
      <c r="E78" s="14">
        <v>0</v>
      </c>
      <c r="F78" s="14">
        <v>0</v>
      </c>
      <c r="G78" s="14">
        <v>0</v>
      </c>
      <c r="H78" s="14">
        <v>0</v>
      </c>
      <c r="I78" s="14">
        <v>0</v>
      </c>
      <c r="J78" s="14">
        <v>0</v>
      </c>
      <c r="K78" s="14">
        <v>0</v>
      </c>
      <c r="L78" s="14">
        <v>0</v>
      </c>
      <c r="M78" s="14">
        <v>0</v>
      </c>
      <c r="N78" s="14">
        <v>0</v>
      </c>
      <c r="O78" s="14">
        <v>0</v>
      </c>
      <c r="P78" s="14">
        <v>0</v>
      </c>
      <c r="Q78" s="14">
        <v>0</v>
      </c>
    </row>
    <row r="79" spans="1:17" ht="15" customHeight="1" x14ac:dyDescent="0.25">
      <c r="A79" s="4"/>
      <c r="B79" s="10" t="s">
        <v>92</v>
      </c>
      <c r="C79" s="14"/>
      <c r="D79" s="14"/>
      <c r="E79" s="14"/>
      <c r="F79" s="14"/>
      <c r="G79" s="14"/>
      <c r="H79" s="14"/>
      <c r="I79" s="14"/>
      <c r="J79" s="14"/>
      <c r="K79" s="14"/>
      <c r="L79" s="14"/>
      <c r="M79" s="14"/>
      <c r="N79" s="14"/>
      <c r="O79" s="14"/>
      <c r="P79" s="14"/>
      <c r="Q79" s="14"/>
    </row>
    <row r="80" spans="1:17" ht="15" customHeight="1" x14ac:dyDescent="0.25">
      <c r="A80" s="4" t="s">
        <v>32</v>
      </c>
      <c r="B80" s="5" t="s">
        <v>93</v>
      </c>
      <c r="C80" s="14">
        <v>1048593446.8599999</v>
      </c>
      <c r="D80" s="14">
        <v>0</v>
      </c>
      <c r="E80" s="14">
        <f>1491.86347*1000</f>
        <v>1491863.47</v>
      </c>
      <c r="F80" s="14">
        <v>249477.61000000002</v>
      </c>
      <c r="G80" s="14">
        <v>0</v>
      </c>
      <c r="H80" s="14">
        <v>405033.01</v>
      </c>
      <c r="I80" s="14">
        <v>27898042.390000001</v>
      </c>
      <c r="J80" s="14">
        <v>303307757</v>
      </c>
      <c r="K80" s="14">
        <v>48790400</v>
      </c>
      <c r="L80" s="14">
        <v>0</v>
      </c>
      <c r="M80" s="14">
        <v>0</v>
      </c>
      <c r="N80" s="14">
        <v>0</v>
      </c>
      <c r="O80" s="14">
        <v>0</v>
      </c>
      <c r="P80" s="14">
        <v>1808308</v>
      </c>
      <c r="Q80" s="14">
        <v>26337903.789999999</v>
      </c>
    </row>
    <row r="81" spans="1:17" ht="15" customHeight="1" x14ac:dyDescent="0.25">
      <c r="A81" s="4"/>
      <c r="B81" s="10" t="s">
        <v>94</v>
      </c>
      <c r="C81" s="14"/>
      <c r="D81" s="14"/>
      <c r="E81" s="14"/>
      <c r="F81" s="14"/>
      <c r="G81" s="14"/>
      <c r="H81" s="14"/>
      <c r="I81" s="14"/>
      <c r="J81" s="14"/>
      <c r="K81" s="14"/>
      <c r="L81" s="14"/>
      <c r="M81" s="14"/>
      <c r="N81" s="14"/>
      <c r="O81" s="14"/>
      <c r="P81" s="14"/>
      <c r="Q81" s="14"/>
    </row>
    <row r="82" spans="1:17" ht="15" customHeight="1" x14ac:dyDescent="0.25">
      <c r="A82" s="84"/>
      <c r="B82" s="85" t="s">
        <v>272</v>
      </c>
      <c r="C82" s="13">
        <f>+SUM(C58:C81)</f>
        <v>6851017290.2399998</v>
      </c>
      <c r="D82" s="13">
        <f>+SUM(D58:D81)</f>
        <v>99067251.469999999</v>
      </c>
      <c r="E82" s="13">
        <f t="shared" ref="E82:Q82" si="2">+SUM(E58:E81)</f>
        <v>359002475.64999998</v>
      </c>
      <c r="F82" s="13">
        <f t="shared" si="2"/>
        <v>401782916.42500001</v>
      </c>
      <c r="G82" s="13">
        <f t="shared" si="2"/>
        <v>108260845</v>
      </c>
      <c r="H82" s="13">
        <f t="shared" si="2"/>
        <v>1460858479.6200004</v>
      </c>
      <c r="I82" s="13">
        <v>1629525926.52</v>
      </c>
      <c r="J82" s="13">
        <f t="shared" si="2"/>
        <v>8102294624</v>
      </c>
      <c r="K82" s="13">
        <f t="shared" si="2"/>
        <v>4953971230</v>
      </c>
      <c r="L82" s="13">
        <f t="shared" si="2"/>
        <v>244542506</v>
      </c>
      <c r="M82" s="13">
        <f>+SUM(M58:M81)</f>
        <v>3125705660</v>
      </c>
      <c r="N82" s="13">
        <f t="shared" si="2"/>
        <v>168694718.40999997</v>
      </c>
      <c r="O82" s="13">
        <f t="shared" si="2"/>
        <v>176210345.41</v>
      </c>
      <c r="P82" s="13">
        <f t="shared" si="2"/>
        <v>4005405008</v>
      </c>
      <c r="Q82" s="13">
        <f t="shared" si="2"/>
        <v>620867054.26999974</v>
      </c>
    </row>
    <row r="83" spans="1:17" ht="15" customHeight="1" x14ac:dyDescent="0.25">
      <c r="A83" s="89"/>
      <c r="B83" s="90" t="s">
        <v>273</v>
      </c>
      <c r="C83" s="12">
        <f>+C82+C56</f>
        <v>73155593808.539993</v>
      </c>
      <c r="D83" s="12">
        <f>+D82+D56</f>
        <v>865845350.05000007</v>
      </c>
      <c r="E83" s="12">
        <f t="shared" ref="E83:Q83" si="3">+E82+E56</f>
        <v>2314584744.7599998</v>
      </c>
      <c r="F83" s="12">
        <f t="shared" si="3"/>
        <v>2073762724.7949998</v>
      </c>
      <c r="G83" s="12">
        <f t="shared" si="3"/>
        <v>712503406</v>
      </c>
      <c r="H83" s="12">
        <f t="shared" si="3"/>
        <v>16756644732.959999</v>
      </c>
      <c r="I83" s="12">
        <v>19249242259.919998</v>
      </c>
      <c r="J83" s="12">
        <f t="shared" si="3"/>
        <v>90650446727</v>
      </c>
      <c r="K83" s="12">
        <f t="shared" si="3"/>
        <v>47345295240</v>
      </c>
      <c r="L83" s="12">
        <f t="shared" si="3"/>
        <v>3794033852</v>
      </c>
      <c r="M83" s="12">
        <f>+M82+M56</f>
        <v>32278309894</v>
      </c>
      <c r="N83" s="12">
        <f t="shared" si="3"/>
        <v>1686878253.6100001</v>
      </c>
      <c r="O83" s="12">
        <f t="shared" si="3"/>
        <v>1423644467.5799999</v>
      </c>
      <c r="P83" s="12">
        <f t="shared" si="3"/>
        <v>52859519423</v>
      </c>
      <c r="Q83" s="12">
        <f t="shared" si="3"/>
        <v>3263214826.1700001</v>
      </c>
    </row>
    <row r="84" spans="1:17" ht="15" customHeight="1" x14ac:dyDescent="0.25">
      <c r="A84" s="93"/>
      <c r="B84" s="5"/>
      <c r="C84" s="49"/>
      <c r="D84" s="49"/>
      <c r="E84" s="49"/>
      <c r="F84" s="49"/>
      <c r="G84" s="49"/>
      <c r="H84" s="49"/>
      <c r="I84" s="49"/>
      <c r="J84" s="49"/>
      <c r="K84" s="49"/>
      <c r="L84" s="49"/>
      <c r="M84" s="49"/>
      <c r="N84" s="49"/>
      <c r="O84" s="49"/>
      <c r="P84" s="49"/>
      <c r="Q84" s="49"/>
    </row>
    <row r="85" spans="1:17" ht="15" customHeight="1" x14ac:dyDescent="0.25">
      <c r="A85" s="8" t="s">
        <v>44</v>
      </c>
      <c r="B85" s="8"/>
      <c r="C85" s="49"/>
      <c r="D85" s="49"/>
      <c r="E85" s="49"/>
      <c r="F85" s="49"/>
      <c r="G85" s="49"/>
      <c r="H85" s="49"/>
      <c r="I85" s="49"/>
      <c r="J85" s="49"/>
      <c r="K85" s="49"/>
      <c r="L85" s="49"/>
      <c r="M85" s="49"/>
      <c r="N85" s="49"/>
      <c r="O85" s="49"/>
      <c r="P85" s="49"/>
      <c r="Q85" s="49"/>
    </row>
    <row r="86" spans="1:17" ht="15" customHeight="1" x14ac:dyDescent="0.25">
      <c r="A86" s="9" t="s">
        <v>45</v>
      </c>
      <c r="C86" s="108"/>
      <c r="D86" s="108"/>
      <c r="E86" s="108"/>
      <c r="F86" s="108"/>
      <c r="G86" s="108"/>
      <c r="H86" s="108"/>
      <c r="I86" s="108"/>
      <c r="J86" s="108"/>
      <c r="K86" s="108"/>
      <c r="L86" s="108"/>
      <c r="M86" s="108"/>
      <c r="N86" s="108"/>
      <c r="O86" s="108"/>
      <c r="P86" s="108"/>
      <c r="Q86" s="108"/>
    </row>
    <row r="87" spans="1:17" ht="15" customHeight="1" x14ac:dyDescent="0.25"/>
    <row r="88" spans="1:17" ht="15" customHeight="1" x14ac:dyDescent="0.25"/>
    <row r="89" spans="1:17" ht="15" customHeight="1" x14ac:dyDescent="0.25"/>
    <row r="90" spans="1:17" ht="15" customHeight="1" x14ac:dyDescent="0.25">
      <c r="C90" s="108"/>
      <c r="D90" s="108"/>
      <c r="E90" s="108"/>
      <c r="F90" s="108"/>
      <c r="G90" s="108"/>
      <c r="H90" s="108"/>
      <c r="I90" s="108"/>
      <c r="J90" s="108"/>
      <c r="K90" s="108"/>
      <c r="L90" s="108"/>
      <c r="M90" s="108"/>
      <c r="N90" s="108"/>
      <c r="O90" s="108"/>
      <c r="P90" s="108"/>
      <c r="Q90" s="108"/>
    </row>
    <row r="91" spans="1:17" ht="15" customHeight="1" x14ac:dyDescent="0.25">
      <c r="C91" s="108"/>
      <c r="D91" s="108"/>
      <c r="E91" s="108"/>
      <c r="F91" s="108"/>
      <c r="G91" s="108"/>
      <c r="H91" s="108"/>
      <c r="I91" s="108"/>
      <c r="J91" s="108"/>
      <c r="K91" s="108"/>
      <c r="L91" s="108"/>
      <c r="M91" s="108"/>
      <c r="N91" s="108"/>
      <c r="O91" s="108"/>
      <c r="P91" s="108"/>
      <c r="Q91" s="108"/>
    </row>
    <row r="92" spans="1:17" ht="15" customHeight="1" x14ac:dyDescent="0.25">
      <c r="C92" s="108"/>
      <c r="D92" s="108"/>
      <c r="E92" s="108"/>
      <c r="F92" s="108"/>
      <c r="G92" s="108"/>
      <c r="H92" s="108"/>
      <c r="I92" s="108"/>
      <c r="J92" s="108"/>
      <c r="K92" s="108"/>
      <c r="L92" s="108"/>
      <c r="M92" s="108"/>
      <c r="N92" s="108"/>
      <c r="O92" s="108"/>
      <c r="P92" s="108"/>
      <c r="Q92" s="108"/>
    </row>
    <row r="93" spans="1:17" ht="15" customHeight="1" x14ac:dyDescent="0.25">
      <c r="C93" s="108"/>
      <c r="D93" s="108"/>
      <c r="E93" s="108"/>
      <c r="F93" s="108"/>
      <c r="G93" s="108"/>
      <c r="H93" s="108"/>
      <c r="I93" s="108"/>
      <c r="J93" s="108"/>
      <c r="K93" s="108"/>
      <c r="L93" s="108"/>
      <c r="M93" s="108"/>
      <c r="N93" s="108"/>
      <c r="O93" s="108"/>
      <c r="P93" s="108"/>
      <c r="Q93" s="108"/>
    </row>
    <row r="94" spans="1:17" ht="15" customHeight="1" x14ac:dyDescent="0.25">
      <c r="C94" s="108"/>
      <c r="D94" s="108"/>
      <c r="E94" s="108"/>
      <c r="F94" s="108"/>
      <c r="G94" s="108"/>
      <c r="H94" s="108"/>
      <c r="I94" s="108"/>
      <c r="J94" s="108"/>
      <c r="K94" s="108"/>
      <c r="L94" s="108"/>
      <c r="M94" s="108"/>
      <c r="N94" s="108"/>
      <c r="O94" s="108"/>
      <c r="P94" s="108"/>
      <c r="Q94" s="108"/>
    </row>
    <row r="95" spans="1:17" ht="15" customHeight="1" x14ac:dyDescent="0.25">
      <c r="C95" s="108"/>
      <c r="D95" s="108"/>
      <c r="E95" s="108"/>
      <c r="F95" s="108"/>
      <c r="G95" s="108"/>
      <c r="H95" s="108"/>
      <c r="I95" s="108"/>
      <c r="J95" s="108"/>
      <c r="K95" s="108"/>
      <c r="L95" s="108"/>
      <c r="M95" s="108"/>
      <c r="N95" s="108"/>
      <c r="O95" s="108"/>
      <c r="P95" s="108"/>
      <c r="Q95" s="108"/>
    </row>
    <row r="96" spans="1:17" ht="15" customHeight="1" x14ac:dyDescent="0.25">
      <c r="C96" s="108"/>
      <c r="D96" s="108"/>
      <c r="E96" s="108"/>
      <c r="F96" s="108"/>
      <c r="G96" s="108"/>
      <c r="H96" s="108"/>
      <c r="I96" s="108"/>
      <c r="J96" s="108"/>
      <c r="K96" s="108"/>
      <c r="L96" s="108"/>
      <c r="M96" s="108"/>
      <c r="N96" s="108"/>
      <c r="O96" s="108"/>
      <c r="P96" s="108"/>
      <c r="Q96" s="108"/>
    </row>
    <row r="97" spans="3:17" ht="15" customHeight="1" x14ac:dyDescent="0.25">
      <c r="C97" s="108"/>
      <c r="D97" s="108"/>
      <c r="E97" s="108"/>
      <c r="F97" s="108"/>
      <c r="G97" s="108"/>
      <c r="H97" s="108"/>
      <c r="I97" s="108"/>
      <c r="J97" s="108"/>
      <c r="K97" s="108"/>
      <c r="L97" s="108"/>
      <c r="M97" s="108"/>
      <c r="N97" s="108"/>
      <c r="O97" s="108"/>
      <c r="P97" s="108"/>
      <c r="Q97" s="108"/>
    </row>
    <row r="98" spans="3:17" ht="15" customHeight="1" x14ac:dyDescent="0.25"/>
  </sheetData>
  <pageMargins left="0.31496062992125984" right="0.23622047244094491" top="0.35433070866141736" bottom="0.27559055118110237" header="0.23622047244094491" footer="0.23622047244094491"/>
  <pageSetup paperSize="9" scale="64" orientation="portrait" verticalDpi="0" r:id="rId1"/>
  <rowBreaks count="1" manualBreakCount="1">
    <brk id="83" max="16383" man="1"/>
  </rowBreaks>
  <colBreaks count="14" manualBreakCount="14">
    <brk id="3" max="1048575" man="1"/>
    <brk id="4" max="1048575" man="1"/>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6"/>
  <sheetViews>
    <sheetView showGridLines="0" topLeftCell="A28" zoomScale="80" zoomScaleNormal="80" workbookViewId="0">
      <selection activeCell="J78" sqref="J78:J80"/>
    </sheetView>
  </sheetViews>
  <sheetFormatPr defaultRowHeight="11.25" x14ac:dyDescent="0.2"/>
  <cols>
    <col min="1" max="1" width="4.28515625" style="11" customWidth="1"/>
    <col min="2" max="2" width="79.42578125" style="11" bestFit="1" customWidth="1"/>
    <col min="3" max="17" width="12.42578125" style="11" customWidth="1"/>
    <col min="18" max="16384" width="9.140625" style="11"/>
  </cols>
  <sheetData>
    <row r="1" spans="1:17" ht="15" customHeight="1" x14ac:dyDescent="0.2">
      <c r="A1" s="62" t="s">
        <v>33</v>
      </c>
      <c r="B1" s="97"/>
    </row>
    <row r="2" spans="1:17" ht="15" customHeight="1" x14ac:dyDescent="0.2">
      <c r="A2" s="62" t="s">
        <v>287</v>
      </c>
      <c r="B2" s="97"/>
    </row>
    <row r="3" spans="1:17" ht="15" customHeight="1" x14ac:dyDescent="0.2">
      <c r="A3" s="63"/>
    </row>
    <row r="4" spans="1:17" s="111" customFormat="1" ht="30" customHeight="1" x14ac:dyDescent="0.2">
      <c r="A4" s="109"/>
      <c r="B4" s="110"/>
      <c r="C4" s="68" t="s">
        <v>152</v>
      </c>
      <c r="D4" s="68" t="s">
        <v>7</v>
      </c>
      <c r="E4" s="68" t="s">
        <v>9</v>
      </c>
      <c r="F4" s="68" t="s">
        <v>155</v>
      </c>
      <c r="G4" s="68" t="s">
        <v>10</v>
      </c>
      <c r="H4" s="68" t="s">
        <v>6</v>
      </c>
      <c r="I4" s="68" t="s">
        <v>159</v>
      </c>
      <c r="J4" s="68" t="s">
        <v>46</v>
      </c>
      <c r="K4" s="68" t="s">
        <v>158</v>
      </c>
      <c r="L4" s="68" t="s">
        <v>161</v>
      </c>
      <c r="M4" s="68" t="s">
        <v>8</v>
      </c>
      <c r="N4" s="68" t="s">
        <v>68</v>
      </c>
      <c r="O4" s="68" t="s">
        <v>164</v>
      </c>
      <c r="P4" s="68" t="s">
        <v>165</v>
      </c>
      <c r="Q4" s="69" t="s">
        <v>285</v>
      </c>
    </row>
    <row r="5" spans="1:17" ht="15" customHeight="1" x14ac:dyDescent="0.2">
      <c r="A5" s="113"/>
      <c r="B5" s="114" t="s">
        <v>168</v>
      </c>
      <c r="C5" s="115"/>
      <c r="D5" s="115"/>
      <c r="E5" s="115"/>
      <c r="F5" s="115"/>
      <c r="G5" s="115"/>
      <c r="H5" s="115"/>
      <c r="I5" s="115"/>
      <c r="J5" s="115"/>
      <c r="K5" s="115"/>
      <c r="L5" s="115"/>
      <c r="M5" s="115"/>
      <c r="N5" s="115"/>
      <c r="O5" s="115"/>
      <c r="P5" s="115"/>
      <c r="Q5" s="116"/>
    </row>
    <row r="6" spans="1:17" ht="15" customHeight="1" x14ac:dyDescent="0.2">
      <c r="A6" s="4" t="s">
        <v>11</v>
      </c>
      <c r="B6" s="5" t="s">
        <v>169</v>
      </c>
      <c r="C6" s="74">
        <v>2167934</v>
      </c>
      <c r="D6" s="74">
        <v>84409</v>
      </c>
      <c r="E6" s="74">
        <v>12553</v>
      </c>
      <c r="F6" s="74">
        <v>9144</v>
      </c>
      <c r="G6" s="74">
        <v>1733628</v>
      </c>
      <c r="H6" s="74">
        <v>4620893</v>
      </c>
      <c r="I6" s="74">
        <v>1758</v>
      </c>
      <c r="J6" s="74">
        <v>3788027</v>
      </c>
      <c r="K6" s="74">
        <v>400144</v>
      </c>
      <c r="L6" s="74">
        <v>583807</v>
      </c>
      <c r="M6" s="74">
        <v>909851</v>
      </c>
      <c r="N6" s="74">
        <v>6812</v>
      </c>
      <c r="O6" s="74">
        <v>12184</v>
      </c>
      <c r="P6" s="74">
        <v>1039554</v>
      </c>
      <c r="Q6" s="75">
        <v>441637</v>
      </c>
    </row>
    <row r="7" spans="1:17" ht="15" customHeight="1" x14ac:dyDescent="0.2">
      <c r="A7" s="4"/>
      <c r="B7" s="6" t="s">
        <v>170</v>
      </c>
      <c r="C7" s="39"/>
      <c r="D7" s="39"/>
      <c r="E7" s="39"/>
      <c r="F7" s="39"/>
      <c r="G7" s="39"/>
      <c r="H7" s="39"/>
      <c r="I7" s="39"/>
      <c r="J7" s="39"/>
      <c r="K7" s="39"/>
      <c r="L7" s="39"/>
      <c r="M7" s="39"/>
      <c r="N7" s="39"/>
      <c r="O7" s="39"/>
      <c r="P7" s="39"/>
      <c r="Q7" s="46"/>
    </row>
    <row r="8" spans="1:17" ht="15" customHeight="1" x14ac:dyDescent="0.2">
      <c r="A8" s="4" t="s">
        <v>12</v>
      </c>
      <c r="B8" s="5" t="s">
        <v>171</v>
      </c>
      <c r="C8" s="74">
        <v>295532</v>
      </c>
      <c r="D8" s="74">
        <v>69913</v>
      </c>
      <c r="E8" s="74">
        <v>29241</v>
      </c>
      <c r="F8" s="74">
        <v>6424</v>
      </c>
      <c r="G8" s="74">
        <v>50205</v>
      </c>
      <c r="H8" s="74">
        <v>698700</v>
      </c>
      <c r="I8" s="74">
        <v>32523</v>
      </c>
      <c r="J8" s="74">
        <v>380601</v>
      </c>
      <c r="K8" s="74">
        <v>80373</v>
      </c>
      <c r="L8" s="74">
        <v>178065</v>
      </c>
      <c r="M8" s="74">
        <v>276354</v>
      </c>
      <c r="N8" s="74">
        <v>104062</v>
      </c>
      <c r="O8" s="74">
        <v>15510</v>
      </c>
      <c r="P8" s="74">
        <v>658155</v>
      </c>
      <c r="Q8" s="75">
        <v>31636</v>
      </c>
    </row>
    <row r="9" spans="1:17" ht="15" customHeight="1" x14ac:dyDescent="0.2">
      <c r="A9" s="4"/>
      <c r="B9" s="6" t="s">
        <v>172</v>
      </c>
      <c r="C9" s="39"/>
      <c r="D9" s="39"/>
      <c r="E9" s="39"/>
      <c r="F9" s="39"/>
      <c r="G9" s="39"/>
      <c r="H9" s="39"/>
      <c r="I9" s="39"/>
      <c r="J9" s="39"/>
      <c r="K9" s="39"/>
      <c r="L9" s="39"/>
      <c r="M9" s="39"/>
      <c r="N9" s="39"/>
      <c r="O9" s="39"/>
      <c r="P9" s="39"/>
      <c r="Q9" s="46"/>
    </row>
    <row r="10" spans="1:17" ht="15" customHeight="1" x14ac:dyDescent="0.2">
      <c r="A10" s="4" t="s">
        <v>13</v>
      </c>
      <c r="B10" s="5" t="s">
        <v>173</v>
      </c>
      <c r="C10" s="74">
        <v>897734</v>
      </c>
      <c r="D10" s="74">
        <v>30330</v>
      </c>
      <c r="E10" s="74">
        <v>53459</v>
      </c>
      <c r="F10" s="74">
        <v>48307</v>
      </c>
      <c r="G10" s="74">
        <v>184076</v>
      </c>
      <c r="H10" s="74">
        <v>6139656</v>
      </c>
      <c r="I10" s="74">
        <v>509655</v>
      </c>
      <c r="J10" s="74">
        <v>577520</v>
      </c>
      <c r="K10" s="74">
        <v>51265</v>
      </c>
      <c r="L10" s="74">
        <v>48327</v>
      </c>
      <c r="M10" s="74">
        <v>294481</v>
      </c>
      <c r="N10" s="74">
        <v>0</v>
      </c>
      <c r="O10" s="74">
        <v>0</v>
      </c>
      <c r="P10" s="74">
        <v>1509744</v>
      </c>
      <c r="Q10" s="75">
        <v>660009</v>
      </c>
    </row>
    <row r="11" spans="1:17" ht="15" customHeight="1" x14ac:dyDescent="0.2">
      <c r="A11" s="4"/>
      <c r="B11" s="6" t="s">
        <v>34</v>
      </c>
      <c r="C11" s="39"/>
      <c r="D11" s="39"/>
      <c r="E11" s="39"/>
      <c r="F11" s="39"/>
      <c r="G11" s="39"/>
      <c r="H11" s="39"/>
      <c r="I11" s="39"/>
      <c r="J11" s="39"/>
      <c r="K11" s="39"/>
      <c r="L11" s="39"/>
      <c r="M11" s="39"/>
      <c r="N11" s="39"/>
      <c r="O11" s="39"/>
      <c r="P11" s="39"/>
      <c r="Q11" s="46"/>
    </row>
    <row r="12" spans="1:17" ht="15" customHeight="1" x14ac:dyDescent="0.2">
      <c r="A12" s="4" t="s">
        <v>14</v>
      </c>
      <c r="B12" s="5" t="s">
        <v>174</v>
      </c>
      <c r="C12" s="74">
        <v>142336</v>
      </c>
      <c r="D12" s="74">
        <v>0</v>
      </c>
      <c r="E12" s="74">
        <v>0</v>
      </c>
      <c r="F12" s="74">
        <v>0</v>
      </c>
      <c r="G12" s="74">
        <v>0</v>
      </c>
      <c r="H12" s="74">
        <v>653168</v>
      </c>
      <c r="I12" s="74">
        <v>31</v>
      </c>
      <c r="J12" s="74">
        <v>30183</v>
      </c>
      <c r="K12" s="74">
        <v>88186</v>
      </c>
      <c r="L12" s="74">
        <v>0</v>
      </c>
      <c r="M12" s="74">
        <v>6055</v>
      </c>
      <c r="N12" s="74">
        <v>1</v>
      </c>
      <c r="O12" s="74">
        <v>0</v>
      </c>
      <c r="P12" s="74">
        <v>1976263</v>
      </c>
      <c r="Q12" s="75">
        <v>0</v>
      </c>
    </row>
    <row r="13" spans="1:17" ht="15" customHeight="1" x14ac:dyDescent="0.2">
      <c r="A13" s="4"/>
      <c r="B13" s="6" t="s">
        <v>175</v>
      </c>
      <c r="C13" s="74"/>
      <c r="D13" s="74"/>
      <c r="E13" s="74"/>
      <c r="F13" s="74"/>
      <c r="G13" s="74"/>
      <c r="H13" s="74"/>
      <c r="I13" s="74"/>
      <c r="J13" s="74"/>
      <c r="K13" s="74"/>
      <c r="L13" s="74"/>
      <c r="M13" s="74"/>
      <c r="N13" s="74"/>
      <c r="O13" s="74"/>
      <c r="P13" s="74"/>
      <c r="Q13" s="75"/>
    </row>
    <row r="14" spans="1:17" ht="15" customHeight="1" x14ac:dyDescent="0.2">
      <c r="A14" s="4" t="s">
        <v>15</v>
      </c>
      <c r="B14" s="5" t="s">
        <v>176</v>
      </c>
      <c r="C14" s="74">
        <v>11471847</v>
      </c>
      <c r="D14" s="74">
        <v>1300718</v>
      </c>
      <c r="E14" s="74">
        <v>1529996</v>
      </c>
      <c r="F14" s="74">
        <v>79692</v>
      </c>
      <c r="G14" s="74">
        <v>2200893</v>
      </c>
      <c r="H14" s="74">
        <v>6331363</v>
      </c>
      <c r="I14" s="74">
        <v>531854</v>
      </c>
      <c r="J14" s="74">
        <v>8448245</v>
      </c>
      <c r="K14" s="74">
        <v>7379410</v>
      </c>
      <c r="L14" s="74">
        <v>12426</v>
      </c>
      <c r="M14" s="74">
        <v>3875370</v>
      </c>
      <c r="N14" s="74">
        <v>136</v>
      </c>
      <c r="O14" s="74">
        <v>0</v>
      </c>
      <c r="P14" s="74">
        <v>4990321</v>
      </c>
      <c r="Q14" s="75">
        <v>491947</v>
      </c>
    </row>
    <row r="15" spans="1:17" ht="15" customHeight="1" x14ac:dyDescent="0.2">
      <c r="A15" s="4"/>
      <c r="B15" s="6" t="s">
        <v>177</v>
      </c>
      <c r="C15" s="74"/>
      <c r="D15" s="74"/>
      <c r="E15" s="74"/>
      <c r="F15" s="74"/>
      <c r="G15" s="74"/>
      <c r="H15" s="74"/>
      <c r="I15" s="74"/>
      <c r="J15" s="74"/>
      <c r="K15" s="74"/>
      <c r="L15" s="74"/>
      <c r="M15" s="74"/>
      <c r="N15" s="74"/>
      <c r="O15" s="74"/>
      <c r="P15" s="74"/>
      <c r="Q15" s="75"/>
    </row>
    <row r="16" spans="1:17" ht="15" customHeight="1" x14ac:dyDescent="0.2">
      <c r="A16" s="4"/>
      <c r="B16" s="76" t="s">
        <v>178</v>
      </c>
      <c r="C16" s="77">
        <v>12042226</v>
      </c>
      <c r="D16" s="77">
        <v>1300718</v>
      </c>
      <c r="E16" s="77">
        <v>1530018</v>
      </c>
      <c r="F16" s="77">
        <v>83906</v>
      </c>
      <c r="G16" s="77">
        <v>2279819</v>
      </c>
      <c r="H16" s="77">
        <v>6820947</v>
      </c>
      <c r="I16" s="77">
        <v>531854</v>
      </c>
      <c r="J16" s="77">
        <v>9627295</v>
      </c>
      <c r="K16" s="77">
        <v>7382848</v>
      </c>
      <c r="L16" s="77">
        <v>12426</v>
      </c>
      <c r="M16" s="77">
        <v>3976638</v>
      </c>
      <c r="N16" s="77">
        <v>136</v>
      </c>
      <c r="O16" s="77">
        <v>0</v>
      </c>
      <c r="P16" s="77">
        <v>5054415</v>
      </c>
      <c r="Q16" s="78">
        <v>533401</v>
      </c>
    </row>
    <row r="17" spans="1:17" ht="15" customHeight="1" x14ac:dyDescent="0.2">
      <c r="A17" s="4"/>
      <c r="B17" s="79" t="s">
        <v>179</v>
      </c>
      <c r="C17" s="77"/>
      <c r="D17" s="77"/>
      <c r="E17" s="77"/>
      <c r="F17" s="77"/>
      <c r="G17" s="77"/>
      <c r="H17" s="77"/>
      <c r="I17" s="77"/>
      <c r="J17" s="77"/>
      <c r="K17" s="77"/>
      <c r="L17" s="77"/>
      <c r="M17" s="77"/>
      <c r="N17" s="77"/>
      <c r="O17" s="77"/>
      <c r="P17" s="77"/>
      <c r="Q17" s="78"/>
    </row>
    <row r="18" spans="1:17" ht="15" customHeight="1" x14ac:dyDescent="0.2">
      <c r="A18" s="4"/>
      <c r="B18" s="76" t="s">
        <v>180</v>
      </c>
      <c r="C18" s="77">
        <v>-570379</v>
      </c>
      <c r="D18" s="77">
        <v>0</v>
      </c>
      <c r="E18" s="77">
        <v>-22</v>
      </c>
      <c r="F18" s="77">
        <v>-4214</v>
      </c>
      <c r="G18" s="77">
        <v>-78926</v>
      </c>
      <c r="H18" s="77">
        <v>-489584</v>
      </c>
      <c r="I18" s="77">
        <v>0</v>
      </c>
      <c r="J18" s="77">
        <v>-1179050</v>
      </c>
      <c r="K18" s="77">
        <v>-3438</v>
      </c>
      <c r="L18" s="77">
        <v>0</v>
      </c>
      <c r="M18" s="77">
        <v>-101268</v>
      </c>
      <c r="N18" s="77">
        <v>0</v>
      </c>
      <c r="O18" s="77">
        <v>0</v>
      </c>
      <c r="P18" s="77">
        <v>-64094</v>
      </c>
      <c r="Q18" s="78">
        <v>-41454</v>
      </c>
    </row>
    <row r="19" spans="1:17" ht="15" customHeight="1" x14ac:dyDescent="0.2">
      <c r="A19" s="4"/>
      <c r="B19" s="79" t="s">
        <v>181</v>
      </c>
      <c r="C19" s="77"/>
      <c r="D19" s="77"/>
      <c r="E19" s="77"/>
      <c r="F19" s="77"/>
      <c r="G19" s="77"/>
      <c r="H19" s="77"/>
      <c r="I19" s="77"/>
      <c r="J19" s="77"/>
      <c r="K19" s="77"/>
      <c r="L19" s="77"/>
      <c r="M19" s="77"/>
      <c r="N19" s="77"/>
      <c r="O19" s="77"/>
      <c r="P19" s="77"/>
      <c r="Q19" s="78"/>
    </row>
    <row r="20" spans="1:17" ht="15" customHeight="1" x14ac:dyDescent="0.2">
      <c r="A20" s="4" t="s">
        <v>16</v>
      </c>
      <c r="B20" s="5" t="s">
        <v>182</v>
      </c>
      <c r="C20" s="74">
        <v>1065568</v>
      </c>
      <c r="D20" s="74">
        <v>3413</v>
      </c>
      <c r="E20" s="74">
        <v>60377</v>
      </c>
      <c r="F20" s="74">
        <v>1400</v>
      </c>
      <c r="G20" s="74">
        <v>312203</v>
      </c>
      <c r="H20" s="74">
        <v>3028694</v>
      </c>
      <c r="I20" s="74">
        <v>162288</v>
      </c>
      <c r="J20" s="74">
        <v>581901</v>
      </c>
      <c r="K20" s="74">
        <v>6957</v>
      </c>
      <c r="L20" s="74">
        <v>32686</v>
      </c>
      <c r="M20" s="74">
        <v>724727</v>
      </c>
      <c r="N20" s="74">
        <v>129</v>
      </c>
      <c r="O20" s="74">
        <v>0</v>
      </c>
      <c r="P20" s="74">
        <v>826367</v>
      </c>
      <c r="Q20" s="75">
        <v>488000</v>
      </c>
    </row>
    <row r="21" spans="1:17" ht="15" customHeight="1" x14ac:dyDescent="0.2">
      <c r="A21" s="4"/>
      <c r="B21" s="6" t="s">
        <v>183</v>
      </c>
      <c r="C21" s="74"/>
      <c r="D21" s="74"/>
      <c r="E21" s="74"/>
      <c r="F21" s="74"/>
      <c r="G21" s="74"/>
      <c r="H21" s="74"/>
      <c r="I21" s="74"/>
      <c r="J21" s="74"/>
      <c r="K21" s="74"/>
      <c r="L21" s="74"/>
      <c r="M21" s="74"/>
      <c r="N21" s="74"/>
      <c r="O21" s="74"/>
      <c r="P21" s="74"/>
      <c r="Q21" s="75"/>
    </row>
    <row r="22" spans="1:17" ht="15" customHeight="1" x14ac:dyDescent="0.2">
      <c r="A22" s="4"/>
      <c r="B22" s="76" t="s">
        <v>184</v>
      </c>
      <c r="C22" s="77">
        <v>1065568</v>
      </c>
      <c r="D22" s="77">
        <v>3413</v>
      </c>
      <c r="E22" s="77">
        <v>60377</v>
      </c>
      <c r="F22" s="77">
        <v>1400</v>
      </c>
      <c r="G22" s="77">
        <v>312203</v>
      </c>
      <c r="H22" s="77">
        <v>3035819</v>
      </c>
      <c r="I22" s="77">
        <v>162288</v>
      </c>
      <c r="J22" s="77">
        <v>653059</v>
      </c>
      <c r="K22" s="77">
        <v>6957</v>
      </c>
      <c r="L22" s="77">
        <v>32686</v>
      </c>
      <c r="M22" s="77">
        <v>724727</v>
      </c>
      <c r="N22" s="77">
        <v>129</v>
      </c>
      <c r="O22" s="77">
        <v>0</v>
      </c>
      <c r="P22" s="77">
        <v>826367</v>
      </c>
      <c r="Q22" s="78">
        <v>503388</v>
      </c>
    </row>
    <row r="23" spans="1:17" ht="15" customHeight="1" x14ac:dyDescent="0.2">
      <c r="A23" s="4"/>
      <c r="B23" s="79" t="s">
        <v>179</v>
      </c>
      <c r="C23" s="39"/>
      <c r="D23" s="39"/>
      <c r="E23" s="39"/>
      <c r="F23" s="39"/>
      <c r="G23" s="39"/>
      <c r="H23" s="39"/>
      <c r="I23" s="39"/>
      <c r="J23" s="39"/>
      <c r="K23" s="39"/>
      <c r="L23" s="39"/>
      <c r="M23" s="39"/>
      <c r="N23" s="39"/>
      <c r="O23" s="39"/>
      <c r="P23" s="39"/>
      <c r="Q23" s="46"/>
    </row>
    <row r="24" spans="1:17" ht="15" customHeight="1" x14ac:dyDescent="0.2">
      <c r="A24" s="4"/>
      <c r="B24" s="76" t="s">
        <v>185</v>
      </c>
      <c r="C24" s="77">
        <v>0</v>
      </c>
      <c r="D24" s="77">
        <v>0</v>
      </c>
      <c r="E24" s="77">
        <v>0</v>
      </c>
      <c r="F24" s="77">
        <v>0</v>
      </c>
      <c r="G24" s="77">
        <v>0</v>
      </c>
      <c r="H24" s="77">
        <v>-7125</v>
      </c>
      <c r="I24" s="77">
        <v>0</v>
      </c>
      <c r="J24" s="77">
        <v>-71158</v>
      </c>
      <c r="K24" s="77">
        <v>0</v>
      </c>
      <c r="L24" s="77">
        <v>0</v>
      </c>
      <c r="M24" s="77">
        <v>0</v>
      </c>
      <c r="N24" s="77">
        <v>0</v>
      </c>
      <c r="O24" s="77">
        <v>0</v>
      </c>
      <c r="P24" s="77">
        <v>0</v>
      </c>
      <c r="Q24" s="78">
        <v>-15388</v>
      </c>
    </row>
    <row r="25" spans="1:17" ht="15" customHeight="1" x14ac:dyDescent="0.2">
      <c r="A25" s="4"/>
      <c r="B25" s="79" t="s">
        <v>181</v>
      </c>
      <c r="C25" s="77"/>
      <c r="D25" s="77"/>
      <c r="E25" s="77"/>
      <c r="F25" s="77"/>
      <c r="G25" s="77"/>
      <c r="H25" s="77"/>
      <c r="I25" s="77"/>
      <c r="J25" s="77"/>
      <c r="K25" s="77"/>
      <c r="L25" s="77"/>
      <c r="M25" s="77"/>
      <c r="N25" s="77"/>
      <c r="O25" s="77"/>
      <c r="P25" s="77"/>
      <c r="Q25" s="78"/>
    </row>
    <row r="26" spans="1:17" ht="15" customHeight="1" x14ac:dyDescent="0.2">
      <c r="A26" s="4" t="s">
        <v>17</v>
      </c>
      <c r="B26" s="5" t="s">
        <v>186</v>
      </c>
      <c r="C26" s="74">
        <v>47633492</v>
      </c>
      <c r="D26" s="74">
        <v>309094</v>
      </c>
      <c r="E26" s="74">
        <v>229880</v>
      </c>
      <c r="F26" s="74">
        <v>328849</v>
      </c>
      <c r="G26" s="74">
        <v>13029318</v>
      </c>
      <c r="H26" s="74">
        <v>55254981</v>
      </c>
      <c r="I26" s="74">
        <v>240420</v>
      </c>
      <c r="J26" s="74">
        <v>25790943</v>
      </c>
      <c r="K26" s="74">
        <v>8720954</v>
      </c>
      <c r="L26" s="74">
        <v>2956459</v>
      </c>
      <c r="M26" s="74">
        <v>21658782</v>
      </c>
      <c r="N26" s="74">
        <v>1432254</v>
      </c>
      <c r="O26" s="74">
        <v>1308644</v>
      </c>
      <c r="P26" s="74">
        <v>39646179</v>
      </c>
      <c r="Q26" s="75">
        <v>629907</v>
      </c>
    </row>
    <row r="27" spans="1:17" ht="15" customHeight="1" x14ac:dyDescent="0.2">
      <c r="A27" s="4"/>
      <c r="B27" s="6" t="s">
        <v>187</v>
      </c>
      <c r="C27" s="74"/>
      <c r="D27" s="74"/>
      <c r="E27" s="74"/>
      <c r="F27" s="74"/>
      <c r="G27" s="74"/>
      <c r="H27" s="74"/>
      <c r="I27" s="74"/>
      <c r="J27" s="74"/>
      <c r="K27" s="74"/>
      <c r="L27" s="74"/>
      <c r="M27" s="74"/>
      <c r="N27" s="74"/>
      <c r="O27" s="74"/>
      <c r="P27" s="74"/>
      <c r="Q27" s="75"/>
    </row>
    <row r="28" spans="1:17" ht="15" customHeight="1" x14ac:dyDescent="0.2">
      <c r="A28" s="4"/>
      <c r="B28" s="76" t="s">
        <v>188</v>
      </c>
      <c r="C28" s="77">
        <v>50955423</v>
      </c>
      <c r="D28" s="77">
        <v>309342</v>
      </c>
      <c r="E28" s="77">
        <v>238118</v>
      </c>
      <c r="F28" s="77">
        <v>357632</v>
      </c>
      <c r="G28" s="77">
        <v>14063139</v>
      </c>
      <c r="H28" s="77">
        <v>59810942</v>
      </c>
      <c r="I28" s="77">
        <v>240420</v>
      </c>
      <c r="J28" s="77">
        <v>31422441</v>
      </c>
      <c r="K28" s="77">
        <v>9373039</v>
      </c>
      <c r="L28" s="77">
        <v>2956459</v>
      </c>
      <c r="M28" s="77">
        <v>22243689</v>
      </c>
      <c r="N28" s="77">
        <v>1467910</v>
      </c>
      <c r="O28" s="77">
        <v>1308644</v>
      </c>
      <c r="P28" s="77">
        <v>41387044</v>
      </c>
      <c r="Q28" s="78">
        <v>750124</v>
      </c>
    </row>
    <row r="29" spans="1:17" ht="15" customHeight="1" x14ac:dyDescent="0.2">
      <c r="A29" s="4"/>
      <c r="B29" s="79" t="s">
        <v>179</v>
      </c>
      <c r="C29" s="39"/>
      <c r="D29" s="39"/>
      <c r="E29" s="39"/>
      <c r="F29" s="39"/>
      <c r="G29" s="39"/>
      <c r="H29" s="39"/>
      <c r="I29" s="39"/>
      <c r="J29" s="39"/>
      <c r="K29" s="39"/>
      <c r="L29" s="39"/>
      <c r="M29" s="39"/>
      <c r="N29" s="39"/>
      <c r="O29" s="39"/>
      <c r="P29" s="39"/>
      <c r="Q29" s="46"/>
    </row>
    <row r="30" spans="1:17" ht="15" customHeight="1" x14ac:dyDescent="0.2">
      <c r="A30" s="4"/>
      <c r="B30" s="76" t="s">
        <v>189</v>
      </c>
      <c r="C30" s="77">
        <v>-3321931</v>
      </c>
      <c r="D30" s="77">
        <v>-248</v>
      </c>
      <c r="E30" s="77">
        <v>-8238</v>
      </c>
      <c r="F30" s="77">
        <v>-28783</v>
      </c>
      <c r="G30" s="77">
        <v>-1033821</v>
      </c>
      <c r="H30" s="77">
        <v>-4555961</v>
      </c>
      <c r="I30" s="77">
        <v>0</v>
      </c>
      <c r="J30" s="77">
        <v>-5631498</v>
      </c>
      <c r="K30" s="77">
        <v>-652085</v>
      </c>
      <c r="L30" s="77">
        <v>0</v>
      </c>
      <c r="M30" s="77">
        <v>-584907</v>
      </c>
      <c r="N30" s="77">
        <v>-35656</v>
      </c>
      <c r="O30" s="77">
        <v>0</v>
      </c>
      <c r="P30" s="77">
        <v>-1740865</v>
      </c>
      <c r="Q30" s="78">
        <v>-120217</v>
      </c>
    </row>
    <row r="31" spans="1:17" ht="15" customHeight="1" x14ac:dyDescent="0.2">
      <c r="A31" s="4"/>
      <c r="B31" s="79" t="s">
        <v>181</v>
      </c>
      <c r="C31" s="39"/>
      <c r="D31" s="39"/>
      <c r="E31" s="39"/>
      <c r="F31" s="39"/>
      <c r="G31" s="39"/>
      <c r="H31" s="39"/>
      <c r="I31" s="39"/>
      <c r="J31" s="39"/>
      <c r="K31" s="39"/>
      <c r="L31" s="39"/>
      <c r="M31" s="39"/>
      <c r="N31" s="39"/>
      <c r="O31" s="39"/>
      <c r="P31" s="39"/>
      <c r="Q31" s="46"/>
    </row>
    <row r="32" spans="1:17" ht="15" customHeight="1" x14ac:dyDescent="0.2">
      <c r="A32" s="4" t="s">
        <v>18</v>
      </c>
      <c r="B32" s="5" t="s">
        <v>190</v>
      </c>
      <c r="C32" s="74">
        <v>411799</v>
      </c>
      <c r="D32" s="74">
        <v>0</v>
      </c>
      <c r="E32" s="74">
        <v>0</v>
      </c>
      <c r="F32" s="74">
        <v>101903</v>
      </c>
      <c r="G32" s="74">
        <v>0</v>
      </c>
      <c r="H32" s="74">
        <v>2626819</v>
      </c>
      <c r="I32" s="74">
        <v>0</v>
      </c>
      <c r="J32" s="74">
        <v>0</v>
      </c>
      <c r="K32" s="74">
        <v>0</v>
      </c>
      <c r="L32" s="74">
        <v>0</v>
      </c>
      <c r="M32" s="74">
        <v>0</v>
      </c>
      <c r="N32" s="74">
        <v>0</v>
      </c>
      <c r="O32" s="74">
        <v>0</v>
      </c>
      <c r="P32" s="74">
        <v>108808</v>
      </c>
      <c r="Q32" s="75">
        <v>0</v>
      </c>
    </row>
    <row r="33" spans="1:17" ht="15" customHeight="1" x14ac:dyDescent="0.2">
      <c r="A33" s="4"/>
      <c r="B33" s="6" t="s">
        <v>191</v>
      </c>
      <c r="C33" s="74"/>
      <c r="D33" s="74"/>
      <c r="E33" s="74"/>
      <c r="F33" s="74"/>
      <c r="G33" s="74"/>
      <c r="H33" s="74"/>
      <c r="I33" s="74"/>
      <c r="J33" s="74"/>
      <c r="K33" s="74"/>
      <c r="L33" s="74"/>
      <c r="M33" s="74"/>
      <c r="N33" s="74"/>
      <c r="O33" s="74"/>
      <c r="P33" s="74"/>
      <c r="Q33" s="75"/>
    </row>
    <row r="34" spans="1:17" ht="15" customHeight="1" x14ac:dyDescent="0.2">
      <c r="A34" s="4"/>
      <c r="B34" s="76" t="s">
        <v>192</v>
      </c>
      <c r="C34" s="77">
        <v>411799</v>
      </c>
      <c r="D34" s="77">
        <v>0</v>
      </c>
      <c r="E34" s="77">
        <v>0</v>
      </c>
      <c r="F34" s="77">
        <v>101903</v>
      </c>
      <c r="G34" s="77">
        <v>0</v>
      </c>
      <c r="H34" s="77">
        <v>2626819</v>
      </c>
      <c r="I34" s="77">
        <v>0</v>
      </c>
      <c r="J34" s="77">
        <v>0</v>
      </c>
      <c r="K34" s="77">
        <v>0</v>
      </c>
      <c r="L34" s="77">
        <v>0</v>
      </c>
      <c r="M34" s="77">
        <v>0</v>
      </c>
      <c r="N34" s="77">
        <v>0</v>
      </c>
      <c r="O34" s="77">
        <v>0</v>
      </c>
      <c r="P34" s="77">
        <v>108808</v>
      </c>
      <c r="Q34" s="78">
        <v>0</v>
      </c>
    </row>
    <row r="35" spans="1:17" ht="15" customHeight="1" x14ac:dyDescent="0.2">
      <c r="A35" s="4"/>
      <c r="B35" s="79" t="s">
        <v>179</v>
      </c>
      <c r="C35" s="77"/>
      <c r="D35" s="77"/>
      <c r="E35" s="77"/>
      <c r="F35" s="77"/>
      <c r="G35" s="77"/>
      <c r="H35" s="77"/>
      <c r="I35" s="77"/>
      <c r="J35" s="77"/>
      <c r="K35" s="77"/>
      <c r="L35" s="77"/>
      <c r="M35" s="77"/>
      <c r="N35" s="77"/>
      <c r="O35" s="77"/>
      <c r="P35" s="77"/>
      <c r="Q35" s="78"/>
    </row>
    <row r="36" spans="1:17" ht="15" customHeight="1" x14ac:dyDescent="0.2">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8">
        <v>0</v>
      </c>
    </row>
    <row r="37" spans="1:17" ht="15" customHeight="1" x14ac:dyDescent="0.2">
      <c r="A37" s="4"/>
      <c r="B37" s="79" t="s">
        <v>181</v>
      </c>
      <c r="C37" s="77"/>
      <c r="D37" s="77"/>
      <c r="E37" s="77"/>
      <c r="F37" s="77"/>
      <c r="G37" s="77"/>
      <c r="H37" s="77"/>
      <c r="I37" s="77"/>
      <c r="J37" s="77"/>
      <c r="K37" s="77"/>
      <c r="L37" s="77"/>
      <c r="M37" s="77"/>
      <c r="N37" s="77"/>
      <c r="O37" s="77"/>
      <c r="P37" s="77"/>
      <c r="Q37" s="78"/>
    </row>
    <row r="38" spans="1:17" ht="15" customHeight="1" x14ac:dyDescent="0.2">
      <c r="A38" s="4" t="s">
        <v>19</v>
      </c>
      <c r="B38" s="5" t="s">
        <v>194</v>
      </c>
      <c r="C38" s="74">
        <v>0</v>
      </c>
      <c r="D38" s="74">
        <v>0</v>
      </c>
      <c r="E38" s="74">
        <v>8888</v>
      </c>
      <c r="F38" s="74">
        <v>0</v>
      </c>
      <c r="G38" s="74">
        <v>0</v>
      </c>
      <c r="H38" s="74">
        <v>52849</v>
      </c>
      <c r="I38" s="74">
        <v>52849</v>
      </c>
      <c r="J38" s="74">
        <v>0</v>
      </c>
      <c r="K38" s="74">
        <v>0</v>
      </c>
      <c r="L38" s="74">
        <v>0</v>
      </c>
      <c r="M38" s="74">
        <v>0</v>
      </c>
      <c r="N38" s="74">
        <v>0</v>
      </c>
      <c r="O38" s="74">
        <v>0</v>
      </c>
      <c r="P38" s="74">
        <v>0</v>
      </c>
      <c r="Q38" s="75">
        <v>0</v>
      </c>
    </row>
    <row r="39" spans="1:17" ht="15" customHeight="1" x14ac:dyDescent="0.2">
      <c r="A39" s="4"/>
      <c r="B39" s="6" t="s">
        <v>195</v>
      </c>
      <c r="C39" s="39"/>
      <c r="D39" s="39"/>
      <c r="E39" s="39"/>
      <c r="F39" s="39"/>
      <c r="G39" s="39"/>
      <c r="H39" s="39"/>
      <c r="I39" s="39"/>
      <c r="J39" s="39"/>
      <c r="K39" s="39"/>
      <c r="L39" s="39"/>
      <c r="M39" s="39"/>
      <c r="N39" s="39"/>
      <c r="O39" s="39"/>
      <c r="P39" s="39"/>
      <c r="Q39" s="46"/>
    </row>
    <row r="40" spans="1:17" ht="15" customHeight="1" x14ac:dyDescent="0.2">
      <c r="A40" s="4" t="s">
        <v>20</v>
      </c>
      <c r="B40" s="5" t="s">
        <v>196</v>
      </c>
      <c r="C40" s="74">
        <v>234345</v>
      </c>
      <c r="D40" s="74">
        <v>0</v>
      </c>
      <c r="E40" s="74">
        <v>9248</v>
      </c>
      <c r="F40" s="74">
        <v>0</v>
      </c>
      <c r="G40" s="74">
        <v>0</v>
      </c>
      <c r="H40" s="74">
        <v>7413</v>
      </c>
      <c r="I40" s="74">
        <v>0</v>
      </c>
      <c r="J40" s="74">
        <v>170588</v>
      </c>
      <c r="K40" s="74">
        <v>0</v>
      </c>
      <c r="L40" s="74">
        <v>0</v>
      </c>
      <c r="M40" s="74">
        <v>12740</v>
      </c>
      <c r="N40" s="74">
        <v>0</v>
      </c>
      <c r="O40" s="74">
        <v>659</v>
      </c>
      <c r="P40" s="74">
        <v>15349</v>
      </c>
      <c r="Q40" s="75">
        <v>11266</v>
      </c>
    </row>
    <row r="41" spans="1:17" ht="15" customHeight="1" x14ac:dyDescent="0.2">
      <c r="A41" s="4"/>
      <c r="B41" s="6" t="s">
        <v>197</v>
      </c>
      <c r="C41" s="74"/>
      <c r="D41" s="74"/>
      <c r="E41" s="74"/>
      <c r="F41" s="74"/>
      <c r="G41" s="74"/>
      <c r="H41" s="74"/>
      <c r="I41" s="74"/>
      <c r="J41" s="74"/>
      <c r="K41" s="74"/>
      <c r="L41" s="74"/>
      <c r="M41" s="74"/>
      <c r="N41" s="74"/>
      <c r="O41" s="74"/>
      <c r="P41" s="74"/>
      <c r="Q41" s="75"/>
    </row>
    <row r="42" spans="1:17" ht="15" customHeight="1" x14ac:dyDescent="0.2">
      <c r="A42" s="4" t="s">
        <v>21</v>
      </c>
      <c r="B42" s="5" t="s">
        <v>198</v>
      </c>
      <c r="C42" s="74">
        <v>2164567</v>
      </c>
      <c r="D42" s="74">
        <v>0</v>
      </c>
      <c r="E42" s="74">
        <v>207</v>
      </c>
      <c r="F42" s="74">
        <v>19935</v>
      </c>
      <c r="G42" s="74">
        <v>1216696</v>
      </c>
      <c r="H42" s="74">
        <v>6756509</v>
      </c>
      <c r="I42" s="74">
        <v>27895</v>
      </c>
      <c r="J42" s="74">
        <v>5136404</v>
      </c>
      <c r="K42" s="74">
        <v>552764</v>
      </c>
      <c r="L42" s="74">
        <v>4</v>
      </c>
      <c r="M42" s="74">
        <v>7264</v>
      </c>
      <c r="N42" s="74">
        <v>0</v>
      </c>
      <c r="O42" s="74">
        <v>677</v>
      </c>
      <c r="P42" s="74">
        <v>87269</v>
      </c>
      <c r="Q42" s="75">
        <v>22892</v>
      </c>
    </row>
    <row r="43" spans="1:17" ht="15" customHeight="1" x14ac:dyDescent="0.2">
      <c r="A43" s="4"/>
      <c r="B43" s="6" t="s">
        <v>199</v>
      </c>
      <c r="C43" s="74"/>
      <c r="D43" s="74"/>
      <c r="E43" s="74"/>
      <c r="F43" s="74"/>
      <c r="G43" s="74"/>
      <c r="H43" s="74"/>
      <c r="I43" s="74"/>
      <c r="J43" s="74"/>
      <c r="K43" s="74"/>
      <c r="L43" s="74"/>
      <c r="M43" s="74"/>
      <c r="N43" s="74"/>
      <c r="O43" s="74"/>
      <c r="P43" s="74"/>
      <c r="Q43" s="75"/>
    </row>
    <row r="44" spans="1:17" ht="15" customHeight="1" x14ac:dyDescent="0.2">
      <c r="A44" s="4"/>
      <c r="B44" s="76" t="s">
        <v>200</v>
      </c>
      <c r="C44" s="77">
        <v>2482722</v>
      </c>
      <c r="D44" s="77">
        <v>0</v>
      </c>
      <c r="E44" s="77">
        <v>245</v>
      </c>
      <c r="F44" s="77">
        <v>27567</v>
      </c>
      <c r="G44" s="77">
        <v>1359685</v>
      </c>
      <c r="H44" s="77">
        <v>7628852</v>
      </c>
      <c r="I44" s="77">
        <v>27895</v>
      </c>
      <c r="J44" s="77">
        <v>5148969</v>
      </c>
      <c r="K44" s="77">
        <v>669117</v>
      </c>
      <c r="L44" s="77">
        <v>4</v>
      </c>
      <c r="M44" s="77">
        <v>7264</v>
      </c>
      <c r="N44" s="77">
        <v>0</v>
      </c>
      <c r="O44" s="77">
        <v>677</v>
      </c>
      <c r="P44" s="77">
        <v>130125</v>
      </c>
      <c r="Q44" s="78">
        <v>22892</v>
      </c>
    </row>
    <row r="45" spans="1:17" ht="15" customHeight="1" x14ac:dyDescent="0.2">
      <c r="A45" s="4"/>
      <c r="B45" s="16" t="s">
        <v>179</v>
      </c>
      <c r="C45" s="39"/>
      <c r="D45" s="39"/>
      <c r="E45" s="39"/>
      <c r="F45" s="39"/>
      <c r="G45" s="39"/>
      <c r="H45" s="39"/>
      <c r="I45" s="39"/>
      <c r="J45" s="39"/>
      <c r="K45" s="39"/>
      <c r="L45" s="39"/>
      <c r="M45" s="39"/>
      <c r="N45" s="39"/>
      <c r="O45" s="39"/>
      <c r="P45" s="39"/>
      <c r="Q45" s="46"/>
    </row>
    <row r="46" spans="1:17" ht="15" customHeight="1" x14ac:dyDescent="0.2">
      <c r="A46" s="4"/>
      <c r="B46" s="76" t="s">
        <v>201</v>
      </c>
      <c r="C46" s="77">
        <v>-318155</v>
      </c>
      <c r="D46" s="77">
        <v>0</v>
      </c>
      <c r="E46" s="77">
        <v>-38</v>
      </c>
      <c r="F46" s="77">
        <v>-7632</v>
      </c>
      <c r="G46" s="77">
        <v>-142989</v>
      </c>
      <c r="H46" s="77">
        <v>-872343</v>
      </c>
      <c r="I46" s="77">
        <v>0</v>
      </c>
      <c r="J46" s="77">
        <v>-12565</v>
      </c>
      <c r="K46" s="77">
        <v>-116353</v>
      </c>
      <c r="L46" s="77">
        <v>0</v>
      </c>
      <c r="M46" s="77">
        <v>0</v>
      </c>
      <c r="N46" s="77">
        <v>0</v>
      </c>
      <c r="O46" s="77">
        <v>0</v>
      </c>
      <c r="P46" s="77">
        <v>-42856</v>
      </c>
      <c r="Q46" s="78">
        <v>0</v>
      </c>
    </row>
    <row r="47" spans="1:17" ht="15" customHeight="1" x14ac:dyDescent="0.2">
      <c r="A47" s="4"/>
      <c r="B47" s="16" t="s">
        <v>181</v>
      </c>
      <c r="C47" s="77"/>
      <c r="D47" s="77"/>
      <c r="E47" s="77"/>
      <c r="F47" s="77"/>
      <c r="G47" s="77"/>
      <c r="H47" s="77"/>
      <c r="I47" s="77"/>
      <c r="J47" s="77"/>
      <c r="K47" s="77"/>
      <c r="L47" s="77"/>
      <c r="M47" s="77"/>
      <c r="N47" s="77"/>
      <c r="O47" s="77"/>
      <c r="P47" s="77"/>
      <c r="Q47" s="78"/>
    </row>
    <row r="48" spans="1:17" ht="15" customHeight="1" x14ac:dyDescent="0.2">
      <c r="A48" s="4" t="s">
        <v>22</v>
      </c>
      <c r="B48" s="5" t="s">
        <v>202</v>
      </c>
      <c r="C48" s="74">
        <v>12400</v>
      </c>
      <c r="D48" s="74">
        <v>0</v>
      </c>
      <c r="E48" s="74">
        <v>1064</v>
      </c>
      <c r="F48" s="74">
        <v>4013</v>
      </c>
      <c r="G48" s="74">
        <v>538625</v>
      </c>
      <c r="H48" s="74">
        <v>897818</v>
      </c>
      <c r="I48" s="74">
        <v>0</v>
      </c>
      <c r="J48" s="74">
        <v>1144432</v>
      </c>
      <c r="K48" s="74">
        <v>63511</v>
      </c>
      <c r="L48" s="74">
        <v>0</v>
      </c>
      <c r="M48" s="74">
        <v>0</v>
      </c>
      <c r="N48" s="74">
        <v>0</v>
      </c>
      <c r="O48" s="74">
        <v>0</v>
      </c>
      <c r="P48" s="74">
        <v>353957</v>
      </c>
      <c r="Q48" s="75">
        <v>0</v>
      </c>
    </row>
    <row r="49" spans="1:17" ht="15" customHeight="1" x14ac:dyDescent="0.2">
      <c r="A49" s="4"/>
      <c r="B49" s="6" t="s">
        <v>203</v>
      </c>
      <c r="C49" s="39"/>
      <c r="D49" s="39"/>
      <c r="E49" s="39"/>
      <c r="F49" s="39"/>
      <c r="G49" s="39"/>
      <c r="H49" s="39"/>
      <c r="I49" s="39"/>
      <c r="J49" s="39"/>
      <c r="K49" s="39"/>
      <c r="L49" s="39"/>
      <c r="M49" s="39"/>
      <c r="N49" s="39"/>
      <c r="O49" s="39"/>
      <c r="P49" s="39"/>
      <c r="Q49" s="46"/>
    </row>
    <row r="50" spans="1:17" ht="15" customHeight="1" x14ac:dyDescent="0.2">
      <c r="A50" s="4" t="s">
        <v>23</v>
      </c>
      <c r="B50" s="5" t="s">
        <v>204</v>
      </c>
      <c r="C50" s="74">
        <v>490423</v>
      </c>
      <c r="D50" s="74">
        <v>15376</v>
      </c>
      <c r="E50" s="74">
        <v>11789</v>
      </c>
      <c r="F50" s="74">
        <v>2382</v>
      </c>
      <c r="G50" s="74">
        <v>233312</v>
      </c>
      <c r="H50" s="74">
        <v>588612</v>
      </c>
      <c r="I50" s="74">
        <v>125</v>
      </c>
      <c r="J50" s="74">
        <v>157497</v>
      </c>
      <c r="K50" s="74">
        <v>237498</v>
      </c>
      <c r="L50" s="74">
        <v>9403</v>
      </c>
      <c r="M50" s="74">
        <v>45309</v>
      </c>
      <c r="N50" s="74">
        <v>2160</v>
      </c>
      <c r="O50" s="74">
        <v>6621</v>
      </c>
      <c r="P50" s="74">
        <v>353520</v>
      </c>
      <c r="Q50" s="75">
        <v>7639</v>
      </c>
    </row>
    <row r="51" spans="1:17" ht="15" customHeight="1" x14ac:dyDescent="0.2">
      <c r="A51" s="4"/>
      <c r="B51" s="6" t="s">
        <v>205</v>
      </c>
      <c r="C51" s="39"/>
      <c r="D51" s="39"/>
      <c r="E51" s="39"/>
      <c r="F51" s="39"/>
      <c r="G51" s="39"/>
      <c r="H51" s="39"/>
      <c r="I51" s="39"/>
      <c r="J51" s="39"/>
      <c r="K51" s="39"/>
      <c r="L51" s="39"/>
      <c r="M51" s="39"/>
      <c r="N51" s="39"/>
      <c r="O51" s="39"/>
      <c r="P51" s="39"/>
      <c r="Q51" s="46"/>
    </row>
    <row r="52" spans="1:17" ht="15" customHeight="1" x14ac:dyDescent="0.2">
      <c r="A52" s="4"/>
      <c r="B52" s="76" t="s">
        <v>206</v>
      </c>
      <c r="C52" s="77">
        <v>1553877</v>
      </c>
      <c r="D52" s="77">
        <v>29726</v>
      </c>
      <c r="E52" s="77">
        <v>34202</v>
      </c>
      <c r="F52" s="77">
        <v>7431</v>
      </c>
      <c r="G52" s="77">
        <v>415162</v>
      </c>
      <c r="H52" s="77">
        <v>1672672</v>
      </c>
      <c r="I52" s="77">
        <v>4630</v>
      </c>
      <c r="J52" s="77">
        <v>671166</v>
      </c>
      <c r="K52" s="77">
        <v>539013</v>
      </c>
      <c r="L52" s="77">
        <v>69220</v>
      </c>
      <c r="M52" s="77">
        <v>420581</v>
      </c>
      <c r="N52" s="77">
        <v>7813</v>
      </c>
      <c r="O52" s="77">
        <v>12554</v>
      </c>
      <c r="P52" s="77">
        <v>867101</v>
      </c>
      <c r="Q52" s="78">
        <v>31616</v>
      </c>
    </row>
    <row r="53" spans="1:17" ht="15" customHeight="1" x14ac:dyDescent="0.2">
      <c r="A53" s="4"/>
      <c r="B53" s="16" t="s">
        <v>179</v>
      </c>
      <c r="C53" s="39"/>
      <c r="D53" s="39"/>
      <c r="E53" s="39"/>
      <c r="F53" s="39"/>
      <c r="G53" s="39"/>
      <c r="H53" s="39"/>
      <c r="I53" s="39"/>
      <c r="J53" s="39"/>
      <c r="K53" s="39"/>
      <c r="L53" s="39"/>
      <c r="M53" s="39"/>
      <c r="N53" s="39"/>
      <c r="O53" s="39"/>
      <c r="P53" s="39"/>
      <c r="Q53" s="46"/>
    </row>
    <row r="54" spans="1:17" ht="15" customHeight="1" x14ac:dyDescent="0.2">
      <c r="A54" s="4"/>
      <c r="B54" s="76" t="s">
        <v>207</v>
      </c>
      <c r="C54" s="77">
        <v>-1063454</v>
      </c>
      <c r="D54" s="77">
        <v>-14350</v>
      </c>
      <c r="E54" s="77">
        <v>-22413</v>
      </c>
      <c r="F54" s="77">
        <v>-5049</v>
      </c>
      <c r="G54" s="77">
        <v>-181850</v>
      </c>
      <c r="H54" s="77">
        <v>-1084060</v>
      </c>
      <c r="I54" s="77">
        <v>-4505</v>
      </c>
      <c r="J54" s="77">
        <v>-513669</v>
      </c>
      <c r="K54" s="77">
        <v>-301515</v>
      </c>
      <c r="L54" s="77">
        <v>-59817</v>
      </c>
      <c r="M54" s="77">
        <v>-375272</v>
      </c>
      <c r="N54" s="77">
        <v>-5653</v>
      </c>
      <c r="O54" s="77">
        <v>-5933</v>
      </c>
      <c r="P54" s="77">
        <v>-513581</v>
      </c>
      <c r="Q54" s="78">
        <v>-23977</v>
      </c>
    </row>
    <row r="55" spans="1:17" ht="15" customHeight="1" x14ac:dyDescent="0.2">
      <c r="A55" s="4"/>
      <c r="B55" s="16" t="s">
        <v>208</v>
      </c>
      <c r="C55" s="77"/>
      <c r="D55" s="77"/>
      <c r="E55" s="77"/>
      <c r="F55" s="77"/>
      <c r="G55" s="77"/>
      <c r="H55" s="77"/>
      <c r="I55" s="77"/>
      <c r="J55" s="77"/>
      <c r="K55" s="77"/>
      <c r="L55" s="77"/>
      <c r="M55" s="77"/>
      <c r="N55" s="77"/>
      <c r="O55" s="77"/>
      <c r="P55" s="77"/>
      <c r="Q55" s="78"/>
    </row>
    <row r="56" spans="1:17" ht="15" customHeight="1" x14ac:dyDescent="0.2">
      <c r="A56" s="4" t="s">
        <v>24</v>
      </c>
      <c r="B56" s="5" t="s">
        <v>209</v>
      </c>
      <c r="C56" s="74">
        <v>164406</v>
      </c>
      <c r="D56" s="74">
        <v>1995</v>
      </c>
      <c r="E56" s="74">
        <v>195</v>
      </c>
      <c r="F56" s="74">
        <v>319</v>
      </c>
      <c r="G56" s="74">
        <v>31371</v>
      </c>
      <c r="H56" s="74">
        <v>80677</v>
      </c>
      <c r="I56" s="74">
        <v>6524</v>
      </c>
      <c r="J56" s="74">
        <v>8682</v>
      </c>
      <c r="K56" s="74">
        <v>62469</v>
      </c>
      <c r="L56" s="74">
        <v>4400</v>
      </c>
      <c r="M56" s="74">
        <v>42315</v>
      </c>
      <c r="N56" s="74">
        <v>1152</v>
      </c>
      <c r="O56" s="74">
        <v>7523</v>
      </c>
      <c r="P56" s="74">
        <v>36587</v>
      </c>
      <c r="Q56" s="75">
        <v>21327</v>
      </c>
    </row>
    <row r="57" spans="1:17" ht="15" customHeight="1" x14ac:dyDescent="0.2">
      <c r="A57" s="4"/>
      <c r="B57" s="6" t="s">
        <v>35</v>
      </c>
      <c r="C57" s="74"/>
      <c r="D57" s="74"/>
      <c r="E57" s="74"/>
      <c r="F57" s="74"/>
      <c r="G57" s="74"/>
      <c r="H57" s="74"/>
      <c r="I57" s="74"/>
      <c r="J57" s="74"/>
      <c r="K57" s="74"/>
      <c r="L57" s="74"/>
      <c r="M57" s="74"/>
      <c r="N57" s="74"/>
      <c r="O57" s="74"/>
      <c r="P57" s="74"/>
      <c r="Q57" s="75"/>
    </row>
    <row r="58" spans="1:17" ht="15" customHeight="1" x14ac:dyDescent="0.2">
      <c r="A58" s="4"/>
      <c r="B58" s="76" t="s">
        <v>210</v>
      </c>
      <c r="C58" s="77">
        <v>355784</v>
      </c>
      <c r="D58" s="77">
        <v>11646</v>
      </c>
      <c r="E58" s="77">
        <v>5488</v>
      </c>
      <c r="F58" s="77">
        <v>2464</v>
      </c>
      <c r="G58" s="77">
        <v>115368</v>
      </c>
      <c r="H58" s="77">
        <v>795394</v>
      </c>
      <c r="I58" s="77">
        <v>10522</v>
      </c>
      <c r="J58" s="77">
        <v>731957</v>
      </c>
      <c r="K58" s="77">
        <v>234717</v>
      </c>
      <c r="L58" s="77">
        <v>32911</v>
      </c>
      <c r="M58" s="77">
        <v>143390</v>
      </c>
      <c r="N58" s="77">
        <v>7663</v>
      </c>
      <c r="O58" s="77">
        <v>7523</v>
      </c>
      <c r="P58" s="77">
        <v>453627</v>
      </c>
      <c r="Q58" s="78">
        <v>22144</v>
      </c>
    </row>
    <row r="59" spans="1:17" ht="15" customHeight="1" x14ac:dyDescent="0.2">
      <c r="A59" s="4"/>
      <c r="B59" s="16" t="s">
        <v>179</v>
      </c>
      <c r="C59" s="39"/>
      <c r="D59" s="39"/>
      <c r="E59" s="39"/>
      <c r="F59" s="39"/>
      <c r="G59" s="39"/>
      <c r="H59" s="39"/>
      <c r="I59" s="39"/>
      <c r="J59" s="39"/>
      <c r="K59" s="39"/>
      <c r="L59" s="39"/>
      <c r="M59" s="39"/>
      <c r="N59" s="39"/>
      <c r="O59" s="39"/>
      <c r="P59" s="39"/>
      <c r="Q59" s="46"/>
    </row>
    <row r="60" spans="1:17" ht="15" customHeight="1" x14ac:dyDescent="0.2">
      <c r="A60" s="4"/>
      <c r="B60" s="76" t="s">
        <v>211</v>
      </c>
      <c r="C60" s="77">
        <v>-191378</v>
      </c>
      <c r="D60" s="77">
        <v>-9651</v>
      </c>
      <c r="E60" s="77">
        <v>-5293</v>
      </c>
      <c r="F60" s="77">
        <v>-2145</v>
      </c>
      <c r="G60" s="77">
        <v>-83997</v>
      </c>
      <c r="H60" s="77">
        <v>-714717</v>
      </c>
      <c r="I60" s="77">
        <v>-3998</v>
      </c>
      <c r="J60" s="77">
        <v>-723275</v>
      </c>
      <c r="K60" s="77">
        <v>-172248</v>
      </c>
      <c r="L60" s="77">
        <v>-28511</v>
      </c>
      <c r="M60" s="77">
        <v>-101075</v>
      </c>
      <c r="N60" s="77">
        <v>-6511</v>
      </c>
      <c r="O60" s="77">
        <v>0</v>
      </c>
      <c r="P60" s="77">
        <v>-417040</v>
      </c>
      <c r="Q60" s="78">
        <v>-817</v>
      </c>
    </row>
    <row r="61" spans="1:17" ht="15" customHeight="1" x14ac:dyDescent="0.2">
      <c r="A61" s="4"/>
      <c r="B61" s="16" t="s">
        <v>208</v>
      </c>
      <c r="C61" s="77"/>
      <c r="D61" s="77"/>
      <c r="E61" s="77"/>
      <c r="F61" s="77"/>
      <c r="G61" s="77"/>
      <c r="H61" s="77"/>
      <c r="I61" s="77"/>
      <c r="J61" s="77"/>
      <c r="K61" s="77"/>
      <c r="L61" s="77"/>
      <c r="M61" s="77"/>
      <c r="N61" s="77"/>
      <c r="O61" s="77"/>
      <c r="P61" s="77"/>
      <c r="Q61" s="78"/>
    </row>
    <row r="62" spans="1:17" ht="15" customHeight="1" x14ac:dyDescent="0.2">
      <c r="A62" s="4" t="s">
        <v>25</v>
      </c>
      <c r="B62" s="5" t="s">
        <v>212</v>
      </c>
      <c r="C62" s="74">
        <v>571362</v>
      </c>
      <c r="D62" s="74">
        <v>0</v>
      </c>
      <c r="E62" s="74">
        <v>0</v>
      </c>
      <c r="F62" s="74">
        <v>13</v>
      </c>
      <c r="G62" s="74">
        <v>4097</v>
      </c>
      <c r="H62" s="74">
        <v>414717</v>
      </c>
      <c r="I62" s="74">
        <v>0</v>
      </c>
      <c r="J62" s="74">
        <v>146251</v>
      </c>
      <c r="K62" s="74">
        <v>993</v>
      </c>
      <c r="L62" s="74">
        <v>0</v>
      </c>
      <c r="M62" s="74">
        <v>794483</v>
      </c>
      <c r="N62" s="74">
        <v>0</v>
      </c>
      <c r="O62" s="74">
        <v>1129</v>
      </c>
      <c r="P62" s="74">
        <v>122170</v>
      </c>
      <c r="Q62" s="75">
        <v>2849</v>
      </c>
    </row>
    <row r="63" spans="1:17" ht="15" customHeight="1" x14ac:dyDescent="0.2">
      <c r="A63" s="4"/>
      <c r="B63" s="6" t="s">
        <v>213</v>
      </c>
      <c r="C63" s="74"/>
      <c r="D63" s="74"/>
      <c r="E63" s="74"/>
      <c r="F63" s="74"/>
      <c r="G63" s="74"/>
      <c r="H63" s="74"/>
      <c r="I63" s="74"/>
      <c r="J63" s="74"/>
      <c r="K63" s="74"/>
      <c r="L63" s="74"/>
      <c r="M63" s="74"/>
      <c r="N63" s="74"/>
      <c r="O63" s="74"/>
      <c r="P63" s="74"/>
      <c r="Q63" s="75"/>
    </row>
    <row r="64" spans="1:17" ht="15" customHeight="1" x14ac:dyDescent="0.2">
      <c r="A64" s="4"/>
      <c r="B64" s="76" t="s">
        <v>214</v>
      </c>
      <c r="C64" s="77">
        <v>673374</v>
      </c>
      <c r="D64" s="77">
        <v>0</v>
      </c>
      <c r="E64" s="77">
        <v>0</v>
      </c>
      <c r="F64" s="77">
        <v>13</v>
      </c>
      <c r="G64" s="77">
        <v>4247</v>
      </c>
      <c r="H64" s="77">
        <v>415186</v>
      </c>
      <c r="I64" s="77">
        <v>0</v>
      </c>
      <c r="J64" s="77">
        <v>146251</v>
      </c>
      <c r="K64" s="77">
        <v>993</v>
      </c>
      <c r="L64" s="77">
        <v>0</v>
      </c>
      <c r="M64" s="77">
        <v>794484</v>
      </c>
      <c r="N64" s="77">
        <v>0</v>
      </c>
      <c r="O64" s="77">
        <v>1129</v>
      </c>
      <c r="P64" s="77">
        <v>127702</v>
      </c>
      <c r="Q64" s="78">
        <v>3189</v>
      </c>
    </row>
    <row r="65" spans="1:17" ht="15" customHeight="1" x14ac:dyDescent="0.2">
      <c r="A65" s="4"/>
      <c r="B65" s="16" t="s">
        <v>179</v>
      </c>
      <c r="C65" s="39"/>
      <c r="D65" s="39"/>
      <c r="E65" s="39"/>
      <c r="F65" s="39"/>
      <c r="G65" s="39"/>
      <c r="H65" s="39"/>
      <c r="I65" s="39"/>
      <c r="J65" s="39"/>
      <c r="K65" s="39"/>
      <c r="L65" s="39"/>
      <c r="M65" s="39"/>
      <c r="N65" s="39"/>
      <c r="O65" s="39"/>
      <c r="P65" s="39"/>
      <c r="Q65" s="46"/>
    </row>
    <row r="66" spans="1:17" ht="15" customHeight="1" x14ac:dyDescent="0.2">
      <c r="A66" s="4"/>
      <c r="B66" s="76" t="s">
        <v>215</v>
      </c>
      <c r="C66" s="77">
        <v>-102012</v>
      </c>
      <c r="D66" s="77">
        <v>0</v>
      </c>
      <c r="E66" s="77">
        <v>0</v>
      </c>
      <c r="F66" s="77">
        <v>0</v>
      </c>
      <c r="G66" s="77">
        <v>-150</v>
      </c>
      <c r="H66" s="77">
        <v>-469</v>
      </c>
      <c r="I66" s="77">
        <v>0</v>
      </c>
      <c r="J66" s="77">
        <v>0</v>
      </c>
      <c r="K66" s="77">
        <v>0</v>
      </c>
      <c r="L66" s="77">
        <v>0</v>
      </c>
      <c r="M66" s="77">
        <v>-1</v>
      </c>
      <c r="N66" s="77">
        <v>0</v>
      </c>
      <c r="O66" s="77">
        <v>0</v>
      </c>
      <c r="P66" s="77">
        <v>-5532</v>
      </c>
      <c r="Q66" s="78">
        <v>-340</v>
      </c>
    </row>
    <row r="67" spans="1:17" ht="15" customHeight="1" x14ac:dyDescent="0.2">
      <c r="A67" s="4"/>
      <c r="B67" s="16" t="s">
        <v>181</v>
      </c>
      <c r="C67" s="77"/>
      <c r="D67" s="77"/>
      <c r="E67" s="77"/>
      <c r="F67" s="77"/>
      <c r="G67" s="77"/>
      <c r="H67" s="77"/>
      <c r="I67" s="77"/>
      <c r="J67" s="77"/>
      <c r="K67" s="77"/>
      <c r="L67" s="77"/>
      <c r="M67" s="77"/>
      <c r="N67" s="77"/>
      <c r="O67" s="77"/>
      <c r="P67" s="77"/>
      <c r="Q67" s="78"/>
    </row>
    <row r="68" spans="1:17" ht="15" customHeight="1" x14ac:dyDescent="0.2">
      <c r="A68" s="4" t="s">
        <v>26</v>
      </c>
      <c r="B68" s="5" t="s">
        <v>216</v>
      </c>
      <c r="C68" s="74">
        <v>25914</v>
      </c>
      <c r="D68" s="74">
        <v>0</v>
      </c>
      <c r="E68" s="74">
        <v>6627</v>
      </c>
      <c r="F68" s="74">
        <v>0</v>
      </c>
      <c r="G68" s="74">
        <v>7327</v>
      </c>
      <c r="H68" s="74">
        <v>34883</v>
      </c>
      <c r="I68" s="74">
        <v>955</v>
      </c>
      <c r="J68" s="74">
        <v>6014</v>
      </c>
      <c r="K68" s="74">
        <v>5648</v>
      </c>
      <c r="L68" s="74">
        <v>505</v>
      </c>
      <c r="M68" s="74">
        <v>30232</v>
      </c>
      <c r="N68" s="74">
        <v>2755</v>
      </c>
      <c r="O68" s="74">
        <v>9</v>
      </c>
      <c r="P68" s="74">
        <v>19783</v>
      </c>
      <c r="Q68" s="75">
        <v>34070</v>
      </c>
    </row>
    <row r="69" spans="1:17" ht="15" customHeight="1" x14ac:dyDescent="0.2">
      <c r="A69" s="4"/>
      <c r="B69" s="6" t="s">
        <v>217</v>
      </c>
      <c r="C69" s="39"/>
      <c r="D69" s="39"/>
      <c r="E69" s="39"/>
      <c r="F69" s="39"/>
      <c r="G69" s="39"/>
      <c r="H69" s="39"/>
      <c r="I69" s="39"/>
      <c r="J69" s="39"/>
      <c r="K69" s="39"/>
      <c r="L69" s="39"/>
      <c r="M69" s="39"/>
      <c r="N69" s="39"/>
      <c r="O69" s="39"/>
      <c r="P69" s="39"/>
      <c r="Q69" s="46"/>
    </row>
    <row r="70" spans="1:17" ht="15" customHeight="1" x14ac:dyDescent="0.2">
      <c r="A70" s="4" t="s">
        <v>27</v>
      </c>
      <c r="B70" s="5" t="s">
        <v>218</v>
      </c>
      <c r="C70" s="74">
        <v>3137767</v>
      </c>
      <c r="D70" s="74">
        <v>28718</v>
      </c>
      <c r="E70" s="74">
        <v>893</v>
      </c>
      <c r="F70" s="74">
        <v>7149</v>
      </c>
      <c r="G70" s="74">
        <v>466000</v>
      </c>
      <c r="H70" s="74">
        <v>2287808</v>
      </c>
      <c r="I70" s="74">
        <v>20519</v>
      </c>
      <c r="J70" s="74">
        <v>1964017</v>
      </c>
      <c r="K70" s="74">
        <v>141522</v>
      </c>
      <c r="L70" s="74">
        <v>64406</v>
      </c>
      <c r="M70" s="74">
        <v>405183</v>
      </c>
      <c r="N70" s="74">
        <v>5487</v>
      </c>
      <c r="O70" s="74">
        <v>5699</v>
      </c>
      <c r="P70" s="74">
        <v>459545</v>
      </c>
      <c r="Q70" s="75">
        <v>139027</v>
      </c>
    </row>
    <row r="71" spans="1:17" ht="15" customHeight="1" x14ac:dyDescent="0.2">
      <c r="A71" s="4"/>
      <c r="B71" s="6" t="s">
        <v>219</v>
      </c>
      <c r="C71" s="39"/>
      <c r="D71" s="39"/>
      <c r="E71" s="39"/>
      <c r="F71" s="39"/>
      <c r="G71" s="39"/>
      <c r="H71" s="39"/>
      <c r="I71" s="39"/>
      <c r="J71" s="39"/>
      <c r="K71" s="39"/>
      <c r="L71" s="39"/>
      <c r="M71" s="39"/>
      <c r="N71" s="39"/>
      <c r="O71" s="39"/>
      <c r="P71" s="39"/>
      <c r="Q71" s="46"/>
    </row>
    <row r="72" spans="1:17" ht="15" customHeight="1" x14ac:dyDescent="0.2">
      <c r="A72" s="4" t="s">
        <v>28</v>
      </c>
      <c r="B72" s="5" t="s">
        <v>220</v>
      </c>
      <c r="C72" s="74">
        <v>12929</v>
      </c>
      <c r="D72" s="74">
        <v>0</v>
      </c>
      <c r="E72" s="74">
        <v>0</v>
      </c>
      <c r="F72" s="74">
        <v>0</v>
      </c>
      <c r="G72" s="74">
        <v>0</v>
      </c>
      <c r="H72" s="74">
        <v>0</v>
      </c>
      <c r="I72" s="74">
        <v>0</v>
      </c>
      <c r="J72" s="74">
        <v>0</v>
      </c>
      <c r="K72" s="74">
        <v>0</v>
      </c>
      <c r="L72" s="74">
        <v>0</v>
      </c>
      <c r="M72" s="74">
        <v>0</v>
      </c>
      <c r="N72" s="74">
        <v>0</v>
      </c>
      <c r="O72" s="74">
        <v>0</v>
      </c>
      <c r="P72" s="74">
        <v>22941</v>
      </c>
      <c r="Q72" s="75">
        <v>0</v>
      </c>
    </row>
    <row r="73" spans="1:17" ht="15" customHeight="1" x14ac:dyDescent="0.2">
      <c r="A73" s="4"/>
      <c r="B73" s="6" t="s">
        <v>221</v>
      </c>
      <c r="C73" s="39"/>
      <c r="D73" s="39"/>
      <c r="E73" s="39"/>
      <c r="F73" s="39"/>
      <c r="G73" s="39"/>
      <c r="H73" s="39"/>
      <c r="I73" s="39"/>
      <c r="J73" s="39"/>
      <c r="K73" s="39"/>
      <c r="L73" s="39"/>
      <c r="M73" s="39"/>
      <c r="N73" s="39"/>
      <c r="O73" s="39"/>
      <c r="P73" s="39"/>
      <c r="Q73" s="46"/>
    </row>
    <row r="74" spans="1:17" ht="15" customHeight="1" x14ac:dyDescent="0.2">
      <c r="A74" s="4" t="s">
        <v>29</v>
      </c>
      <c r="B74" s="5" t="s">
        <v>222</v>
      </c>
      <c r="C74" s="74">
        <v>1039095</v>
      </c>
      <c r="D74" s="74">
        <v>7256</v>
      </c>
      <c r="E74" s="74">
        <v>34055</v>
      </c>
      <c r="F74" s="74">
        <v>9113</v>
      </c>
      <c r="G74" s="74">
        <v>192273</v>
      </c>
      <c r="H74" s="74">
        <v>2772354</v>
      </c>
      <c r="I74" s="74">
        <v>54699</v>
      </c>
      <c r="J74" s="74">
        <v>8854500</v>
      </c>
      <c r="K74" s="74">
        <v>196746</v>
      </c>
      <c r="L74" s="74">
        <v>126939</v>
      </c>
      <c r="M74" s="74">
        <v>557063</v>
      </c>
      <c r="N74" s="74">
        <v>11221</v>
      </c>
      <c r="O74" s="74">
        <v>8518</v>
      </c>
      <c r="P74" s="74">
        <v>942478</v>
      </c>
      <c r="Q74" s="75">
        <v>293699</v>
      </c>
    </row>
    <row r="75" spans="1:17" ht="15" customHeight="1" x14ac:dyDescent="0.2">
      <c r="A75" s="4"/>
      <c r="B75" s="6" t="s">
        <v>36</v>
      </c>
      <c r="C75" s="74"/>
      <c r="D75" s="74"/>
      <c r="E75" s="74"/>
      <c r="F75" s="74"/>
      <c r="G75" s="74"/>
      <c r="H75" s="74"/>
      <c r="I75" s="74"/>
      <c r="J75" s="74"/>
      <c r="K75" s="74"/>
      <c r="L75" s="74"/>
      <c r="M75" s="74"/>
      <c r="N75" s="74"/>
      <c r="O75" s="74"/>
      <c r="P75" s="74"/>
      <c r="Q75" s="75"/>
    </row>
    <row r="76" spans="1:17" ht="15" customHeight="1" x14ac:dyDescent="0.2">
      <c r="A76" s="4"/>
      <c r="B76" s="76" t="s">
        <v>223</v>
      </c>
      <c r="C76" s="77">
        <v>8256</v>
      </c>
      <c r="D76" s="77">
        <v>0</v>
      </c>
      <c r="E76" s="77">
        <v>0</v>
      </c>
      <c r="F76" s="77">
        <v>0</v>
      </c>
      <c r="G76" s="77">
        <v>0</v>
      </c>
      <c r="H76" s="77">
        <v>0</v>
      </c>
      <c r="I76" s="77">
        <v>0</v>
      </c>
      <c r="J76" s="77">
        <v>0</v>
      </c>
      <c r="K76" s="77">
        <v>9014</v>
      </c>
      <c r="L76" s="77">
        <v>0</v>
      </c>
      <c r="M76" s="77">
        <v>0</v>
      </c>
      <c r="N76" s="77">
        <v>0</v>
      </c>
      <c r="O76" s="77">
        <v>0</v>
      </c>
      <c r="P76" s="77">
        <v>4222</v>
      </c>
      <c r="Q76" s="78">
        <v>0</v>
      </c>
    </row>
    <row r="77" spans="1:17" ht="15" customHeight="1" x14ac:dyDescent="0.2">
      <c r="A77" s="4"/>
      <c r="B77" s="16" t="s">
        <v>224</v>
      </c>
      <c r="C77" s="39"/>
      <c r="D77" s="39"/>
      <c r="E77" s="39"/>
      <c r="F77" s="39"/>
      <c r="G77" s="39"/>
      <c r="H77" s="39"/>
      <c r="I77" s="39"/>
      <c r="J77" s="39"/>
      <c r="K77" s="39"/>
      <c r="L77" s="39"/>
      <c r="M77" s="39"/>
      <c r="N77" s="39"/>
      <c r="O77" s="39"/>
      <c r="P77" s="39"/>
      <c r="Q77" s="46"/>
    </row>
    <row r="78" spans="1:17" ht="15" customHeight="1" x14ac:dyDescent="0.2">
      <c r="A78" s="4"/>
      <c r="B78" s="76" t="s">
        <v>225</v>
      </c>
      <c r="C78" s="77">
        <v>1313485</v>
      </c>
      <c r="D78" s="77">
        <v>7311</v>
      </c>
      <c r="E78" s="77">
        <v>38322</v>
      </c>
      <c r="F78" s="77">
        <v>9134</v>
      </c>
      <c r="G78" s="77">
        <v>227962</v>
      </c>
      <c r="H78" s="77">
        <v>3059997</v>
      </c>
      <c r="I78" s="77">
        <v>58793</v>
      </c>
      <c r="J78" s="77">
        <v>4585871</v>
      </c>
      <c r="K78" s="77">
        <v>221708</v>
      </c>
      <c r="L78" s="77">
        <v>147373</v>
      </c>
      <c r="M78" s="77">
        <v>573512</v>
      </c>
      <c r="N78" s="77">
        <v>11287</v>
      </c>
      <c r="O78" s="77">
        <v>8518</v>
      </c>
      <c r="P78" s="77">
        <v>1138985</v>
      </c>
      <c r="Q78" s="78">
        <v>306374</v>
      </c>
    </row>
    <row r="79" spans="1:17" ht="15" customHeight="1" x14ac:dyDescent="0.2">
      <c r="A79" s="4"/>
      <c r="B79" s="16" t="s">
        <v>36</v>
      </c>
      <c r="C79" s="77"/>
      <c r="D79" s="77"/>
      <c r="E79" s="77"/>
      <c r="F79" s="77"/>
      <c r="G79" s="77"/>
      <c r="H79" s="77"/>
      <c r="I79" s="77"/>
      <c r="J79" s="77"/>
      <c r="K79" s="77"/>
      <c r="L79" s="77"/>
      <c r="M79" s="77"/>
      <c r="N79" s="77"/>
      <c r="O79" s="77"/>
      <c r="P79" s="77"/>
      <c r="Q79" s="78"/>
    </row>
    <row r="80" spans="1:17" ht="15" customHeight="1" x14ac:dyDescent="0.2">
      <c r="A80" s="4"/>
      <c r="B80" s="76" t="s">
        <v>226</v>
      </c>
      <c r="C80" s="77">
        <v>-282646</v>
      </c>
      <c r="D80" s="77">
        <v>-55</v>
      </c>
      <c r="E80" s="77">
        <v>-4267</v>
      </c>
      <c r="F80" s="77">
        <v>-21</v>
      </c>
      <c r="G80" s="77">
        <v>-35689</v>
      </c>
      <c r="H80" s="77">
        <v>-287643</v>
      </c>
      <c r="I80" s="77">
        <v>-4094</v>
      </c>
      <c r="J80" s="77">
        <v>-862327</v>
      </c>
      <c r="K80" s="77">
        <v>-33976</v>
      </c>
      <c r="L80" s="77">
        <v>-20434</v>
      </c>
      <c r="M80" s="77">
        <v>-16449</v>
      </c>
      <c r="N80" s="77">
        <v>-66</v>
      </c>
      <c r="O80" s="77">
        <v>0</v>
      </c>
      <c r="P80" s="77">
        <v>-200729</v>
      </c>
      <c r="Q80" s="78">
        <v>-12675</v>
      </c>
    </row>
    <row r="81" spans="1:17" ht="15" customHeight="1" x14ac:dyDescent="0.2">
      <c r="A81" s="4"/>
      <c r="B81" s="16" t="s">
        <v>181</v>
      </c>
      <c r="C81" s="77"/>
      <c r="D81" s="77"/>
      <c r="E81" s="77"/>
      <c r="F81" s="77"/>
      <c r="G81" s="77"/>
      <c r="H81" s="77"/>
      <c r="I81" s="77"/>
      <c r="J81" s="77"/>
      <c r="K81" s="77"/>
      <c r="L81" s="77"/>
      <c r="M81" s="77"/>
      <c r="N81" s="77"/>
      <c r="O81" s="77"/>
      <c r="P81" s="77"/>
      <c r="Q81" s="78"/>
    </row>
    <row r="82" spans="1:17" ht="15" customHeight="1" x14ac:dyDescent="0.2">
      <c r="A82" s="100"/>
      <c r="B82" s="101" t="s">
        <v>227</v>
      </c>
      <c r="C82" s="102">
        <v>71939450</v>
      </c>
      <c r="D82" s="102">
        <v>1851222</v>
      </c>
      <c r="E82" s="102">
        <v>1988472</v>
      </c>
      <c r="F82" s="102">
        <v>618643</v>
      </c>
      <c r="G82" s="102">
        <v>20200024</v>
      </c>
      <c r="H82" s="102">
        <v>93247914</v>
      </c>
      <c r="I82" s="102">
        <v>1642095</v>
      </c>
      <c r="J82" s="102">
        <v>52054849</v>
      </c>
      <c r="K82" s="102">
        <v>17988440</v>
      </c>
      <c r="L82" s="102">
        <v>4017427</v>
      </c>
      <c r="M82" s="102">
        <v>29640209</v>
      </c>
      <c r="N82" s="102">
        <v>1566169</v>
      </c>
      <c r="O82" s="102">
        <v>1367173</v>
      </c>
      <c r="P82" s="102">
        <v>53168990</v>
      </c>
      <c r="Q82" s="103">
        <v>3275905</v>
      </c>
    </row>
    <row r="83" spans="1:17" ht="15" customHeight="1" x14ac:dyDescent="0.2">
      <c r="A83" s="70"/>
      <c r="B83" s="3" t="s">
        <v>37</v>
      </c>
      <c r="C83" s="7"/>
      <c r="D83" s="7"/>
      <c r="E83" s="7"/>
      <c r="F83" s="7"/>
      <c r="G83" s="7"/>
      <c r="H83" s="7"/>
      <c r="I83" s="7"/>
      <c r="J83" s="7"/>
      <c r="K83" s="7"/>
      <c r="L83" s="7"/>
      <c r="M83" s="7"/>
      <c r="N83" s="7"/>
      <c r="O83" s="7"/>
      <c r="P83" s="7"/>
      <c r="Q83" s="28"/>
    </row>
    <row r="84" spans="1:17" ht="15" customHeight="1" x14ac:dyDescent="0.2">
      <c r="A84" s="4" t="s">
        <v>228</v>
      </c>
      <c r="B84" s="5" t="s">
        <v>229</v>
      </c>
      <c r="C84" s="74">
        <v>4154272</v>
      </c>
      <c r="D84" s="74">
        <v>0</v>
      </c>
      <c r="E84" s="74">
        <v>0</v>
      </c>
      <c r="F84" s="74">
        <v>39180</v>
      </c>
      <c r="G84" s="74">
        <v>1557840</v>
      </c>
      <c r="H84" s="74">
        <v>2177678</v>
      </c>
      <c r="I84" s="74">
        <v>165340</v>
      </c>
      <c r="J84" s="74">
        <v>6410123</v>
      </c>
      <c r="K84" s="74">
        <v>1693380</v>
      </c>
      <c r="L84" s="74">
        <v>100000</v>
      </c>
      <c r="M84" s="74">
        <v>1995374</v>
      </c>
      <c r="N84" s="74">
        <v>0</v>
      </c>
      <c r="O84" s="74">
        <v>403843</v>
      </c>
      <c r="P84" s="74">
        <v>3080538</v>
      </c>
      <c r="Q84" s="75">
        <v>60000</v>
      </c>
    </row>
    <row r="85" spans="1:17" ht="15" customHeight="1" x14ac:dyDescent="0.2">
      <c r="A85" s="4"/>
      <c r="B85" s="6" t="s">
        <v>230</v>
      </c>
      <c r="C85" s="39"/>
      <c r="D85" s="39"/>
      <c r="E85" s="39"/>
      <c r="F85" s="39"/>
      <c r="G85" s="39"/>
      <c r="H85" s="39"/>
      <c r="I85" s="39"/>
      <c r="J85" s="39"/>
      <c r="K85" s="39"/>
      <c r="L85" s="39"/>
      <c r="M85" s="39"/>
      <c r="N85" s="39"/>
      <c r="O85" s="39"/>
      <c r="P85" s="39"/>
      <c r="Q85" s="46"/>
    </row>
    <row r="86" spans="1:17" ht="15" customHeight="1" x14ac:dyDescent="0.2">
      <c r="A86" s="4" t="s">
        <v>12</v>
      </c>
      <c r="B86" s="5" t="s">
        <v>0</v>
      </c>
      <c r="C86" s="74">
        <v>399101</v>
      </c>
      <c r="D86" s="74">
        <v>543</v>
      </c>
      <c r="E86" s="74">
        <v>12604</v>
      </c>
      <c r="F86" s="74">
        <v>1839</v>
      </c>
      <c r="G86" s="74">
        <v>16171</v>
      </c>
      <c r="H86" s="74">
        <v>0</v>
      </c>
      <c r="I86" s="74">
        <v>523426</v>
      </c>
      <c r="J86" s="74">
        <v>559765</v>
      </c>
      <c r="K86" s="74">
        <v>142</v>
      </c>
      <c r="L86" s="74">
        <v>40023</v>
      </c>
      <c r="M86" s="74">
        <v>170048</v>
      </c>
      <c r="N86" s="74">
        <v>0</v>
      </c>
      <c r="O86" s="74">
        <v>0</v>
      </c>
      <c r="P86" s="74">
        <v>1527098</v>
      </c>
      <c r="Q86" s="75">
        <v>606097</v>
      </c>
    </row>
    <row r="87" spans="1:17" ht="15" customHeight="1" x14ac:dyDescent="0.2">
      <c r="A87" s="4"/>
      <c r="B87" s="6" t="s">
        <v>38</v>
      </c>
      <c r="C87" s="39"/>
      <c r="D87" s="39"/>
      <c r="E87" s="39"/>
      <c r="F87" s="39"/>
      <c r="G87" s="39"/>
      <c r="H87" s="39"/>
      <c r="I87" s="39"/>
      <c r="J87" s="39"/>
      <c r="K87" s="39"/>
      <c r="L87" s="39"/>
      <c r="M87" s="39"/>
      <c r="N87" s="39"/>
      <c r="O87" s="39"/>
      <c r="P87" s="39"/>
      <c r="Q87" s="46"/>
    </row>
    <row r="88" spans="1:17" ht="15" customHeight="1" x14ac:dyDescent="0.2">
      <c r="A88" s="4" t="s">
        <v>13</v>
      </c>
      <c r="B88" s="5" t="s">
        <v>231</v>
      </c>
      <c r="C88" s="74">
        <v>0</v>
      </c>
      <c r="D88" s="74">
        <v>0</v>
      </c>
      <c r="E88" s="74">
        <v>0</v>
      </c>
      <c r="F88" s="74">
        <v>0</v>
      </c>
      <c r="G88" s="74">
        <v>0</v>
      </c>
      <c r="H88" s="74">
        <v>1060339</v>
      </c>
      <c r="I88" s="74">
        <v>0</v>
      </c>
      <c r="J88" s="74">
        <v>0</v>
      </c>
      <c r="K88" s="74">
        <v>0</v>
      </c>
      <c r="L88" s="74">
        <v>0</v>
      </c>
      <c r="M88" s="74">
        <v>0</v>
      </c>
      <c r="N88" s="74">
        <v>0</v>
      </c>
      <c r="O88" s="74">
        <v>0</v>
      </c>
      <c r="P88" s="74">
        <v>2430798</v>
      </c>
      <c r="Q88" s="75">
        <v>0</v>
      </c>
    </row>
    <row r="89" spans="1:17" ht="15" customHeight="1" x14ac:dyDescent="0.2">
      <c r="A89" s="4"/>
      <c r="B89" s="6" t="s">
        <v>232</v>
      </c>
      <c r="C89" s="39"/>
      <c r="D89" s="39"/>
      <c r="E89" s="39"/>
      <c r="F89" s="39"/>
      <c r="G89" s="39"/>
      <c r="H89" s="39"/>
      <c r="I89" s="39"/>
      <c r="J89" s="39"/>
      <c r="K89" s="39"/>
      <c r="L89" s="39"/>
      <c r="M89" s="39"/>
      <c r="N89" s="39"/>
      <c r="O89" s="39"/>
      <c r="P89" s="39"/>
      <c r="Q89" s="46"/>
    </row>
    <row r="90" spans="1:17" ht="15" customHeight="1" x14ac:dyDescent="0.2">
      <c r="A90" s="4" t="s">
        <v>14</v>
      </c>
      <c r="B90" s="5" t="s">
        <v>233</v>
      </c>
      <c r="C90" s="74">
        <v>3333085</v>
      </c>
      <c r="D90" s="74">
        <v>410261</v>
      </c>
      <c r="E90" s="74">
        <v>500335</v>
      </c>
      <c r="F90" s="74">
        <v>2952</v>
      </c>
      <c r="G90" s="74">
        <v>1786717</v>
      </c>
      <c r="H90" s="74">
        <v>1865171</v>
      </c>
      <c r="I90" s="74">
        <v>146479</v>
      </c>
      <c r="J90" s="74">
        <v>2015044</v>
      </c>
      <c r="K90" s="74">
        <v>241705</v>
      </c>
      <c r="L90" s="74">
        <v>1390465</v>
      </c>
      <c r="M90" s="74">
        <v>1982648</v>
      </c>
      <c r="N90" s="74">
        <v>1312535</v>
      </c>
      <c r="O90" s="74">
        <v>664363</v>
      </c>
      <c r="P90" s="74">
        <v>4351906</v>
      </c>
      <c r="Q90" s="75">
        <v>1119511</v>
      </c>
    </row>
    <row r="91" spans="1:17" ht="15" customHeight="1" x14ac:dyDescent="0.2">
      <c r="A91" s="4"/>
      <c r="B91" s="6" t="s">
        <v>234</v>
      </c>
      <c r="C91" s="39"/>
      <c r="D91" s="39"/>
      <c r="E91" s="39"/>
      <c r="F91" s="39"/>
      <c r="G91" s="39"/>
      <c r="H91" s="39"/>
      <c r="I91" s="39"/>
      <c r="J91" s="39"/>
      <c r="K91" s="39"/>
      <c r="L91" s="39"/>
      <c r="M91" s="39"/>
      <c r="N91" s="39"/>
      <c r="O91" s="39"/>
      <c r="P91" s="39"/>
      <c r="Q91" s="46"/>
    </row>
    <row r="92" spans="1:17" ht="15" customHeight="1" x14ac:dyDescent="0.2">
      <c r="A92" s="4" t="s">
        <v>15</v>
      </c>
      <c r="B92" s="5" t="s">
        <v>235</v>
      </c>
      <c r="C92" s="74">
        <v>51187817</v>
      </c>
      <c r="D92" s="74">
        <v>1035794</v>
      </c>
      <c r="E92" s="74">
        <v>953063</v>
      </c>
      <c r="F92" s="74">
        <v>453271</v>
      </c>
      <c r="G92" s="74">
        <v>12561040</v>
      </c>
      <c r="H92" s="74">
        <v>63630896</v>
      </c>
      <c r="I92" s="74">
        <v>160446</v>
      </c>
      <c r="J92" s="74">
        <v>30208071</v>
      </c>
      <c r="K92" s="74">
        <v>12585684</v>
      </c>
      <c r="L92" s="74">
        <v>2179827</v>
      </c>
      <c r="M92" s="74">
        <v>20783832</v>
      </c>
      <c r="N92" s="74">
        <v>0</v>
      </c>
      <c r="O92" s="74">
        <v>33616</v>
      </c>
      <c r="P92" s="74">
        <v>31457909</v>
      </c>
      <c r="Q92" s="75">
        <v>515964</v>
      </c>
    </row>
    <row r="93" spans="1:17" ht="15" customHeight="1" x14ac:dyDescent="0.2">
      <c r="A93" s="4"/>
      <c r="B93" s="6" t="s">
        <v>236</v>
      </c>
      <c r="C93" s="39"/>
      <c r="D93" s="39"/>
      <c r="E93" s="39"/>
      <c r="F93" s="39"/>
      <c r="G93" s="39"/>
      <c r="H93" s="39"/>
      <c r="I93" s="39"/>
      <c r="J93" s="39"/>
      <c r="K93" s="39"/>
      <c r="L93" s="39"/>
      <c r="M93" s="39"/>
      <c r="N93" s="39"/>
      <c r="O93" s="39"/>
      <c r="P93" s="39"/>
      <c r="Q93" s="46"/>
    </row>
    <row r="94" spans="1:17" ht="15" customHeight="1" x14ac:dyDescent="0.2">
      <c r="A94" s="4" t="s">
        <v>16</v>
      </c>
      <c r="B94" s="5" t="s">
        <v>237</v>
      </c>
      <c r="C94" s="74">
        <v>3007791</v>
      </c>
      <c r="D94" s="74">
        <v>0</v>
      </c>
      <c r="E94" s="74">
        <v>0</v>
      </c>
      <c r="F94" s="74">
        <v>0</v>
      </c>
      <c r="G94" s="74">
        <v>1544054</v>
      </c>
      <c r="H94" s="74">
        <v>4051421</v>
      </c>
      <c r="I94" s="74">
        <v>0</v>
      </c>
      <c r="J94" s="74">
        <v>1216780</v>
      </c>
      <c r="K94" s="74">
        <v>0</v>
      </c>
      <c r="L94" s="74">
        <v>0</v>
      </c>
      <c r="M94" s="74">
        <v>236978</v>
      </c>
      <c r="N94" s="74">
        <v>0</v>
      </c>
      <c r="O94" s="74">
        <v>0</v>
      </c>
      <c r="P94" s="74">
        <v>4535553</v>
      </c>
      <c r="Q94" s="75">
        <v>242786</v>
      </c>
    </row>
    <row r="95" spans="1:17" ht="15" customHeight="1" x14ac:dyDescent="0.2">
      <c r="A95" s="4"/>
      <c r="B95" s="6" t="s">
        <v>238</v>
      </c>
      <c r="C95" s="39"/>
      <c r="D95" s="39"/>
      <c r="E95" s="39"/>
      <c r="F95" s="39"/>
      <c r="G95" s="39"/>
      <c r="H95" s="39"/>
      <c r="I95" s="39"/>
      <c r="J95" s="39"/>
      <c r="K95" s="39"/>
      <c r="L95" s="39"/>
      <c r="M95" s="39"/>
      <c r="N95" s="39"/>
      <c r="O95" s="39"/>
      <c r="P95" s="39"/>
      <c r="Q95" s="46"/>
    </row>
    <row r="96" spans="1:17" ht="15" customHeight="1" x14ac:dyDescent="0.2">
      <c r="A96" s="4" t="s">
        <v>17</v>
      </c>
      <c r="B96" s="5" t="s">
        <v>239</v>
      </c>
      <c r="C96" s="74">
        <v>0</v>
      </c>
      <c r="D96" s="74">
        <v>0</v>
      </c>
      <c r="E96" s="74">
        <v>0</v>
      </c>
      <c r="F96" s="74">
        <v>0</v>
      </c>
      <c r="G96" s="74">
        <v>0</v>
      </c>
      <c r="H96" s="74">
        <v>0</v>
      </c>
      <c r="I96" s="74">
        <v>0</v>
      </c>
      <c r="J96" s="74">
        <v>0</v>
      </c>
      <c r="K96" s="74">
        <v>0</v>
      </c>
      <c r="L96" s="74">
        <v>0</v>
      </c>
      <c r="M96" s="74">
        <v>477985</v>
      </c>
      <c r="N96" s="74">
        <v>0</v>
      </c>
      <c r="O96" s="74">
        <v>0</v>
      </c>
      <c r="P96" s="74">
        <v>0</v>
      </c>
      <c r="Q96" s="75">
        <v>0</v>
      </c>
    </row>
    <row r="97" spans="1:17" ht="15" customHeight="1" x14ac:dyDescent="0.2">
      <c r="A97" s="4"/>
      <c r="B97" s="6" t="s">
        <v>240</v>
      </c>
      <c r="C97" s="39"/>
      <c r="D97" s="39"/>
      <c r="E97" s="39"/>
      <c r="F97" s="39"/>
      <c r="G97" s="39"/>
      <c r="H97" s="39"/>
      <c r="I97" s="39"/>
      <c r="J97" s="39"/>
      <c r="K97" s="39"/>
      <c r="L97" s="39"/>
      <c r="M97" s="39"/>
      <c r="N97" s="39"/>
      <c r="O97" s="39"/>
      <c r="P97" s="39"/>
      <c r="Q97" s="46"/>
    </row>
    <row r="98" spans="1:17" ht="15" customHeight="1" x14ac:dyDescent="0.2">
      <c r="A98" s="4" t="s">
        <v>18</v>
      </c>
      <c r="B98" s="5" t="s">
        <v>196</v>
      </c>
      <c r="C98" s="74">
        <v>177337</v>
      </c>
      <c r="D98" s="74">
        <v>0</v>
      </c>
      <c r="E98" s="74">
        <v>7434</v>
      </c>
      <c r="F98" s="74">
        <v>0</v>
      </c>
      <c r="G98" s="74">
        <v>1663</v>
      </c>
      <c r="H98" s="74">
        <v>5459</v>
      </c>
      <c r="I98" s="74">
        <v>0</v>
      </c>
      <c r="J98" s="74">
        <v>76212</v>
      </c>
      <c r="K98" s="74">
        <v>0</v>
      </c>
      <c r="L98" s="74">
        <v>4924</v>
      </c>
      <c r="M98" s="74">
        <v>69880</v>
      </c>
      <c r="N98" s="74">
        <v>0</v>
      </c>
      <c r="O98" s="74">
        <v>0</v>
      </c>
      <c r="P98" s="74">
        <v>39275</v>
      </c>
      <c r="Q98" s="75">
        <v>14857</v>
      </c>
    </row>
    <row r="99" spans="1:17" ht="15" customHeight="1" x14ac:dyDescent="0.2">
      <c r="A99" s="4"/>
      <c r="B99" s="6" t="s">
        <v>197</v>
      </c>
      <c r="C99" s="39"/>
      <c r="D99" s="39"/>
      <c r="E99" s="39"/>
      <c r="F99" s="39"/>
      <c r="G99" s="39"/>
      <c r="H99" s="39"/>
      <c r="I99" s="39"/>
      <c r="J99" s="39"/>
      <c r="K99" s="39"/>
      <c r="L99" s="39"/>
      <c r="M99" s="39"/>
      <c r="N99" s="39"/>
      <c r="O99" s="39"/>
      <c r="P99" s="39"/>
      <c r="Q99" s="46"/>
    </row>
    <row r="100" spans="1:17" ht="15" customHeight="1" x14ac:dyDescent="0.2">
      <c r="A100" s="4" t="s">
        <v>19</v>
      </c>
      <c r="B100" s="5" t="s">
        <v>241</v>
      </c>
      <c r="C100" s="74">
        <v>0</v>
      </c>
      <c r="D100" s="74">
        <v>0</v>
      </c>
      <c r="E100" s="74">
        <v>0</v>
      </c>
      <c r="F100" s="74">
        <v>0</v>
      </c>
      <c r="G100" s="74">
        <v>330392</v>
      </c>
      <c r="H100" s="74">
        <v>5783829</v>
      </c>
      <c r="I100" s="74">
        <v>0</v>
      </c>
      <c r="J100" s="74">
        <v>5529239</v>
      </c>
      <c r="K100" s="74">
        <v>0</v>
      </c>
      <c r="L100" s="74">
        <v>0</v>
      </c>
      <c r="M100" s="74">
        <v>4471</v>
      </c>
      <c r="N100" s="74">
        <v>0</v>
      </c>
      <c r="O100" s="74">
        <v>0</v>
      </c>
      <c r="P100" s="74">
        <v>0</v>
      </c>
      <c r="Q100" s="75">
        <v>5920</v>
      </c>
    </row>
    <row r="101" spans="1:17" ht="15" customHeight="1" x14ac:dyDescent="0.2">
      <c r="A101" s="4"/>
      <c r="B101" s="6" t="s">
        <v>242</v>
      </c>
      <c r="C101" s="39"/>
      <c r="D101" s="39"/>
      <c r="E101" s="39"/>
      <c r="F101" s="39"/>
      <c r="G101" s="39"/>
      <c r="H101" s="39"/>
      <c r="I101" s="39"/>
      <c r="J101" s="39"/>
      <c r="K101" s="39"/>
      <c r="L101" s="39"/>
      <c r="M101" s="39"/>
      <c r="N101" s="39"/>
      <c r="O101" s="39"/>
      <c r="P101" s="39"/>
      <c r="Q101" s="46"/>
    </row>
    <row r="102" spans="1:17" ht="15" customHeight="1" x14ac:dyDescent="0.2">
      <c r="A102" s="4" t="s">
        <v>20</v>
      </c>
      <c r="B102" s="5" t="s">
        <v>1</v>
      </c>
      <c r="C102" s="74">
        <v>266124</v>
      </c>
      <c r="D102" s="74">
        <v>4741</v>
      </c>
      <c r="E102" s="74">
        <v>1441</v>
      </c>
      <c r="F102" s="74">
        <v>0</v>
      </c>
      <c r="G102" s="74">
        <v>27096</v>
      </c>
      <c r="H102" s="74">
        <v>1288291</v>
      </c>
      <c r="I102" s="74">
        <v>8828</v>
      </c>
      <c r="J102" s="74">
        <v>416670</v>
      </c>
      <c r="K102" s="74">
        <v>27357</v>
      </c>
      <c r="L102" s="74">
        <v>9045</v>
      </c>
      <c r="M102" s="74">
        <v>64239</v>
      </c>
      <c r="N102" s="74">
        <v>2555</v>
      </c>
      <c r="O102" s="74">
        <v>4525</v>
      </c>
      <c r="P102" s="74">
        <v>178273</v>
      </c>
      <c r="Q102" s="75">
        <v>13659</v>
      </c>
    </row>
    <row r="103" spans="1:17" ht="15" customHeight="1" x14ac:dyDescent="0.2">
      <c r="A103" s="4"/>
      <c r="B103" s="6" t="s">
        <v>39</v>
      </c>
      <c r="C103" s="39"/>
      <c r="D103" s="39"/>
      <c r="E103" s="39"/>
      <c r="F103" s="39"/>
      <c r="G103" s="39"/>
      <c r="H103" s="39"/>
      <c r="I103" s="39"/>
      <c r="J103" s="39"/>
      <c r="K103" s="39"/>
      <c r="L103" s="39"/>
      <c r="M103" s="39"/>
      <c r="N103" s="39"/>
      <c r="O103" s="39"/>
      <c r="P103" s="39"/>
      <c r="Q103" s="46"/>
    </row>
    <row r="104" spans="1:17" ht="15" customHeight="1" x14ac:dyDescent="0.2">
      <c r="A104" s="4" t="s">
        <v>21</v>
      </c>
      <c r="B104" s="5" t="s">
        <v>243</v>
      </c>
      <c r="C104" s="74">
        <v>58034</v>
      </c>
      <c r="D104" s="74">
        <v>0</v>
      </c>
      <c r="E104" s="74">
        <v>0</v>
      </c>
      <c r="F104" s="74">
        <v>0</v>
      </c>
      <c r="G104" s="74">
        <v>0</v>
      </c>
      <c r="H104" s="74">
        <v>0</v>
      </c>
      <c r="I104" s="74">
        <v>0</v>
      </c>
      <c r="J104" s="74">
        <v>0</v>
      </c>
      <c r="K104" s="74">
        <v>1346109</v>
      </c>
      <c r="L104" s="74">
        <v>0</v>
      </c>
      <c r="M104" s="74">
        <v>0</v>
      </c>
      <c r="N104" s="74">
        <v>0</v>
      </c>
      <c r="O104" s="74">
        <v>0</v>
      </c>
      <c r="P104" s="74">
        <v>411816</v>
      </c>
      <c r="Q104" s="75">
        <v>0</v>
      </c>
    </row>
    <row r="105" spans="1:17" ht="15" customHeight="1" x14ac:dyDescent="0.2">
      <c r="A105" s="4"/>
      <c r="B105" s="6" t="s">
        <v>244</v>
      </c>
      <c r="C105" s="39"/>
      <c r="D105" s="39"/>
      <c r="E105" s="39"/>
      <c r="F105" s="39"/>
      <c r="G105" s="39"/>
      <c r="H105" s="39"/>
      <c r="I105" s="39"/>
      <c r="J105" s="39"/>
      <c r="K105" s="39"/>
      <c r="L105" s="39"/>
      <c r="M105" s="39"/>
      <c r="N105" s="39"/>
      <c r="O105" s="39"/>
      <c r="P105" s="39"/>
      <c r="Q105" s="46"/>
    </row>
    <row r="106" spans="1:17" ht="15" customHeight="1" x14ac:dyDescent="0.2">
      <c r="A106" s="4" t="s">
        <v>22</v>
      </c>
      <c r="B106" s="5" t="s">
        <v>245</v>
      </c>
      <c r="C106" s="74">
        <v>12568</v>
      </c>
      <c r="D106" s="74">
        <v>7971</v>
      </c>
      <c r="E106" s="74">
        <v>11294</v>
      </c>
      <c r="F106" s="74">
        <v>151</v>
      </c>
      <c r="G106" s="74">
        <v>5217</v>
      </c>
      <c r="H106" s="74">
        <v>30519</v>
      </c>
      <c r="I106" s="74">
        <v>2667</v>
      </c>
      <c r="J106" s="74">
        <v>13887</v>
      </c>
      <c r="K106" s="74">
        <v>27687</v>
      </c>
      <c r="L106" s="74">
        <v>0</v>
      </c>
      <c r="M106" s="74">
        <v>3829</v>
      </c>
      <c r="N106" s="74">
        <v>0</v>
      </c>
      <c r="O106" s="74">
        <v>1843</v>
      </c>
      <c r="P106" s="74">
        <v>73801</v>
      </c>
      <c r="Q106" s="75">
        <v>3231</v>
      </c>
    </row>
    <row r="107" spans="1:17" ht="15" customHeight="1" x14ac:dyDescent="0.2">
      <c r="A107" s="4"/>
      <c r="B107" s="6" t="s">
        <v>246</v>
      </c>
      <c r="C107" s="39"/>
      <c r="D107" s="39"/>
      <c r="E107" s="39"/>
      <c r="F107" s="39"/>
      <c r="G107" s="39"/>
      <c r="H107" s="39"/>
      <c r="I107" s="39"/>
      <c r="J107" s="39"/>
      <c r="K107" s="39"/>
      <c r="L107" s="39"/>
      <c r="M107" s="39"/>
      <c r="N107" s="39"/>
      <c r="O107" s="39"/>
      <c r="P107" s="39"/>
      <c r="Q107" s="46"/>
    </row>
    <row r="108" spans="1:17" ht="15" customHeight="1" x14ac:dyDescent="0.2">
      <c r="A108" s="4" t="s">
        <v>23</v>
      </c>
      <c r="B108" s="5" t="s">
        <v>247</v>
      </c>
      <c r="C108" s="74">
        <v>6030</v>
      </c>
      <c r="D108" s="74">
        <v>0</v>
      </c>
      <c r="E108" s="74">
        <v>13423</v>
      </c>
      <c r="F108" s="74">
        <v>585</v>
      </c>
      <c r="G108" s="74">
        <v>0</v>
      </c>
      <c r="H108" s="74">
        <v>277790</v>
      </c>
      <c r="I108" s="74">
        <v>7839</v>
      </c>
      <c r="J108" s="74">
        <v>6193</v>
      </c>
      <c r="K108" s="74">
        <v>18069</v>
      </c>
      <c r="L108" s="74">
        <v>849</v>
      </c>
      <c r="M108" s="74">
        <v>66793</v>
      </c>
      <c r="N108" s="74">
        <v>0</v>
      </c>
      <c r="O108" s="74">
        <v>46</v>
      </c>
      <c r="P108" s="74">
        <v>164267</v>
      </c>
      <c r="Q108" s="75">
        <v>3074</v>
      </c>
    </row>
    <row r="109" spans="1:17" ht="15" customHeight="1" x14ac:dyDescent="0.2">
      <c r="A109" s="4"/>
      <c r="B109" s="6" t="s">
        <v>248</v>
      </c>
      <c r="C109" s="74"/>
      <c r="D109" s="74"/>
      <c r="E109" s="74"/>
      <c r="F109" s="74"/>
      <c r="G109" s="74"/>
      <c r="H109" s="74"/>
      <c r="I109" s="74"/>
      <c r="J109" s="74"/>
      <c r="K109" s="74"/>
      <c r="L109" s="74"/>
      <c r="M109" s="74"/>
      <c r="N109" s="74"/>
      <c r="O109" s="74"/>
      <c r="P109" s="74"/>
      <c r="Q109" s="75"/>
    </row>
    <row r="110" spans="1:17" ht="15" customHeight="1" x14ac:dyDescent="0.2">
      <c r="A110" s="4" t="s">
        <v>24</v>
      </c>
      <c r="B110" s="5" t="s">
        <v>249</v>
      </c>
      <c r="C110" s="74">
        <v>0</v>
      </c>
      <c r="D110" s="74">
        <v>16766</v>
      </c>
      <c r="E110" s="74">
        <v>0</v>
      </c>
      <c r="F110" s="74">
        <v>0</v>
      </c>
      <c r="G110" s="74">
        <v>0</v>
      </c>
      <c r="H110" s="74">
        <v>0</v>
      </c>
      <c r="I110" s="74">
        <v>0</v>
      </c>
      <c r="J110" s="74">
        <v>0</v>
      </c>
      <c r="K110" s="74">
        <v>1395</v>
      </c>
      <c r="L110" s="74">
        <v>0</v>
      </c>
      <c r="M110" s="74">
        <v>0</v>
      </c>
      <c r="N110" s="74">
        <v>0</v>
      </c>
      <c r="O110" s="74">
        <v>0</v>
      </c>
      <c r="P110" s="74">
        <v>69026</v>
      </c>
      <c r="Q110" s="75">
        <v>0</v>
      </c>
    </row>
    <row r="111" spans="1:17" ht="15" customHeight="1" x14ac:dyDescent="0.2">
      <c r="A111" s="4"/>
      <c r="B111" s="6" t="s">
        <v>250</v>
      </c>
      <c r="C111" s="74"/>
      <c r="D111" s="74"/>
      <c r="E111" s="74"/>
      <c r="F111" s="74"/>
      <c r="G111" s="74"/>
      <c r="H111" s="74"/>
      <c r="I111" s="74"/>
      <c r="J111" s="74"/>
      <c r="K111" s="74"/>
      <c r="L111" s="74"/>
      <c r="M111" s="74"/>
      <c r="N111" s="74"/>
      <c r="O111" s="74"/>
      <c r="P111" s="74"/>
      <c r="Q111" s="75"/>
    </row>
    <row r="112" spans="1:17" ht="15" customHeight="1" x14ac:dyDescent="0.2">
      <c r="A112" s="4" t="s">
        <v>25</v>
      </c>
      <c r="B112" s="5" t="s">
        <v>251</v>
      </c>
      <c r="C112" s="74">
        <v>1169062</v>
      </c>
      <c r="D112" s="74">
        <v>0</v>
      </c>
      <c r="E112" s="74">
        <v>0</v>
      </c>
      <c r="F112" s="74">
        <v>0</v>
      </c>
      <c r="G112" s="74">
        <v>236193</v>
      </c>
      <c r="H112" s="74">
        <v>1027741</v>
      </c>
      <c r="I112" s="74">
        <v>0</v>
      </c>
      <c r="J112" s="74">
        <v>0</v>
      </c>
      <c r="K112" s="74">
        <v>106782</v>
      </c>
      <c r="L112" s="74">
        <v>0</v>
      </c>
      <c r="M112" s="74">
        <v>305077</v>
      </c>
      <c r="N112" s="74">
        <v>49167</v>
      </c>
      <c r="O112" s="74">
        <v>0</v>
      </c>
      <c r="P112" s="74">
        <v>7735</v>
      </c>
      <c r="Q112" s="75">
        <v>0</v>
      </c>
    </row>
    <row r="113" spans="1:17" ht="15" customHeight="1" x14ac:dyDescent="0.2">
      <c r="A113" s="4"/>
      <c r="B113" s="6" t="s">
        <v>252</v>
      </c>
      <c r="C113" s="74"/>
      <c r="D113" s="74"/>
      <c r="E113" s="74"/>
      <c r="F113" s="74"/>
      <c r="G113" s="74"/>
      <c r="H113" s="74"/>
      <c r="I113" s="74"/>
      <c r="J113" s="74"/>
      <c r="K113" s="74"/>
      <c r="L113" s="74"/>
      <c r="M113" s="74"/>
      <c r="N113" s="74"/>
      <c r="O113" s="74"/>
      <c r="P113" s="74"/>
      <c r="Q113" s="75"/>
    </row>
    <row r="114" spans="1:17" ht="15" customHeight="1" x14ac:dyDescent="0.2">
      <c r="A114" s="4" t="s">
        <v>26</v>
      </c>
      <c r="B114" s="5" t="s">
        <v>2</v>
      </c>
      <c r="C114" s="74">
        <v>988493</v>
      </c>
      <c r="D114" s="74">
        <v>35612</v>
      </c>
      <c r="E114" s="74">
        <v>33927</v>
      </c>
      <c r="F114" s="74">
        <v>14273</v>
      </c>
      <c r="G114" s="74">
        <v>370720</v>
      </c>
      <c r="H114" s="74">
        <v>3774464</v>
      </c>
      <c r="I114" s="74">
        <v>255241</v>
      </c>
      <c r="J114" s="74">
        <v>770691</v>
      </c>
      <c r="K114" s="74">
        <v>490765</v>
      </c>
      <c r="L114" s="74">
        <v>51289</v>
      </c>
      <c r="M114" s="74">
        <v>655469</v>
      </c>
      <c r="N114" s="74">
        <v>41637</v>
      </c>
      <c r="O114" s="74">
        <v>79896</v>
      </c>
      <c r="P114" s="74">
        <v>808763</v>
      </c>
      <c r="Q114" s="75">
        <v>157040</v>
      </c>
    </row>
    <row r="115" spans="1:17" ht="15" customHeight="1" x14ac:dyDescent="0.2">
      <c r="A115" s="4"/>
      <c r="B115" s="6" t="s">
        <v>40</v>
      </c>
      <c r="C115" s="74"/>
      <c r="D115" s="74"/>
      <c r="E115" s="74"/>
      <c r="F115" s="74"/>
      <c r="G115" s="74"/>
      <c r="H115" s="74"/>
      <c r="I115" s="74"/>
      <c r="J115" s="74"/>
      <c r="K115" s="74"/>
      <c r="L115" s="74"/>
      <c r="M115" s="74"/>
      <c r="N115" s="74"/>
      <c r="O115" s="74"/>
      <c r="P115" s="74"/>
      <c r="Q115" s="75"/>
    </row>
    <row r="116" spans="1:17" ht="15" customHeight="1" x14ac:dyDescent="0.2">
      <c r="A116" s="4"/>
      <c r="B116" s="76" t="s">
        <v>253</v>
      </c>
      <c r="C116" s="77">
        <v>6056</v>
      </c>
      <c r="D116" s="77">
        <v>0</v>
      </c>
      <c r="E116" s="77">
        <v>0</v>
      </c>
      <c r="F116" s="77">
        <v>0</v>
      </c>
      <c r="G116" s="77">
        <v>0</v>
      </c>
      <c r="H116" s="77">
        <v>0</v>
      </c>
      <c r="I116" s="77">
        <v>0</v>
      </c>
      <c r="J116" s="77">
        <v>0</v>
      </c>
      <c r="K116" s="77">
        <v>20813</v>
      </c>
      <c r="L116" s="77">
        <v>0</v>
      </c>
      <c r="M116" s="77">
        <v>0</v>
      </c>
      <c r="N116" s="77">
        <v>0</v>
      </c>
      <c r="O116" s="77">
        <v>0</v>
      </c>
      <c r="P116" s="77">
        <v>7038</v>
      </c>
      <c r="Q116" s="78">
        <v>0</v>
      </c>
    </row>
    <row r="117" spans="1:17" ht="15" customHeight="1" x14ac:dyDescent="0.2">
      <c r="A117" s="4"/>
      <c r="B117" s="16" t="s">
        <v>254</v>
      </c>
      <c r="C117" s="39"/>
      <c r="D117" s="39"/>
      <c r="E117" s="39"/>
      <c r="F117" s="39"/>
      <c r="G117" s="39"/>
      <c r="H117" s="39"/>
      <c r="I117" s="39"/>
      <c r="J117" s="39"/>
      <c r="K117" s="39"/>
      <c r="L117" s="39"/>
      <c r="M117" s="39"/>
      <c r="N117" s="39"/>
      <c r="O117" s="39"/>
      <c r="P117" s="39"/>
      <c r="Q117" s="46"/>
    </row>
    <row r="118" spans="1:17" ht="15" customHeight="1" x14ac:dyDescent="0.2">
      <c r="A118" s="4"/>
      <c r="B118" s="76" t="s">
        <v>255</v>
      </c>
      <c r="C118" s="77">
        <v>982437</v>
      </c>
      <c r="D118" s="77">
        <v>35612</v>
      </c>
      <c r="E118" s="77">
        <v>33927</v>
      </c>
      <c r="F118" s="77">
        <v>14273</v>
      </c>
      <c r="G118" s="77">
        <v>370720</v>
      </c>
      <c r="H118" s="77">
        <v>3774464</v>
      </c>
      <c r="I118" s="77">
        <v>255241</v>
      </c>
      <c r="J118" s="77">
        <v>770691</v>
      </c>
      <c r="K118" s="77">
        <v>469952</v>
      </c>
      <c r="L118" s="77">
        <v>51289</v>
      </c>
      <c r="M118" s="77">
        <v>655469</v>
      </c>
      <c r="N118" s="77">
        <v>41637</v>
      </c>
      <c r="O118" s="77">
        <v>79896</v>
      </c>
      <c r="P118" s="77">
        <v>801725</v>
      </c>
      <c r="Q118" s="78">
        <v>157040</v>
      </c>
    </row>
    <row r="119" spans="1:17" ht="15" customHeight="1" x14ac:dyDescent="0.2">
      <c r="A119" s="4"/>
      <c r="B119" s="16" t="s">
        <v>40</v>
      </c>
      <c r="C119" s="77"/>
      <c r="D119" s="77"/>
      <c r="E119" s="77"/>
      <c r="F119" s="77"/>
      <c r="G119" s="77"/>
      <c r="H119" s="77"/>
      <c r="I119" s="77"/>
      <c r="J119" s="77"/>
      <c r="K119" s="77"/>
      <c r="L119" s="77"/>
      <c r="M119" s="77"/>
      <c r="N119" s="77"/>
      <c r="O119" s="77"/>
      <c r="P119" s="77"/>
      <c r="Q119" s="78"/>
    </row>
    <row r="120" spans="1:17" ht="15" customHeight="1" x14ac:dyDescent="0.2">
      <c r="A120" s="84"/>
      <c r="B120" s="85" t="s">
        <v>41</v>
      </c>
      <c r="C120" s="86">
        <v>64759714</v>
      </c>
      <c r="D120" s="86">
        <v>1511688</v>
      </c>
      <c r="E120" s="86">
        <v>1533521</v>
      </c>
      <c r="F120" s="86">
        <v>512251</v>
      </c>
      <c r="G120" s="86">
        <v>18437103</v>
      </c>
      <c r="H120" s="86">
        <v>84973598</v>
      </c>
      <c r="I120" s="86">
        <v>1270266</v>
      </c>
      <c r="J120" s="86">
        <v>47222675</v>
      </c>
      <c r="K120" s="86">
        <v>16539075</v>
      </c>
      <c r="L120" s="86">
        <v>3776422</v>
      </c>
      <c r="M120" s="86">
        <v>26816623</v>
      </c>
      <c r="N120" s="86">
        <v>1405894</v>
      </c>
      <c r="O120" s="86">
        <v>1188132</v>
      </c>
      <c r="P120" s="86">
        <v>49136758</v>
      </c>
      <c r="Q120" s="87">
        <v>2742139</v>
      </c>
    </row>
    <row r="121" spans="1:17" ht="15" customHeight="1" x14ac:dyDescent="0.2">
      <c r="A121" s="70"/>
      <c r="B121" s="3" t="s">
        <v>3</v>
      </c>
      <c r="C121" s="7"/>
      <c r="D121" s="7"/>
      <c r="E121" s="7"/>
      <c r="F121" s="7"/>
      <c r="G121" s="7"/>
      <c r="H121" s="7"/>
      <c r="I121" s="7"/>
      <c r="J121" s="7"/>
      <c r="K121" s="7"/>
      <c r="L121" s="7"/>
      <c r="M121" s="7"/>
      <c r="N121" s="7"/>
      <c r="O121" s="7"/>
      <c r="P121" s="7"/>
      <c r="Q121" s="28"/>
    </row>
    <row r="122" spans="1:17" ht="15" customHeight="1" x14ac:dyDescent="0.2">
      <c r="A122" s="4" t="s">
        <v>27</v>
      </c>
      <c r="B122" s="5" t="s">
        <v>3</v>
      </c>
      <c r="C122" s="74">
        <v>5660648</v>
      </c>
      <c r="D122" s="74">
        <v>171947</v>
      </c>
      <c r="E122" s="74">
        <v>150000</v>
      </c>
      <c r="F122" s="74">
        <v>59500</v>
      </c>
      <c r="G122" s="74">
        <v>2420000</v>
      </c>
      <c r="H122" s="74">
        <v>3844144</v>
      </c>
      <c r="I122" s="74">
        <v>81250</v>
      </c>
      <c r="J122" s="74">
        <v>5900000</v>
      </c>
      <c r="K122" s="74">
        <v>1086404</v>
      </c>
      <c r="L122" s="74">
        <v>530000</v>
      </c>
      <c r="M122" s="74">
        <v>1293063</v>
      </c>
      <c r="N122" s="74">
        <v>94000</v>
      </c>
      <c r="O122" s="74">
        <v>66593</v>
      </c>
      <c r="P122" s="74">
        <v>1972962</v>
      </c>
      <c r="Q122" s="75">
        <v>844769</v>
      </c>
    </row>
    <row r="123" spans="1:17" ht="15" customHeight="1" x14ac:dyDescent="0.2">
      <c r="A123" s="4"/>
      <c r="B123" s="6" t="s">
        <v>256</v>
      </c>
      <c r="C123" s="39"/>
      <c r="D123" s="39"/>
      <c r="E123" s="39"/>
      <c r="F123" s="39"/>
      <c r="G123" s="39"/>
      <c r="H123" s="39"/>
      <c r="I123" s="39"/>
      <c r="J123" s="39"/>
      <c r="K123" s="39"/>
      <c r="L123" s="39"/>
      <c r="M123" s="39"/>
      <c r="N123" s="39"/>
      <c r="O123" s="39"/>
      <c r="P123" s="39"/>
      <c r="Q123" s="46"/>
    </row>
    <row r="124" spans="1:17" ht="15" customHeight="1" x14ac:dyDescent="0.2">
      <c r="A124" s="4" t="s">
        <v>28</v>
      </c>
      <c r="B124" s="5" t="s">
        <v>4</v>
      </c>
      <c r="C124" s="74">
        <v>16471</v>
      </c>
      <c r="D124" s="74">
        <v>1362</v>
      </c>
      <c r="E124" s="74">
        <v>12849</v>
      </c>
      <c r="F124" s="74">
        <v>0</v>
      </c>
      <c r="G124" s="74">
        <v>0</v>
      </c>
      <c r="H124" s="74">
        <v>0</v>
      </c>
      <c r="I124" s="74">
        <v>0</v>
      </c>
      <c r="J124" s="74">
        <v>0</v>
      </c>
      <c r="K124" s="74">
        <v>0</v>
      </c>
      <c r="L124" s="74">
        <v>7008</v>
      </c>
      <c r="M124" s="74">
        <v>0</v>
      </c>
      <c r="N124" s="74">
        <v>0</v>
      </c>
      <c r="O124" s="74">
        <v>0</v>
      </c>
      <c r="P124" s="74">
        <v>0</v>
      </c>
      <c r="Q124" s="75">
        <v>8796</v>
      </c>
    </row>
    <row r="125" spans="1:17" ht="15" customHeight="1" x14ac:dyDescent="0.2">
      <c r="A125" s="4"/>
      <c r="B125" s="6" t="s">
        <v>42</v>
      </c>
      <c r="C125" s="39"/>
      <c r="D125" s="39"/>
      <c r="E125" s="39"/>
      <c r="F125" s="39"/>
      <c r="G125" s="39"/>
      <c r="H125" s="39"/>
      <c r="I125" s="39"/>
      <c r="J125" s="39"/>
      <c r="K125" s="39"/>
      <c r="L125" s="39"/>
      <c r="M125" s="39"/>
      <c r="N125" s="39"/>
      <c r="O125" s="39"/>
      <c r="P125" s="39"/>
      <c r="Q125" s="46"/>
    </row>
    <row r="126" spans="1:17" ht="15" customHeight="1" x14ac:dyDescent="0.2">
      <c r="A126" s="4" t="s">
        <v>29</v>
      </c>
      <c r="B126" s="5" t="s">
        <v>257</v>
      </c>
      <c r="C126" s="74">
        <v>2922</v>
      </c>
      <c r="D126" s="74">
        <v>0</v>
      </c>
      <c r="E126" s="74">
        <v>0</v>
      </c>
      <c r="F126" s="74">
        <v>0</v>
      </c>
      <c r="G126" s="74">
        <v>6323</v>
      </c>
      <c r="H126" s="74">
        <v>500000</v>
      </c>
      <c r="I126" s="74">
        <v>0</v>
      </c>
      <c r="J126" s="74">
        <v>0</v>
      </c>
      <c r="K126" s="74">
        <v>0</v>
      </c>
      <c r="L126" s="74">
        <v>0</v>
      </c>
      <c r="M126" s="74">
        <v>2276</v>
      </c>
      <c r="N126" s="74">
        <v>0</v>
      </c>
      <c r="O126" s="74">
        <v>0</v>
      </c>
      <c r="P126" s="74">
        <v>600000</v>
      </c>
      <c r="Q126" s="75">
        <v>3731</v>
      </c>
    </row>
    <row r="127" spans="1:17" ht="15" customHeight="1" x14ac:dyDescent="0.2">
      <c r="A127" s="4"/>
      <c r="B127" s="6" t="s">
        <v>258</v>
      </c>
      <c r="C127" s="39"/>
      <c r="D127" s="39"/>
      <c r="E127" s="39"/>
      <c r="F127" s="39"/>
      <c r="G127" s="39"/>
      <c r="H127" s="39"/>
      <c r="I127" s="39"/>
      <c r="J127" s="39"/>
      <c r="K127" s="39"/>
      <c r="L127" s="39"/>
      <c r="M127" s="39"/>
      <c r="N127" s="39"/>
      <c r="O127" s="39"/>
      <c r="P127" s="39"/>
      <c r="Q127" s="46"/>
    </row>
    <row r="128" spans="1:17" ht="15" customHeight="1" x14ac:dyDescent="0.2">
      <c r="A128" s="4" t="s">
        <v>30</v>
      </c>
      <c r="B128" s="5" t="s">
        <v>259</v>
      </c>
      <c r="C128" s="74">
        <v>-293</v>
      </c>
      <c r="D128" s="74">
        <v>-2</v>
      </c>
      <c r="E128" s="74">
        <v>-38</v>
      </c>
      <c r="F128" s="74">
        <v>0</v>
      </c>
      <c r="G128" s="74">
        <v>0</v>
      </c>
      <c r="H128" s="74">
        <v>0</v>
      </c>
      <c r="I128" s="74">
        <v>0</v>
      </c>
      <c r="J128" s="74">
        <v>0</v>
      </c>
      <c r="K128" s="74">
        <v>0</v>
      </c>
      <c r="L128" s="74">
        <v>0</v>
      </c>
      <c r="M128" s="74">
        <v>-377</v>
      </c>
      <c r="N128" s="74">
        <v>0</v>
      </c>
      <c r="O128" s="74">
        <v>0</v>
      </c>
      <c r="P128" s="74">
        <v>-2165</v>
      </c>
      <c r="Q128" s="75">
        <v>0</v>
      </c>
    </row>
    <row r="129" spans="1:17" ht="15" customHeight="1" x14ac:dyDescent="0.2">
      <c r="A129" s="4"/>
      <c r="B129" s="6" t="s">
        <v>260</v>
      </c>
      <c r="C129" s="39"/>
      <c r="D129" s="39"/>
      <c r="E129" s="39"/>
      <c r="F129" s="39"/>
      <c r="G129" s="39"/>
      <c r="H129" s="39"/>
      <c r="I129" s="39"/>
      <c r="J129" s="39"/>
      <c r="K129" s="39"/>
      <c r="L129" s="39"/>
      <c r="M129" s="39"/>
      <c r="N129" s="39"/>
      <c r="O129" s="39"/>
      <c r="P129" s="39"/>
      <c r="Q129" s="46"/>
    </row>
    <row r="130" spans="1:17" ht="15" customHeight="1" x14ac:dyDescent="0.2">
      <c r="A130" s="4" t="s">
        <v>31</v>
      </c>
      <c r="B130" s="5" t="s">
        <v>5</v>
      </c>
      <c r="C130" s="74">
        <v>82090</v>
      </c>
      <c r="D130" s="74">
        <v>-63826</v>
      </c>
      <c r="E130" s="74">
        <v>36952</v>
      </c>
      <c r="F130" s="74">
        <v>1648</v>
      </c>
      <c r="G130" s="74">
        <v>27924</v>
      </c>
      <c r="H130" s="74">
        <v>394960</v>
      </c>
      <c r="I130" s="74">
        <v>-8159</v>
      </c>
      <c r="J130" s="74">
        <v>-175863</v>
      </c>
      <c r="K130" s="74">
        <v>43933</v>
      </c>
      <c r="L130" s="74">
        <v>-62842</v>
      </c>
      <c r="M130" s="74">
        <v>127769</v>
      </c>
      <c r="N130" s="74">
        <v>0</v>
      </c>
      <c r="O130" s="74">
        <v>0</v>
      </c>
      <c r="P130" s="74">
        <v>-304565</v>
      </c>
      <c r="Q130" s="75">
        <v>4787</v>
      </c>
    </row>
    <row r="131" spans="1:17" ht="15" customHeight="1" x14ac:dyDescent="0.2">
      <c r="A131" s="4"/>
      <c r="B131" s="6" t="s">
        <v>43</v>
      </c>
      <c r="C131" s="74"/>
      <c r="D131" s="74"/>
      <c r="E131" s="74"/>
      <c r="F131" s="74"/>
      <c r="G131" s="74"/>
      <c r="H131" s="74"/>
      <c r="I131" s="74"/>
      <c r="J131" s="74"/>
      <c r="K131" s="74"/>
      <c r="L131" s="74"/>
      <c r="M131" s="74"/>
      <c r="N131" s="74"/>
      <c r="O131" s="74"/>
      <c r="P131" s="74"/>
      <c r="Q131" s="75"/>
    </row>
    <row r="132" spans="1:17" ht="15" customHeight="1" x14ac:dyDescent="0.2">
      <c r="A132" s="4" t="s">
        <v>32</v>
      </c>
      <c r="B132" s="5" t="s">
        <v>261</v>
      </c>
      <c r="C132" s="74">
        <v>132586</v>
      </c>
      <c r="D132" s="74">
        <v>188626</v>
      </c>
      <c r="E132" s="74">
        <v>212671</v>
      </c>
      <c r="F132" s="74">
        <v>38483</v>
      </c>
      <c r="G132" s="74">
        <v>-730598</v>
      </c>
      <c r="H132" s="74">
        <v>3098220</v>
      </c>
      <c r="I132" s="74">
        <v>265727</v>
      </c>
      <c r="J132" s="74">
        <v>424272</v>
      </c>
      <c r="K132" s="74">
        <v>165243</v>
      </c>
      <c r="L132" s="74">
        <v>-238436</v>
      </c>
      <c r="M132" s="74">
        <v>1390646</v>
      </c>
      <c r="N132" s="74">
        <v>29394</v>
      </c>
      <c r="O132" s="74">
        <v>84852</v>
      </c>
      <c r="P132" s="74">
        <v>1477498</v>
      </c>
      <c r="Q132" s="75">
        <v>-229212</v>
      </c>
    </row>
    <row r="133" spans="1:17" ht="15" customHeight="1" x14ac:dyDescent="0.2">
      <c r="A133" s="4"/>
      <c r="B133" s="6" t="s">
        <v>262</v>
      </c>
      <c r="C133" s="74"/>
      <c r="D133" s="74"/>
      <c r="E133" s="74"/>
      <c r="F133" s="74"/>
      <c r="G133" s="74"/>
      <c r="H133" s="74"/>
      <c r="I133" s="74"/>
      <c r="J133" s="74"/>
      <c r="K133" s="74"/>
      <c r="L133" s="74"/>
      <c r="M133" s="74"/>
      <c r="N133" s="74"/>
      <c r="O133" s="74"/>
      <c r="P133" s="74"/>
      <c r="Q133" s="75"/>
    </row>
    <row r="134" spans="1:17" ht="15" customHeight="1" x14ac:dyDescent="0.2">
      <c r="A134" s="4" t="s">
        <v>263</v>
      </c>
      <c r="B134" s="5" t="s">
        <v>264</v>
      </c>
      <c r="C134" s="74">
        <v>186391</v>
      </c>
      <c r="D134" s="74">
        <v>52347</v>
      </c>
      <c r="E134" s="74">
        <v>42242</v>
      </c>
      <c r="F134" s="74">
        <v>5794</v>
      </c>
      <c r="G134" s="74">
        <v>6437</v>
      </c>
      <c r="H134" s="74">
        <v>51946</v>
      </c>
      <c r="I134" s="74">
        <v>33011</v>
      </c>
      <c r="J134" s="74">
        <v>-1395447</v>
      </c>
      <c r="K134" s="74">
        <v>152145</v>
      </c>
      <c r="L134" s="74">
        <v>5275</v>
      </c>
      <c r="M134" s="74">
        <v>10209</v>
      </c>
      <c r="N134" s="74">
        <v>36881</v>
      </c>
      <c r="O134" s="74">
        <v>27596</v>
      </c>
      <c r="P134" s="74">
        <v>436337</v>
      </c>
      <c r="Q134" s="75">
        <v>-130187</v>
      </c>
    </row>
    <row r="135" spans="1:17" ht="15" customHeight="1" x14ac:dyDescent="0.2">
      <c r="A135" s="4"/>
      <c r="B135" s="6" t="s">
        <v>265</v>
      </c>
      <c r="C135" s="39"/>
      <c r="D135" s="39"/>
      <c r="E135" s="39"/>
      <c r="F135" s="39"/>
      <c r="G135" s="39"/>
      <c r="H135" s="39"/>
      <c r="I135" s="39"/>
      <c r="J135" s="39"/>
      <c r="K135" s="39"/>
      <c r="L135" s="39"/>
      <c r="M135" s="39"/>
      <c r="N135" s="39"/>
      <c r="O135" s="39"/>
      <c r="P135" s="39"/>
      <c r="Q135" s="46"/>
    </row>
    <row r="136" spans="1:17" ht="15" customHeight="1" x14ac:dyDescent="0.2">
      <c r="A136" s="4" t="s">
        <v>266</v>
      </c>
      <c r="B136" s="5" t="s">
        <v>267</v>
      </c>
      <c r="C136" s="74">
        <v>0</v>
      </c>
      <c r="D136" s="74">
        <v>-10920</v>
      </c>
      <c r="E136" s="74">
        <v>0</v>
      </c>
      <c r="F136" s="74">
        <v>0</v>
      </c>
      <c r="G136" s="74">
        <v>0</v>
      </c>
      <c r="H136" s="74">
        <v>0</v>
      </c>
      <c r="I136" s="74">
        <v>0</v>
      </c>
      <c r="J136" s="74">
        <v>0</v>
      </c>
      <c r="K136" s="74">
        <v>0</v>
      </c>
      <c r="L136" s="74">
        <v>0</v>
      </c>
      <c r="M136" s="74">
        <v>0</v>
      </c>
      <c r="N136" s="74">
        <v>0</v>
      </c>
      <c r="O136" s="74">
        <v>0</v>
      </c>
      <c r="P136" s="74">
        <v>-150000</v>
      </c>
      <c r="Q136" s="75">
        <v>0</v>
      </c>
    </row>
    <row r="137" spans="1:17" ht="15" customHeight="1" x14ac:dyDescent="0.2">
      <c r="A137" s="4"/>
      <c r="B137" s="6" t="s">
        <v>268</v>
      </c>
      <c r="C137" s="74"/>
      <c r="D137" s="74"/>
      <c r="E137" s="74"/>
      <c r="F137" s="74"/>
      <c r="G137" s="74"/>
      <c r="H137" s="74"/>
      <c r="I137" s="74"/>
      <c r="J137" s="74"/>
      <c r="K137" s="74"/>
      <c r="L137" s="74"/>
      <c r="M137" s="74"/>
      <c r="N137" s="74"/>
      <c r="O137" s="74"/>
      <c r="P137" s="74"/>
      <c r="Q137" s="75"/>
    </row>
    <row r="138" spans="1:17" ht="15" customHeight="1" x14ac:dyDescent="0.2">
      <c r="A138" s="88" t="s">
        <v>269</v>
      </c>
      <c r="B138" s="5" t="s">
        <v>270</v>
      </c>
      <c r="C138" s="74">
        <v>1098921</v>
      </c>
      <c r="D138" s="74">
        <v>0</v>
      </c>
      <c r="E138" s="74">
        <v>275</v>
      </c>
      <c r="F138" s="74">
        <v>967</v>
      </c>
      <c r="G138" s="74">
        <v>32835</v>
      </c>
      <c r="H138" s="74">
        <v>385046</v>
      </c>
      <c r="I138" s="74">
        <v>0</v>
      </c>
      <c r="J138" s="74">
        <v>79212</v>
      </c>
      <c r="K138" s="74">
        <v>1640</v>
      </c>
      <c r="L138" s="74">
        <v>0</v>
      </c>
      <c r="M138" s="74">
        <v>0</v>
      </c>
      <c r="N138" s="74">
        <v>0</v>
      </c>
      <c r="O138" s="74">
        <v>0</v>
      </c>
      <c r="P138" s="74">
        <v>2165</v>
      </c>
      <c r="Q138" s="75">
        <v>31082</v>
      </c>
    </row>
    <row r="139" spans="1:17" ht="15" customHeight="1" x14ac:dyDescent="0.2">
      <c r="A139" s="4"/>
      <c r="B139" s="6" t="s">
        <v>271</v>
      </c>
      <c r="C139" s="74"/>
      <c r="D139" s="74"/>
      <c r="E139" s="74"/>
      <c r="F139" s="74"/>
      <c r="G139" s="74"/>
      <c r="H139" s="74"/>
      <c r="I139" s="74"/>
      <c r="J139" s="74"/>
      <c r="K139" s="74"/>
      <c r="L139" s="74"/>
      <c r="M139" s="74"/>
      <c r="N139" s="74"/>
      <c r="O139" s="74"/>
      <c r="P139" s="74"/>
      <c r="Q139" s="75"/>
    </row>
    <row r="140" spans="1:17" ht="15" customHeight="1" x14ac:dyDescent="0.2">
      <c r="A140" s="84"/>
      <c r="B140" s="85" t="s">
        <v>272</v>
      </c>
      <c r="C140" s="86">
        <v>7179736</v>
      </c>
      <c r="D140" s="86">
        <v>339534</v>
      </c>
      <c r="E140" s="86">
        <v>454951</v>
      </c>
      <c r="F140" s="86">
        <v>106392</v>
      </c>
      <c r="G140" s="86">
        <v>1762921</v>
      </c>
      <c r="H140" s="86">
        <v>8274316</v>
      </c>
      <c r="I140" s="86">
        <v>371829</v>
      </c>
      <c r="J140" s="86">
        <v>4832174</v>
      </c>
      <c r="K140" s="86">
        <v>1449365</v>
      </c>
      <c r="L140" s="86">
        <v>241005</v>
      </c>
      <c r="M140" s="86">
        <v>2823586</v>
      </c>
      <c r="N140" s="86">
        <v>160275</v>
      </c>
      <c r="O140" s="86">
        <v>179041</v>
      </c>
      <c r="P140" s="86">
        <v>4032232</v>
      </c>
      <c r="Q140" s="87">
        <v>533766</v>
      </c>
    </row>
    <row r="141" spans="1:17" ht="15" customHeight="1" x14ac:dyDescent="0.2">
      <c r="A141" s="89"/>
      <c r="B141" s="90" t="s">
        <v>273</v>
      </c>
      <c r="C141" s="91">
        <v>71939450</v>
      </c>
      <c r="D141" s="91">
        <v>1851222</v>
      </c>
      <c r="E141" s="91">
        <v>1988472</v>
      </c>
      <c r="F141" s="91">
        <v>618643</v>
      </c>
      <c r="G141" s="91">
        <v>20200024</v>
      </c>
      <c r="H141" s="91">
        <v>93247914</v>
      </c>
      <c r="I141" s="91">
        <v>1642095</v>
      </c>
      <c r="J141" s="91">
        <v>52054849</v>
      </c>
      <c r="K141" s="91">
        <v>17988440</v>
      </c>
      <c r="L141" s="91">
        <v>4017427</v>
      </c>
      <c r="M141" s="91">
        <v>29640209</v>
      </c>
      <c r="N141" s="91">
        <v>1566169</v>
      </c>
      <c r="O141" s="91">
        <v>1367173</v>
      </c>
      <c r="P141" s="91">
        <v>53168990</v>
      </c>
      <c r="Q141" s="92">
        <v>3275905</v>
      </c>
    </row>
    <row r="142" spans="1:17" ht="15" customHeight="1" x14ac:dyDescent="0.2">
      <c r="A142" s="93"/>
      <c r="B142" s="5"/>
      <c r="C142" s="49"/>
      <c r="D142" s="49"/>
      <c r="E142" s="49"/>
      <c r="F142" s="49"/>
      <c r="G142" s="49"/>
      <c r="H142" s="49"/>
      <c r="I142" s="49"/>
      <c r="J142" s="49"/>
      <c r="K142" s="49"/>
      <c r="L142" s="49"/>
      <c r="M142" s="49"/>
      <c r="N142" s="49"/>
      <c r="O142" s="49"/>
      <c r="P142" s="49"/>
      <c r="Q142" s="49"/>
    </row>
    <row r="143" spans="1:17" ht="15" customHeight="1" x14ac:dyDescent="0.2">
      <c r="A143" s="8" t="s">
        <v>44</v>
      </c>
      <c r="B143" s="8"/>
      <c r="C143" s="49"/>
      <c r="D143" s="49"/>
      <c r="E143" s="49"/>
      <c r="F143" s="49"/>
      <c r="G143" s="49"/>
      <c r="H143" s="49"/>
      <c r="I143" s="49"/>
      <c r="J143" s="49"/>
      <c r="K143" s="49"/>
      <c r="L143" s="49"/>
      <c r="M143" s="49"/>
      <c r="N143" s="49"/>
      <c r="O143" s="49"/>
      <c r="P143" s="49"/>
      <c r="Q143" s="49"/>
    </row>
    <row r="144" spans="1:17" ht="15" customHeight="1" x14ac:dyDescent="0.2">
      <c r="A144" s="9" t="s">
        <v>45</v>
      </c>
    </row>
    <row r="145" spans="3:17" ht="15" customHeight="1" x14ac:dyDescent="0.2"/>
    <row r="146" spans="3:17" ht="15" customHeight="1" x14ac:dyDescent="0.2"/>
    <row r="147" spans="3:17" ht="15" customHeight="1" x14ac:dyDescent="0.2"/>
    <row r="148" spans="3:17" ht="15" customHeight="1" x14ac:dyDescent="0.2">
      <c r="C148" s="108"/>
      <c r="D148" s="108"/>
      <c r="E148" s="108"/>
      <c r="F148" s="108"/>
      <c r="G148" s="108"/>
      <c r="H148" s="108"/>
      <c r="I148" s="108"/>
      <c r="J148" s="108"/>
      <c r="K148" s="108"/>
      <c r="L148" s="108"/>
      <c r="M148" s="108"/>
      <c r="N148" s="108"/>
      <c r="O148" s="108"/>
      <c r="P148" s="108"/>
      <c r="Q148" s="108"/>
    </row>
    <row r="149" spans="3:17" ht="15" customHeight="1" x14ac:dyDescent="0.2">
      <c r="C149" s="108"/>
      <c r="D149" s="108"/>
      <c r="E149" s="108"/>
      <c r="F149" s="108"/>
      <c r="G149" s="108"/>
      <c r="H149" s="108"/>
      <c r="I149" s="108"/>
      <c r="J149" s="108"/>
      <c r="K149" s="108"/>
      <c r="L149" s="108"/>
      <c r="M149" s="108"/>
      <c r="N149" s="108"/>
      <c r="O149" s="108"/>
      <c r="P149" s="108"/>
      <c r="Q149" s="108"/>
    </row>
    <row r="150" spans="3:17" ht="15" customHeight="1" x14ac:dyDescent="0.2">
      <c r="C150" s="108"/>
      <c r="D150" s="108"/>
      <c r="E150" s="108"/>
      <c r="F150" s="108"/>
      <c r="G150" s="108"/>
      <c r="H150" s="108"/>
      <c r="I150" s="108"/>
      <c r="J150" s="108"/>
      <c r="K150" s="108"/>
      <c r="L150" s="108"/>
      <c r="M150" s="108"/>
      <c r="N150" s="108"/>
      <c r="O150" s="108"/>
      <c r="P150" s="108"/>
      <c r="Q150" s="108"/>
    </row>
    <row r="151" spans="3:17" ht="15" customHeight="1" x14ac:dyDescent="0.2">
      <c r="C151" s="108"/>
      <c r="D151" s="108"/>
      <c r="E151" s="108"/>
      <c r="F151" s="108"/>
      <c r="G151" s="108"/>
      <c r="H151" s="108"/>
      <c r="I151" s="108"/>
      <c r="J151" s="108"/>
      <c r="K151" s="108"/>
      <c r="L151" s="108"/>
      <c r="M151" s="108"/>
      <c r="N151" s="108"/>
      <c r="O151" s="108"/>
      <c r="P151" s="108"/>
      <c r="Q151" s="108"/>
    </row>
    <row r="152" spans="3:17" ht="15" customHeight="1" x14ac:dyDescent="0.2">
      <c r="C152" s="108"/>
      <c r="D152" s="108"/>
      <c r="E152" s="108"/>
      <c r="F152" s="108"/>
      <c r="G152" s="108"/>
      <c r="H152" s="108"/>
      <c r="I152" s="108"/>
      <c r="J152" s="108"/>
      <c r="K152" s="108"/>
      <c r="L152" s="108"/>
      <c r="M152" s="108"/>
      <c r="N152" s="108"/>
      <c r="O152" s="108"/>
      <c r="P152" s="108"/>
      <c r="Q152" s="108"/>
    </row>
    <row r="153" spans="3:17" ht="15" customHeight="1" x14ac:dyDescent="0.2">
      <c r="C153" s="108"/>
      <c r="D153" s="108"/>
      <c r="E153" s="108"/>
      <c r="F153" s="108"/>
      <c r="G153" s="108"/>
      <c r="H153" s="108"/>
      <c r="I153" s="108"/>
      <c r="J153" s="108"/>
      <c r="K153" s="108"/>
      <c r="L153" s="108"/>
      <c r="M153" s="108"/>
      <c r="N153" s="108"/>
      <c r="O153" s="108"/>
      <c r="P153" s="108"/>
      <c r="Q153" s="108"/>
    </row>
    <row r="154" spans="3:17" ht="15" customHeight="1" x14ac:dyDescent="0.2">
      <c r="C154" s="108"/>
      <c r="D154" s="108"/>
      <c r="E154" s="108"/>
      <c r="F154" s="108"/>
      <c r="G154" s="108"/>
      <c r="H154" s="108"/>
      <c r="I154" s="108"/>
      <c r="J154" s="108"/>
      <c r="K154" s="108"/>
      <c r="L154" s="108"/>
      <c r="M154" s="108"/>
      <c r="N154" s="108"/>
      <c r="O154" s="108"/>
      <c r="P154" s="108"/>
      <c r="Q154" s="108"/>
    </row>
    <row r="155" spans="3:17" ht="15" customHeight="1" x14ac:dyDescent="0.2">
      <c r="C155" s="108"/>
      <c r="D155" s="108"/>
      <c r="E155" s="108"/>
      <c r="F155" s="108"/>
      <c r="G155" s="108"/>
      <c r="H155" s="108"/>
      <c r="I155" s="108"/>
      <c r="J155" s="108"/>
      <c r="K155" s="108"/>
      <c r="L155" s="108"/>
      <c r="M155" s="108"/>
      <c r="N155" s="108"/>
      <c r="O155" s="108"/>
      <c r="P155" s="108"/>
      <c r="Q155" s="108"/>
    </row>
    <row r="156" spans="3:17"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topLeftCell="C21" zoomScaleNormal="100" workbookViewId="0">
      <selection activeCell="Q58" sqref="Q58:Q60"/>
    </sheetView>
  </sheetViews>
  <sheetFormatPr defaultRowHeight="15" x14ac:dyDescent="0.25"/>
  <cols>
    <col min="1" max="1" width="4.28515625" style="11" customWidth="1"/>
    <col min="2" max="2" width="79.42578125" style="11" bestFit="1" customWidth="1"/>
    <col min="3" max="14" width="12.42578125" style="11" customWidth="1"/>
    <col min="15" max="15" width="12.42578125" style="39" customWidth="1"/>
    <col min="16" max="17" width="12.42578125" style="11" customWidth="1"/>
    <col min="20" max="16384" width="9.140625" style="11"/>
  </cols>
  <sheetData>
    <row r="1" spans="1:17" ht="15" customHeight="1" x14ac:dyDescent="0.25">
      <c r="A1" s="62" t="s">
        <v>33</v>
      </c>
      <c r="B1" s="97"/>
    </row>
    <row r="2" spans="1:17" ht="15" customHeight="1" x14ac:dyDescent="0.25">
      <c r="A2" s="63" t="s">
        <v>331</v>
      </c>
      <c r="B2" s="97"/>
    </row>
    <row r="3" spans="1:17" ht="15" customHeight="1" x14ac:dyDescent="0.25">
      <c r="A3" s="63" t="s">
        <v>151</v>
      </c>
      <c r="O3" s="11"/>
    </row>
    <row r="4" spans="1:17" s="1" customFormat="1" ht="30" customHeight="1" x14ac:dyDescent="0.2">
      <c r="A4" s="64"/>
      <c r="B4" s="98"/>
      <c r="C4" s="66" t="s">
        <v>8</v>
      </c>
      <c r="D4" s="68" t="s">
        <v>152</v>
      </c>
      <c r="E4" s="68" t="s">
        <v>7</v>
      </c>
      <c r="F4" s="66" t="s">
        <v>9</v>
      </c>
      <c r="G4" s="68" t="s">
        <v>155</v>
      </c>
      <c r="H4" s="66" t="s">
        <v>10</v>
      </c>
      <c r="I4" s="66" t="s">
        <v>6</v>
      </c>
      <c r="J4" s="66" t="s">
        <v>159</v>
      </c>
      <c r="K4" s="68" t="s">
        <v>46</v>
      </c>
      <c r="L4" s="66" t="s">
        <v>158</v>
      </c>
      <c r="M4" s="66" t="s">
        <v>161</v>
      </c>
      <c r="N4" s="66" t="s">
        <v>330</v>
      </c>
      <c r="O4" s="66" t="s">
        <v>164</v>
      </c>
      <c r="P4" s="68" t="s">
        <v>165</v>
      </c>
      <c r="Q4" s="106" t="s">
        <v>47</v>
      </c>
    </row>
    <row r="5" spans="1:17" ht="15" customHeight="1" x14ac:dyDescent="0.25">
      <c r="A5" s="99"/>
      <c r="B5" s="3" t="s">
        <v>168</v>
      </c>
      <c r="C5" s="2"/>
      <c r="D5" s="2"/>
      <c r="E5" s="2"/>
      <c r="F5" s="2"/>
      <c r="G5" s="2"/>
      <c r="H5" s="2"/>
      <c r="I5" s="2"/>
      <c r="J5" s="2"/>
      <c r="K5" s="2"/>
      <c r="L5" s="2"/>
      <c r="M5" s="2"/>
      <c r="N5" s="2"/>
      <c r="O5" s="2"/>
      <c r="P5" s="2"/>
      <c r="Q5" s="25"/>
    </row>
    <row r="6" spans="1:17" ht="15" customHeight="1" x14ac:dyDescent="0.25">
      <c r="A6" s="4" t="s">
        <v>11</v>
      </c>
      <c r="B6" s="5" t="s">
        <v>169</v>
      </c>
      <c r="C6" s="74">
        <v>983403</v>
      </c>
      <c r="D6" s="74">
        <v>1650857</v>
      </c>
      <c r="E6" s="74">
        <v>103602</v>
      </c>
      <c r="F6" s="74">
        <v>51775</v>
      </c>
      <c r="G6" s="74">
        <v>816</v>
      </c>
      <c r="H6" s="74">
        <v>423640</v>
      </c>
      <c r="I6" s="74">
        <v>4438204</v>
      </c>
      <c r="J6" s="74">
        <v>1393</v>
      </c>
      <c r="K6" s="74">
        <v>812636</v>
      </c>
      <c r="L6" s="74">
        <v>100659</v>
      </c>
      <c r="M6" s="74">
        <v>168595</v>
      </c>
      <c r="N6" s="74">
        <v>7297</v>
      </c>
      <c r="O6" s="74">
        <v>14074</v>
      </c>
      <c r="P6" s="74">
        <v>1979803</v>
      </c>
      <c r="Q6" s="75">
        <v>60312</v>
      </c>
    </row>
    <row r="7" spans="1:17" ht="15" customHeight="1" x14ac:dyDescent="0.25">
      <c r="A7" s="4"/>
      <c r="B7" s="6" t="s">
        <v>170</v>
      </c>
      <c r="C7" s="74"/>
      <c r="D7" s="74"/>
      <c r="E7" s="74"/>
      <c r="F7" s="74"/>
      <c r="G7" s="74"/>
      <c r="H7" s="74"/>
      <c r="I7" s="74"/>
      <c r="J7" s="74"/>
      <c r="K7" s="74"/>
      <c r="L7" s="74"/>
      <c r="M7" s="74"/>
      <c r="N7" s="74"/>
      <c r="O7" s="74"/>
      <c r="P7" s="74"/>
      <c r="Q7" s="75"/>
    </row>
    <row r="8" spans="1:17" ht="15" customHeight="1" x14ac:dyDescent="0.25">
      <c r="A8" s="4" t="s">
        <v>12</v>
      </c>
      <c r="B8" s="5" t="s">
        <v>171</v>
      </c>
      <c r="C8" s="74">
        <v>300027</v>
      </c>
      <c r="D8" s="74">
        <v>491497</v>
      </c>
      <c r="E8" s="74">
        <v>50798</v>
      </c>
      <c r="F8" s="74">
        <v>25603</v>
      </c>
      <c r="G8" s="74">
        <v>9424</v>
      </c>
      <c r="H8" s="74">
        <v>58917</v>
      </c>
      <c r="I8" s="74">
        <v>727229</v>
      </c>
      <c r="J8" s="74">
        <v>2843</v>
      </c>
      <c r="K8" s="74">
        <v>321554</v>
      </c>
      <c r="L8" s="74">
        <v>57329</v>
      </c>
      <c r="M8" s="74">
        <v>262926</v>
      </c>
      <c r="N8" s="74">
        <v>139110</v>
      </c>
      <c r="O8" s="74">
        <v>14442</v>
      </c>
      <c r="P8" s="74">
        <v>360859</v>
      </c>
      <c r="Q8" s="75">
        <v>45042</v>
      </c>
    </row>
    <row r="9" spans="1:17" ht="15" customHeight="1" x14ac:dyDescent="0.25">
      <c r="A9" s="4"/>
      <c r="B9" s="6" t="s">
        <v>172</v>
      </c>
      <c r="C9" s="74"/>
      <c r="D9" s="74"/>
      <c r="E9" s="74"/>
      <c r="F9" s="74"/>
      <c r="G9" s="74"/>
      <c r="H9" s="74"/>
      <c r="I9" s="74"/>
      <c r="J9" s="74"/>
      <c r="K9" s="74"/>
      <c r="L9" s="74"/>
      <c r="M9" s="74"/>
      <c r="N9" s="74"/>
      <c r="O9" s="74"/>
      <c r="P9" s="74"/>
      <c r="Q9" s="75"/>
    </row>
    <row r="10" spans="1:17" ht="15" customHeight="1" x14ac:dyDescent="0.25">
      <c r="A10" s="4" t="s">
        <v>13</v>
      </c>
      <c r="B10" s="5" t="s">
        <v>173</v>
      </c>
      <c r="C10" s="74">
        <v>345742</v>
      </c>
      <c r="D10" s="74">
        <v>973978</v>
      </c>
      <c r="E10" s="74">
        <v>43175</v>
      </c>
      <c r="F10" s="74">
        <v>60866</v>
      </c>
      <c r="G10" s="74">
        <v>40903</v>
      </c>
      <c r="H10" s="74">
        <v>87032</v>
      </c>
      <c r="I10" s="74">
        <v>7545241</v>
      </c>
      <c r="J10" s="74">
        <v>519377</v>
      </c>
      <c r="K10" s="74">
        <v>633745</v>
      </c>
      <c r="L10" s="74">
        <v>27660</v>
      </c>
      <c r="M10" s="74">
        <v>51339</v>
      </c>
      <c r="N10" s="74">
        <v>0</v>
      </c>
      <c r="O10" s="74">
        <v>0</v>
      </c>
      <c r="P10" s="74">
        <v>1608374</v>
      </c>
      <c r="Q10" s="75">
        <v>1074149</v>
      </c>
    </row>
    <row r="11" spans="1:17" ht="15" customHeight="1" x14ac:dyDescent="0.25">
      <c r="A11" s="4"/>
      <c r="B11" s="6" t="s">
        <v>34</v>
      </c>
      <c r="C11" s="74"/>
      <c r="D11" s="74"/>
      <c r="E11" s="74"/>
      <c r="F11" s="74"/>
      <c r="G11" s="74"/>
      <c r="H11" s="74"/>
      <c r="I11" s="74"/>
      <c r="J11" s="74"/>
      <c r="K11" s="74"/>
      <c r="L11" s="74"/>
      <c r="M11" s="74"/>
      <c r="N11" s="74"/>
      <c r="O11" s="74"/>
      <c r="P11" s="74"/>
      <c r="Q11" s="75"/>
    </row>
    <row r="12" spans="1:17" ht="15" customHeight="1" x14ac:dyDescent="0.25">
      <c r="A12" s="4" t="s">
        <v>14</v>
      </c>
      <c r="B12" s="5" t="s">
        <v>174</v>
      </c>
      <c r="C12" s="74">
        <v>2063989</v>
      </c>
      <c r="D12" s="74">
        <v>141973</v>
      </c>
      <c r="E12" s="74">
        <v>0</v>
      </c>
      <c r="F12" s="74">
        <v>0</v>
      </c>
      <c r="G12" s="74">
        <v>0</v>
      </c>
      <c r="H12" s="74">
        <v>0</v>
      </c>
      <c r="I12" s="74">
        <v>682067</v>
      </c>
      <c r="J12" s="74">
        <v>29</v>
      </c>
      <c r="K12" s="74">
        <v>1131968</v>
      </c>
      <c r="L12" s="74">
        <v>88746</v>
      </c>
      <c r="M12" s="74">
        <v>0</v>
      </c>
      <c r="N12" s="74">
        <v>1</v>
      </c>
      <c r="O12" s="74">
        <v>0</v>
      </c>
      <c r="P12" s="74">
        <v>1842443</v>
      </c>
      <c r="Q12" s="75">
        <v>0</v>
      </c>
    </row>
    <row r="13" spans="1:17" ht="15" customHeight="1" x14ac:dyDescent="0.25">
      <c r="A13" s="4"/>
      <c r="B13" s="6" t="s">
        <v>175</v>
      </c>
      <c r="C13" s="74"/>
      <c r="D13" s="74"/>
      <c r="E13" s="74"/>
      <c r="F13" s="74"/>
      <c r="G13" s="74"/>
      <c r="H13" s="74"/>
      <c r="I13" s="74"/>
      <c r="J13" s="74"/>
      <c r="K13" s="74"/>
      <c r="L13" s="74"/>
      <c r="M13" s="74"/>
      <c r="N13" s="74"/>
      <c r="O13" s="74"/>
      <c r="P13" s="74"/>
      <c r="Q13" s="75"/>
    </row>
    <row r="14" spans="1:17" ht="15" customHeight="1" x14ac:dyDescent="0.25">
      <c r="A14" s="4" t="s">
        <v>15</v>
      </c>
      <c r="B14" s="5" t="s">
        <v>176</v>
      </c>
      <c r="C14" s="74">
        <v>3779269</v>
      </c>
      <c r="D14" s="74">
        <v>12384733</v>
      </c>
      <c r="E14" s="74">
        <v>1116488</v>
      </c>
      <c r="F14" s="74">
        <v>1389366</v>
      </c>
      <c r="G14" s="74">
        <v>93004</v>
      </c>
      <c r="H14" s="74">
        <v>2842491</v>
      </c>
      <c r="I14" s="74">
        <v>7917594</v>
      </c>
      <c r="J14" s="74">
        <v>535954</v>
      </c>
      <c r="K14" s="74">
        <v>10744740</v>
      </c>
      <c r="L14" s="74">
        <v>3446476</v>
      </c>
      <c r="M14" s="74">
        <v>12197</v>
      </c>
      <c r="N14" s="74">
        <v>136</v>
      </c>
      <c r="O14" s="74">
        <v>0</v>
      </c>
      <c r="P14" s="74">
        <v>4789377</v>
      </c>
      <c r="Q14" s="75">
        <v>804359</v>
      </c>
    </row>
    <row r="15" spans="1:17" ht="15" customHeight="1" x14ac:dyDescent="0.25">
      <c r="A15" s="4"/>
      <c r="B15" s="6" t="s">
        <v>177</v>
      </c>
      <c r="C15" s="74"/>
      <c r="D15" s="74"/>
      <c r="E15" s="74"/>
      <c r="F15" s="74"/>
      <c r="G15" s="74"/>
      <c r="H15" s="74"/>
      <c r="I15" s="74"/>
      <c r="J15" s="74"/>
      <c r="K15" s="74"/>
      <c r="L15" s="74"/>
      <c r="M15" s="74"/>
      <c r="N15" s="74"/>
      <c r="O15" s="74"/>
      <c r="P15" s="74"/>
      <c r="Q15" s="75"/>
    </row>
    <row r="16" spans="1:17" ht="15" customHeight="1" x14ac:dyDescent="0.25">
      <c r="A16" s="4"/>
      <c r="B16" s="76" t="s">
        <v>178</v>
      </c>
      <c r="C16" s="77">
        <v>3882029</v>
      </c>
      <c r="D16" s="77">
        <v>12935964</v>
      </c>
      <c r="E16" s="77">
        <v>1116488</v>
      </c>
      <c r="F16" s="77">
        <v>1390315</v>
      </c>
      <c r="G16" s="77">
        <v>97339</v>
      </c>
      <c r="H16" s="77">
        <v>2944192</v>
      </c>
      <c r="I16" s="77">
        <v>8374562</v>
      </c>
      <c r="J16" s="77">
        <v>535954</v>
      </c>
      <c r="K16" s="77">
        <v>11905357</v>
      </c>
      <c r="L16" s="77">
        <v>3449591</v>
      </c>
      <c r="M16" s="77">
        <v>12197</v>
      </c>
      <c r="N16" s="77">
        <v>136</v>
      </c>
      <c r="O16" s="77">
        <v>0</v>
      </c>
      <c r="P16" s="77">
        <v>4851088</v>
      </c>
      <c r="Q16" s="78">
        <v>828009</v>
      </c>
    </row>
    <row r="17" spans="1:17" ht="15" customHeight="1" x14ac:dyDescent="0.25">
      <c r="A17" s="4"/>
      <c r="B17" s="79" t="s">
        <v>179</v>
      </c>
      <c r="C17" s="77"/>
      <c r="D17" s="77"/>
      <c r="E17" s="77"/>
      <c r="F17" s="77"/>
      <c r="G17" s="77"/>
      <c r="H17" s="77"/>
      <c r="I17" s="77"/>
      <c r="J17" s="77"/>
      <c r="K17" s="77"/>
      <c r="L17" s="77"/>
      <c r="M17" s="77"/>
      <c r="N17" s="77"/>
      <c r="O17" s="77"/>
      <c r="P17" s="77"/>
      <c r="Q17" s="78"/>
    </row>
    <row r="18" spans="1:17" ht="15" customHeight="1" x14ac:dyDescent="0.25">
      <c r="A18" s="4"/>
      <c r="B18" s="76" t="s">
        <v>180</v>
      </c>
      <c r="C18" s="77">
        <v>-102760</v>
      </c>
      <c r="D18" s="77">
        <v>-551231</v>
      </c>
      <c r="E18" s="77">
        <v>0</v>
      </c>
      <c r="F18" s="77">
        <v>-949</v>
      </c>
      <c r="G18" s="77">
        <v>-4335</v>
      </c>
      <c r="H18" s="77">
        <v>-101701</v>
      </c>
      <c r="I18" s="77">
        <v>-456968</v>
      </c>
      <c r="J18" s="77">
        <v>0</v>
      </c>
      <c r="K18" s="77">
        <v>-1160617</v>
      </c>
      <c r="L18" s="77">
        <v>-3115</v>
      </c>
      <c r="M18" s="77">
        <v>0</v>
      </c>
      <c r="N18" s="77">
        <v>0</v>
      </c>
      <c r="O18" s="77">
        <v>0</v>
      </c>
      <c r="P18" s="77">
        <v>-61711</v>
      </c>
      <c r="Q18" s="78">
        <v>-23650</v>
      </c>
    </row>
    <row r="19" spans="1:17" ht="15" customHeight="1" x14ac:dyDescent="0.25">
      <c r="A19" s="4"/>
      <c r="B19" s="79" t="s">
        <v>181</v>
      </c>
      <c r="C19" s="77"/>
      <c r="D19" s="77"/>
      <c r="E19" s="77"/>
      <c r="F19" s="77"/>
      <c r="G19" s="77"/>
      <c r="H19" s="77"/>
      <c r="I19" s="77"/>
      <c r="J19" s="77"/>
      <c r="K19" s="77"/>
      <c r="L19" s="77"/>
      <c r="M19" s="77"/>
      <c r="N19" s="77"/>
      <c r="O19" s="77"/>
      <c r="P19" s="77"/>
      <c r="Q19" s="78"/>
    </row>
    <row r="20" spans="1:17" ht="15" customHeight="1" x14ac:dyDescent="0.25">
      <c r="A20" s="4" t="s">
        <v>16</v>
      </c>
      <c r="B20" s="5" t="s">
        <v>182</v>
      </c>
      <c r="C20" s="74">
        <v>744557</v>
      </c>
      <c r="D20" s="74">
        <v>895899</v>
      </c>
      <c r="E20" s="74">
        <v>777</v>
      </c>
      <c r="F20" s="74">
        <v>48975</v>
      </c>
      <c r="G20" s="74">
        <v>5401</v>
      </c>
      <c r="H20" s="74">
        <v>369163</v>
      </c>
      <c r="I20" s="74">
        <v>3105108</v>
      </c>
      <c r="J20" s="74">
        <v>4686</v>
      </c>
      <c r="K20" s="74">
        <v>816223</v>
      </c>
      <c r="L20" s="74">
        <v>4962</v>
      </c>
      <c r="M20" s="74">
        <v>67209</v>
      </c>
      <c r="N20" s="74">
        <v>154</v>
      </c>
      <c r="O20" s="74">
        <v>0</v>
      </c>
      <c r="P20" s="74">
        <v>1614252</v>
      </c>
      <c r="Q20" s="75">
        <v>569217</v>
      </c>
    </row>
    <row r="21" spans="1:17" ht="15" customHeight="1" x14ac:dyDescent="0.25">
      <c r="A21" s="4"/>
      <c r="B21" s="6" t="s">
        <v>183</v>
      </c>
      <c r="C21" s="74"/>
      <c r="D21" s="74"/>
      <c r="E21" s="74"/>
      <c r="F21" s="74"/>
      <c r="G21" s="74"/>
      <c r="H21" s="74"/>
      <c r="I21" s="74"/>
      <c r="J21" s="74"/>
      <c r="K21" s="74"/>
      <c r="L21" s="74"/>
      <c r="M21" s="74"/>
      <c r="N21" s="74"/>
      <c r="O21" s="74"/>
      <c r="P21" s="74"/>
      <c r="Q21" s="75"/>
    </row>
    <row r="22" spans="1:17" ht="15" customHeight="1" x14ac:dyDescent="0.25">
      <c r="A22" s="4"/>
      <c r="B22" s="76" t="s">
        <v>184</v>
      </c>
      <c r="C22" s="77">
        <v>744557</v>
      </c>
      <c r="D22" s="77">
        <v>895899</v>
      </c>
      <c r="E22" s="77">
        <v>777</v>
      </c>
      <c r="F22" s="77">
        <v>48975</v>
      </c>
      <c r="G22" s="77">
        <v>5401</v>
      </c>
      <c r="H22" s="77">
        <v>369163</v>
      </c>
      <c r="I22" s="77">
        <v>3112233</v>
      </c>
      <c r="J22" s="77">
        <v>4686</v>
      </c>
      <c r="K22" s="77">
        <v>1232484</v>
      </c>
      <c r="L22" s="77">
        <v>4962</v>
      </c>
      <c r="M22" s="77">
        <v>67209</v>
      </c>
      <c r="N22" s="77">
        <v>154</v>
      </c>
      <c r="O22" s="77">
        <v>0</v>
      </c>
      <c r="P22" s="77">
        <v>1614252</v>
      </c>
      <c r="Q22" s="78">
        <v>584615</v>
      </c>
    </row>
    <row r="23" spans="1:17" ht="15" customHeight="1" x14ac:dyDescent="0.25">
      <c r="A23" s="4"/>
      <c r="B23" s="79" t="s">
        <v>179</v>
      </c>
      <c r="C23" s="77"/>
      <c r="D23" s="77"/>
      <c r="E23" s="77"/>
      <c r="F23" s="77"/>
      <c r="G23" s="77"/>
      <c r="H23" s="77"/>
      <c r="I23" s="77"/>
      <c r="J23" s="77"/>
      <c r="K23" s="77"/>
      <c r="L23" s="77"/>
      <c r="M23" s="77"/>
      <c r="N23" s="77"/>
      <c r="O23" s="77"/>
      <c r="P23" s="77"/>
      <c r="Q23" s="78"/>
    </row>
    <row r="24" spans="1:17" ht="15" customHeight="1" x14ac:dyDescent="0.25">
      <c r="A24" s="4"/>
      <c r="B24" s="76" t="s">
        <v>185</v>
      </c>
      <c r="C24" s="77">
        <v>0</v>
      </c>
      <c r="D24" s="77">
        <v>0</v>
      </c>
      <c r="E24" s="77">
        <v>0</v>
      </c>
      <c r="F24" s="77">
        <v>0</v>
      </c>
      <c r="G24" s="77">
        <v>0</v>
      </c>
      <c r="H24" s="77">
        <v>0</v>
      </c>
      <c r="I24" s="77">
        <v>-7125</v>
      </c>
      <c r="J24" s="77">
        <v>0</v>
      </c>
      <c r="K24" s="77">
        <v>-416261</v>
      </c>
      <c r="L24" s="77">
        <v>0</v>
      </c>
      <c r="M24" s="77">
        <v>0</v>
      </c>
      <c r="N24" s="77">
        <v>0</v>
      </c>
      <c r="O24" s="77">
        <v>0</v>
      </c>
      <c r="P24" s="77">
        <v>0</v>
      </c>
      <c r="Q24" s="78">
        <v>-15398</v>
      </c>
    </row>
    <row r="25" spans="1:17" ht="15" customHeight="1" x14ac:dyDescent="0.25">
      <c r="A25" s="4"/>
      <c r="B25" s="79" t="s">
        <v>181</v>
      </c>
      <c r="C25" s="77"/>
      <c r="D25" s="77"/>
      <c r="E25" s="77"/>
      <c r="F25" s="77"/>
      <c r="G25" s="77"/>
      <c r="H25" s="77"/>
      <c r="I25" s="77"/>
      <c r="J25" s="77"/>
      <c r="K25" s="77"/>
      <c r="L25" s="77"/>
      <c r="M25" s="77"/>
      <c r="N25" s="77"/>
      <c r="O25" s="77"/>
      <c r="P25" s="77"/>
      <c r="Q25" s="78"/>
    </row>
    <row r="26" spans="1:17" ht="15" customHeight="1" x14ac:dyDescent="0.25">
      <c r="A26" s="4" t="s">
        <v>17</v>
      </c>
      <c r="B26" s="5" t="s">
        <v>186</v>
      </c>
      <c r="C26" s="74">
        <v>22819846</v>
      </c>
      <c r="D26" s="74">
        <v>48065976</v>
      </c>
      <c r="E26" s="74">
        <v>385482</v>
      </c>
      <c r="F26" s="74">
        <v>234120</v>
      </c>
      <c r="G26" s="74">
        <v>263139</v>
      </c>
      <c r="H26" s="74">
        <v>13698265</v>
      </c>
      <c r="I26" s="74">
        <v>60475776</v>
      </c>
      <c r="J26" s="74">
        <v>277088</v>
      </c>
      <c r="K26" s="74">
        <v>26921373</v>
      </c>
      <c r="L26" s="74">
        <v>8342906</v>
      </c>
      <c r="M26" s="74">
        <v>3061058</v>
      </c>
      <c r="N26" s="74">
        <v>1317145</v>
      </c>
      <c r="O26" s="74">
        <v>1332777</v>
      </c>
      <c r="P26" s="74">
        <v>31660250</v>
      </c>
      <c r="Q26" s="75">
        <v>843006</v>
      </c>
    </row>
    <row r="27" spans="1:17" ht="15" customHeight="1" x14ac:dyDescent="0.25">
      <c r="A27" s="4"/>
      <c r="B27" s="6" t="s">
        <v>187</v>
      </c>
      <c r="C27" s="74"/>
      <c r="D27" s="74"/>
      <c r="E27" s="74"/>
      <c r="F27" s="74"/>
      <c r="G27" s="74"/>
      <c r="H27" s="74"/>
      <c r="I27" s="74"/>
      <c r="J27" s="74"/>
      <c r="K27" s="74"/>
      <c r="L27" s="74"/>
      <c r="M27" s="74"/>
      <c r="N27" s="74"/>
      <c r="O27" s="74"/>
      <c r="P27" s="74"/>
      <c r="Q27" s="75"/>
    </row>
    <row r="28" spans="1:17" ht="15" customHeight="1" x14ac:dyDescent="0.25">
      <c r="A28" s="4"/>
      <c r="B28" s="76" t="s">
        <v>188</v>
      </c>
      <c r="C28" s="77">
        <v>23493954</v>
      </c>
      <c r="D28" s="77">
        <v>51684142</v>
      </c>
      <c r="E28" s="77">
        <v>385729</v>
      </c>
      <c r="F28" s="77">
        <v>398719</v>
      </c>
      <c r="G28" s="77">
        <v>291790</v>
      </c>
      <c r="H28" s="77">
        <v>14889854</v>
      </c>
      <c r="I28" s="77">
        <v>65366409</v>
      </c>
      <c r="J28" s="77">
        <v>314332</v>
      </c>
      <c r="K28" s="77">
        <v>32229185</v>
      </c>
      <c r="L28" s="77">
        <v>9016547</v>
      </c>
      <c r="M28" s="77">
        <v>3061058</v>
      </c>
      <c r="N28" s="77">
        <v>1356668</v>
      </c>
      <c r="O28" s="77">
        <v>1332777</v>
      </c>
      <c r="P28" s="77">
        <v>33022814</v>
      </c>
      <c r="Q28" s="78">
        <v>1067511</v>
      </c>
    </row>
    <row r="29" spans="1:17" ht="15" customHeight="1" x14ac:dyDescent="0.25">
      <c r="A29" s="4"/>
      <c r="B29" s="79" t="s">
        <v>179</v>
      </c>
      <c r="C29" s="77"/>
      <c r="D29" s="77"/>
      <c r="E29" s="77"/>
      <c r="F29" s="77"/>
      <c r="G29" s="77"/>
      <c r="H29" s="77"/>
      <c r="I29" s="77"/>
      <c r="J29" s="77"/>
      <c r="K29" s="77"/>
      <c r="L29" s="77"/>
      <c r="M29" s="77"/>
      <c r="N29" s="77"/>
      <c r="O29" s="77"/>
      <c r="P29" s="77"/>
      <c r="Q29" s="78"/>
    </row>
    <row r="30" spans="1:17" ht="15" customHeight="1" x14ac:dyDescent="0.25">
      <c r="A30" s="4"/>
      <c r="B30" s="76" t="s">
        <v>189</v>
      </c>
      <c r="C30" s="77">
        <v>-674108</v>
      </c>
      <c r="D30" s="77">
        <v>-3618166</v>
      </c>
      <c r="E30" s="77">
        <v>-247</v>
      </c>
      <c r="F30" s="77">
        <v>-164599</v>
      </c>
      <c r="G30" s="77">
        <v>-28651</v>
      </c>
      <c r="H30" s="77">
        <v>-1191589</v>
      </c>
      <c r="I30" s="77">
        <v>-4890633</v>
      </c>
      <c r="J30" s="77">
        <v>-37244</v>
      </c>
      <c r="K30" s="77">
        <v>-5307812</v>
      </c>
      <c r="L30" s="77">
        <v>-673641</v>
      </c>
      <c r="M30" s="77">
        <v>0</v>
      </c>
      <c r="N30" s="77">
        <v>-39523</v>
      </c>
      <c r="O30" s="77">
        <v>0</v>
      </c>
      <c r="P30" s="77">
        <v>-1362564</v>
      </c>
      <c r="Q30" s="78">
        <v>-224505</v>
      </c>
    </row>
    <row r="31" spans="1:17" ht="15" customHeight="1" x14ac:dyDescent="0.25">
      <c r="A31" s="4"/>
      <c r="B31" s="79" t="s">
        <v>181</v>
      </c>
      <c r="C31" s="77"/>
      <c r="D31" s="77"/>
      <c r="E31" s="77"/>
      <c r="F31" s="77"/>
      <c r="G31" s="77"/>
      <c r="H31" s="77"/>
      <c r="I31" s="77"/>
      <c r="J31" s="77"/>
      <c r="K31" s="77"/>
      <c r="L31" s="77"/>
      <c r="M31" s="77"/>
      <c r="N31" s="77"/>
      <c r="O31" s="77"/>
      <c r="P31" s="77"/>
      <c r="Q31" s="78"/>
    </row>
    <row r="32" spans="1:17" ht="15" customHeight="1" x14ac:dyDescent="0.25">
      <c r="A32" s="4" t="s">
        <v>18</v>
      </c>
      <c r="B32" s="5" t="s">
        <v>190</v>
      </c>
      <c r="C32" s="74">
        <v>14415</v>
      </c>
      <c r="D32" s="74">
        <v>451254</v>
      </c>
      <c r="E32" s="74">
        <v>0</v>
      </c>
      <c r="F32" s="74">
        <v>0</v>
      </c>
      <c r="G32" s="74">
        <v>102016</v>
      </c>
      <c r="H32" s="74">
        <v>0</v>
      </c>
      <c r="I32" s="74">
        <v>2056951</v>
      </c>
      <c r="J32" s="74">
        <v>0</v>
      </c>
      <c r="K32" s="74">
        <v>0</v>
      </c>
      <c r="L32" s="74">
        <v>4005949</v>
      </c>
      <c r="M32" s="74">
        <v>0</v>
      </c>
      <c r="N32" s="74">
        <v>0</v>
      </c>
      <c r="O32" s="74">
        <v>0</v>
      </c>
      <c r="P32" s="74">
        <v>237851</v>
      </c>
      <c r="Q32" s="75">
        <v>0</v>
      </c>
    </row>
    <row r="33" spans="1:17" ht="15" customHeight="1" x14ac:dyDescent="0.25">
      <c r="A33" s="4"/>
      <c r="B33" s="6" t="s">
        <v>191</v>
      </c>
      <c r="C33" s="74"/>
      <c r="D33" s="74"/>
      <c r="E33" s="74"/>
      <c r="F33" s="74"/>
      <c r="G33" s="74"/>
      <c r="H33" s="74"/>
      <c r="I33" s="74"/>
      <c r="J33" s="74"/>
      <c r="K33" s="74"/>
      <c r="L33" s="74"/>
      <c r="M33" s="74"/>
      <c r="N33" s="74"/>
      <c r="O33" s="74"/>
      <c r="P33" s="74"/>
      <c r="Q33" s="75"/>
    </row>
    <row r="34" spans="1:17" ht="15" customHeight="1" x14ac:dyDescent="0.25">
      <c r="A34" s="4"/>
      <c r="B34" s="76" t="s">
        <v>192</v>
      </c>
      <c r="C34" s="77">
        <v>14415</v>
      </c>
      <c r="D34" s="77">
        <v>451254</v>
      </c>
      <c r="E34" s="77">
        <v>0</v>
      </c>
      <c r="F34" s="77">
        <v>0</v>
      </c>
      <c r="G34" s="77">
        <v>102016</v>
      </c>
      <c r="H34" s="77">
        <v>0</v>
      </c>
      <c r="I34" s="77">
        <v>2056951</v>
      </c>
      <c r="J34" s="77">
        <v>0</v>
      </c>
      <c r="K34" s="77">
        <v>0</v>
      </c>
      <c r="L34" s="77">
        <v>4005949</v>
      </c>
      <c r="M34" s="77">
        <v>0</v>
      </c>
      <c r="N34" s="77">
        <v>0</v>
      </c>
      <c r="O34" s="77">
        <v>0</v>
      </c>
      <c r="P34" s="77">
        <v>237851</v>
      </c>
      <c r="Q34" s="78">
        <v>0</v>
      </c>
    </row>
    <row r="35" spans="1:17" ht="15" customHeight="1" x14ac:dyDescent="0.25">
      <c r="A35" s="4"/>
      <c r="B35" s="79" t="s">
        <v>179</v>
      </c>
      <c r="C35" s="77"/>
      <c r="D35" s="77"/>
      <c r="E35" s="77"/>
      <c r="F35" s="77"/>
      <c r="G35" s="77"/>
      <c r="H35" s="77"/>
      <c r="I35" s="77"/>
      <c r="J35" s="77"/>
      <c r="K35" s="77"/>
      <c r="L35" s="77"/>
      <c r="M35" s="77"/>
      <c r="N35" s="77"/>
      <c r="O35" s="77"/>
      <c r="P35" s="77"/>
      <c r="Q35" s="78"/>
    </row>
    <row r="36" spans="1:17" ht="15" customHeight="1" x14ac:dyDescent="0.25">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8">
        <v>0</v>
      </c>
    </row>
    <row r="37" spans="1:17" ht="15" customHeight="1" x14ac:dyDescent="0.25">
      <c r="A37" s="4"/>
      <c r="B37" s="79" t="s">
        <v>181</v>
      </c>
      <c r="C37" s="77"/>
      <c r="D37" s="77"/>
      <c r="E37" s="77"/>
      <c r="F37" s="77"/>
      <c r="G37" s="77"/>
      <c r="H37" s="77"/>
      <c r="I37" s="77"/>
      <c r="J37" s="77"/>
      <c r="K37" s="77"/>
      <c r="L37" s="77"/>
      <c r="M37" s="77"/>
      <c r="N37" s="77"/>
      <c r="O37" s="77"/>
      <c r="P37" s="77"/>
      <c r="Q37" s="78"/>
    </row>
    <row r="38" spans="1:17" ht="15" customHeight="1" x14ac:dyDescent="0.25">
      <c r="A38" s="4" t="s">
        <v>19</v>
      </c>
      <c r="B38" s="5" t="s">
        <v>194</v>
      </c>
      <c r="C38" s="74">
        <v>0</v>
      </c>
      <c r="D38" s="74">
        <v>15419</v>
      </c>
      <c r="E38" s="74">
        <v>0</v>
      </c>
      <c r="F38" s="74">
        <v>0</v>
      </c>
      <c r="G38" s="74">
        <v>0</v>
      </c>
      <c r="H38" s="74">
        <v>0</v>
      </c>
      <c r="I38" s="74">
        <v>330411</v>
      </c>
      <c r="J38" s="74">
        <v>0</v>
      </c>
      <c r="K38" s="74">
        <v>0</v>
      </c>
      <c r="L38" s="74">
        <v>0</v>
      </c>
      <c r="M38" s="74">
        <v>0</v>
      </c>
      <c r="N38" s="74">
        <v>0</v>
      </c>
      <c r="O38" s="74">
        <v>0</v>
      </c>
      <c r="P38" s="74">
        <v>0</v>
      </c>
      <c r="Q38" s="75">
        <v>0</v>
      </c>
    </row>
    <row r="39" spans="1:17" ht="15" customHeight="1" x14ac:dyDescent="0.25">
      <c r="A39" s="4"/>
      <c r="B39" s="6" t="s">
        <v>195</v>
      </c>
      <c r="C39" s="74"/>
      <c r="D39" s="74"/>
      <c r="E39" s="74"/>
      <c r="F39" s="74"/>
      <c r="G39" s="74"/>
      <c r="H39" s="74"/>
      <c r="I39" s="74"/>
      <c r="J39" s="74"/>
      <c r="K39" s="74"/>
      <c r="L39" s="74"/>
      <c r="M39" s="74"/>
      <c r="N39" s="74"/>
      <c r="O39" s="74"/>
      <c r="P39" s="74"/>
      <c r="Q39" s="75"/>
    </row>
    <row r="40" spans="1:17" ht="15" customHeight="1" x14ac:dyDescent="0.25">
      <c r="A40" s="4" t="s">
        <v>20</v>
      </c>
      <c r="B40" s="5" t="s">
        <v>196</v>
      </c>
      <c r="C40" s="74">
        <v>20437</v>
      </c>
      <c r="D40" s="74">
        <v>113860</v>
      </c>
      <c r="E40" s="74">
        <v>1359</v>
      </c>
      <c r="F40" s="74">
        <v>5930</v>
      </c>
      <c r="G40" s="74">
        <v>0</v>
      </c>
      <c r="H40" s="74">
        <v>0</v>
      </c>
      <c r="I40" s="74">
        <v>7431</v>
      </c>
      <c r="J40" s="74">
        <v>0</v>
      </c>
      <c r="K40" s="74">
        <v>206006</v>
      </c>
      <c r="L40" s="74">
        <v>0</v>
      </c>
      <c r="M40" s="74">
        <v>0</v>
      </c>
      <c r="N40" s="74">
        <v>0</v>
      </c>
      <c r="O40" s="74">
        <v>496</v>
      </c>
      <c r="P40" s="74">
        <v>18970</v>
      </c>
      <c r="Q40" s="75">
        <v>16280</v>
      </c>
    </row>
    <row r="41" spans="1:17" ht="15" customHeight="1" x14ac:dyDescent="0.25">
      <c r="A41" s="4"/>
      <c r="B41" s="6" t="s">
        <v>197</v>
      </c>
      <c r="C41" s="74"/>
      <c r="D41" s="74"/>
      <c r="E41" s="74"/>
      <c r="F41" s="74"/>
      <c r="G41" s="74"/>
      <c r="H41" s="74"/>
      <c r="I41" s="74"/>
      <c r="J41" s="74"/>
      <c r="K41" s="74"/>
      <c r="L41" s="74"/>
      <c r="M41" s="74"/>
      <c r="N41" s="74"/>
      <c r="O41" s="74"/>
      <c r="P41" s="74"/>
      <c r="Q41" s="75"/>
    </row>
    <row r="42" spans="1:17" ht="15" customHeight="1" x14ac:dyDescent="0.25">
      <c r="A42" s="4" t="s">
        <v>21</v>
      </c>
      <c r="B42" s="5" t="s">
        <v>198</v>
      </c>
      <c r="C42" s="74">
        <v>0</v>
      </c>
      <c r="D42" s="74">
        <v>2223967</v>
      </c>
      <c r="E42" s="74">
        <v>26</v>
      </c>
      <c r="F42" s="74">
        <v>193</v>
      </c>
      <c r="G42" s="74">
        <v>23258</v>
      </c>
      <c r="H42" s="74">
        <v>1180023</v>
      </c>
      <c r="I42" s="74">
        <v>1427378</v>
      </c>
      <c r="J42" s="74">
        <v>0</v>
      </c>
      <c r="K42" s="74">
        <v>1083886</v>
      </c>
      <c r="L42" s="74">
        <v>584329</v>
      </c>
      <c r="M42" s="74">
        <v>396</v>
      </c>
      <c r="N42" s="74">
        <v>0</v>
      </c>
      <c r="O42" s="74">
        <v>776</v>
      </c>
      <c r="P42" s="74">
        <v>95593</v>
      </c>
      <c r="Q42" s="75">
        <v>3600</v>
      </c>
    </row>
    <row r="43" spans="1:17" ht="15" customHeight="1" x14ac:dyDescent="0.25">
      <c r="A43" s="4"/>
      <c r="B43" s="6" t="s">
        <v>199</v>
      </c>
      <c r="C43" s="74"/>
      <c r="D43" s="74"/>
      <c r="E43" s="74"/>
      <c r="F43" s="74"/>
      <c r="G43" s="74"/>
      <c r="H43" s="74"/>
      <c r="I43" s="74"/>
      <c r="J43" s="74"/>
      <c r="K43" s="74"/>
      <c r="L43" s="74"/>
      <c r="M43" s="74"/>
      <c r="N43" s="74"/>
      <c r="O43" s="74"/>
      <c r="P43" s="74"/>
      <c r="Q43" s="75"/>
    </row>
    <row r="44" spans="1:17" ht="15" customHeight="1" x14ac:dyDescent="0.25">
      <c r="A44" s="4"/>
      <c r="B44" s="76" t="s">
        <v>200</v>
      </c>
      <c r="C44" s="77">
        <v>0</v>
      </c>
      <c r="D44" s="77">
        <v>2459107</v>
      </c>
      <c r="E44" s="77">
        <v>26</v>
      </c>
      <c r="F44" s="77">
        <v>291</v>
      </c>
      <c r="G44" s="77">
        <v>30602</v>
      </c>
      <c r="H44" s="77">
        <v>1331052</v>
      </c>
      <c r="I44" s="77">
        <v>1945940</v>
      </c>
      <c r="J44" s="77">
        <v>0</v>
      </c>
      <c r="K44" s="77">
        <v>1094606</v>
      </c>
      <c r="L44" s="77">
        <v>701581</v>
      </c>
      <c r="M44" s="77">
        <v>396</v>
      </c>
      <c r="N44" s="77">
        <v>0</v>
      </c>
      <c r="O44" s="77">
        <v>776</v>
      </c>
      <c r="P44" s="77">
        <v>150530</v>
      </c>
      <c r="Q44" s="78">
        <v>3600</v>
      </c>
    </row>
    <row r="45" spans="1:17" ht="15" customHeight="1" x14ac:dyDescent="0.25">
      <c r="A45" s="4"/>
      <c r="B45" s="16" t="s">
        <v>179</v>
      </c>
      <c r="C45" s="77"/>
      <c r="D45" s="77"/>
      <c r="E45" s="77"/>
      <c r="F45" s="77"/>
      <c r="G45" s="77"/>
      <c r="H45" s="77"/>
      <c r="I45" s="77"/>
      <c r="J45" s="77"/>
      <c r="K45" s="77"/>
      <c r="L45" s="77"/>
      <c r="M45" s="77"/>
      <c r="N45" s="77"/>
      <c r="O45" s="77"/>
      <c r="P45" s="77"/>
      <c r="Q45" s="78"/>
    </row>
    <row r="46" spans="1:17" ht="15" customHeight="1" x14ac:dyDescent="0.25">
      <c r="A46" s="4"/>
      <c r="B46" s="76" t="s">
        <v>201</v>
      </c>
      <c r="C46" s="77">
        <v>0</v>
      </c>
      <c r="D46" s="77">
        <v>-235140</v>
      </c>
      <c r="E46" s="77">
        <v>0</v>
      </c>
      <c r="F46" s="77">
        <v>-98</v>
      </c>
      <c r="G46" s="77">
        <v>-7344</v>
      </c>
      <c r="H46" s="77">
        <v>-151029</v>
      </c>
      <c r="I46" s="77">
        <v>-518562</v>
      </c>
      <c r="J46" s="77">
        <v>0</v>
      </c>
      <c r="K46" s="77">
        <v>-10720</v>
      </c>
      <c r="L46" s="77">
        <v>-117252</v>
      </c>
      <c r="M46" s="77">
        <v>0</v>
      </c>
      <c r="N46" s="77">
        <v>0</v>
      </c>
      <c r="O46" s="77">
        <v>0</v>
      </c>
      <c r="P46" s="77">
        <v>-54937</v>
      </c>
      <c r="Q46" s="78">
        <v>0</v>
      </c>
    </row>
    <row r="47" spans="1:17" ht="15" customHeight="1" x14ac:dyDescent="0.25">
      <c r="A47" s="4"/>
      <c r="B47" s="16" t="s">
        <v>181</v>
      </c>
      <c r="C47" s="77"/>
      <c r="D47" s="77"/>
      <c r="E47" s="77"/>
      <c r="F47" s="77"/>
      <c r="G47" s="77"/>
      <c r="H47" s="77"/>
      <c r="I47" s="77"/>
      <c r="J47" s="77"/>
      <c r="K47" s="77"/>
      <c r="L47" s="77"/>
      <c r="M47" s="77"/>
      <c r="N47" s="77"/>
      <c r="O47" s="77"/>
      <c r="P47" s="77"/>
      <c r="Q47" s="78"/>
    </row>
    <row r="48" spans="1:17" ht="15" customHeight="1" x14ac:dyDescent="0.25">
      <c r="A48" s="4" t="s">
        <v>22</v>
      </c>
      <c r="B48" s="5" t="s">
        <v>202</v>
      </c>
      <c r="C48" s="74">
        <v>0</v>
      </c>
      <c r="D48" s="74">
        <v>12293</v>
      </c>
      <c r="E48" s="74">
        <v>0</v>
      </c>
      <c r="F48" s="74">
        <v>1074</v>
      </c>
      <c r="G48" s="74">
        <v>3970</v>
      </c>
      <c r="H48" s="74">
        <v>562509</v>
      </c>
      <c r="I48" s="74">
        <v>954000</v>
      </c>
      <c r="J48" s="74">
        <v>0</v>
      </c>
      <c r="K48" s="74">
        <v>1309374</v>
      </c>
      <c r="L48" s="74">
        <v>65691</v>
      </c>
      <c r="M48" s="74">
        <v>0</v>
      </c>
      <c r="N48" s="74">
        <v>660</v>
      </c>
      <c r="O48" s="74">
        <v>0</v>
      </c>
      <c r="P48" s="74">
        <v>368479</v>
      </c>
      <c r="Q48" s="75">
        <v>0</v>
      </c>
    </row>
    <row r="49" spans="1:17" ht="15" customHeight="1" x14ac:dyDescent="0.25">
      <c r="A49" s="4"/>
      <c r="B49" s="6" t="s">
        <v>203</v>
      </c>
      <c r="C49" s="74"/>
      <c r="D49" s="74"/>
      <c r="E49" s="74"/>
      <c r="F49" s="74"/>
      <c r="G49" s="74"/>
      <c r="H49" s="74"/>
      <c r="I49" s="74"/>
      <c r="J49" s="74"/>
      <c r="K49" s="74"/>
      <c r="L49" s="74"/>
      <c r="M49" s="74"/>
      <c r="N49" s="74"/>
      <c r="O49" s="74"/>
      <c r="P49" s="74"/>
      <c r="Q49" s="75"/>
    </row>
    <row r="50" spans="1:17" ht="15" customHeight="1" x14ac:dyDescent="0.25">
      <c r="A50" s="4" t="s">
        <v>23</v>
      </c>
      <c r="B50" s="5" t="s">
        <v>204</v>
      </c>
      <c r="C50" s="74">
        <v>43700</v>
      </c>
      <c r="D50" s="74">
        <v>487425</v>
      </c>
      <c r="E50" s="74">
        <v>15761</v>
      </c>
      <c r="F50" s="74">
        <v>11981</v>
      </c>
      <c r="G50" s="74">
        <v>2670</v>
      </c>
      <c r="H50" s="74">
        <v>234358</v>
      </c>
      <c r="I50" s="74">
        <v>552825</v>
      </c>
      <c r="J50" s="74">
        <v>9186</v>
      </c>
      <c r="K50" s="74">
        <v>182125</v>
      </c>
      <c r="L50" s="74">
        <v>241189</v>
      </c>
      <c r="M50" s="74">
        <v>10500</v>
      </c>
      <c r="N50" s="74">
        <v>3160</v>
      </c>
      <c r="O50" s="74">
        <v>6770</v>
      </c>
      <c r="P50" s="74">
        <v>294798</v>
      </c>
      <c r="Q50" s="75">
        <v>10280</v>
      </c>
    </row>
    <row r="51" spans="1:17" ht="15" customHeight="1" x14ac:dyDescent="0.25">
      <c r="A51" s="4"/>
      <c r="B51" s="6" t="s">
        <v>205</v>
      </c>
      <c r="C51" s="74"/>
      <c r="D51" s="74"/>
      <c r="E51" s="74"/>
      <c r="F51" s="74"/>
      <c r="G51" s="74"/>
      <c r="H51" s="74"/>
      <c r="I51" s="74"/>
      <c r="J51" s="74"/>
      <c r="K51" s="74"/>
      <c r="L51" s="74"/>
      <c r="M51" s="74"/>
      <c r="N51" s="74"/>
      <c r="O51" s="74"/>
      <c r="P51" s="74"/>
      <c r="Q51" s="75"/>
    </row>
    <row r="52" spans="1:17" ht="15" customHeight="1" x14ac:dyDescent="0.25">
      <c r="A52" s="4"/>
      <c r="B52" s="76" t="s">
        <v>206</v>
      </c>
      <c r="C52" s="77">
        <v>428187</v>
      </c>
      <c r="D52" s="77">
        <v>1550648</v>
      </c>
      <c r="E52" s="77">
        <v>29683</v>
      </c>
      <c r="F52" s="77">
        <v>34170</v>
      </c>
      <c r="G52" s="77">
        <v>7497</v>
      </c>
      <c r="H52" s="77">
        <v>412766</v>
      </c>
      <c r="I52" s="77">
        <v>1647058</v>
      </c>
      <c r="J52" s="77">
        <v>21172</v>
      </c>
      <c r="K52" s="77">
        <v>807754</v>
      </c>
      <c r="L52" s="77">
        <v>545608</v>
      </c>
      <c r="M52" s="77">
        <v>70407</v>
      </c>
      <c r="N52" s="77">
        <v>8950</v>
      </c>
      <c r="O52" s="77">
        <v>12544</v>
      </c>
      <c r="P52" s="77">
        <v>747597</v>
      </c>
      <c r="Q52" s="78">
        <v>39758</v>
      </c>
    </row>
    <row r="53" spans="1:17" ht="15" customHeight="1" x14ac:dyDescent="0.25">
      <c r="A53" s="4"/>
      <c r="B53" s="16" t="s">
        <v>179</v>
      </c>
      <c r="C53" s="77"/>
      <c r="D53" s="77"/>
      <c r="E53" s="77"/>
      <c r="F53" s="77"/>
      <c r="G53" s="77"/>
      <c r="H53" s="77"/>
      <c r="I53" s="77"/>
      <c r="J53" s="77"/>
      <c r="K53" s="77"/>
      <c r="L53" s="77"/>
      <c r="M53" s="77"/>
      <c r="N53" s="77"/>
      <c r="O53" s="77"/>
      <c r="P53" s="77"/>
      <c r="Q53" s="78"/>
    </row>
    <row r="54" spans="1:17" ht="15" customHeight="1" x14ac:dyDescent="0.25">
      <c r="A54" s="4"/>
      <c r="B54" s="76" t="s">
        <v>207</v>
      </c>
      <c r="C54" s="77">
        <v>-384487</v>
      </c>
      <c r="D54" s="77">
        <v>-1063223</v>
      </c>
      <c r="E54" s="77">
        <v>-13922</v>
      </c>
      <c r="F54" s="77">
        <v>-22189</v>
      </c>
      <c r="G54" s="77">
        <v>-4827</v>
      </c>
      <c r="H54" s="77">
        <v>-178408</v>
      </c>
      <c r="I54" s="77">
        <v>-1094233</v>
      </c>
      <c r="J54" s="77">
        <v>-11986</v>
      </c>
      <c r="K54" s="77">
        <v>-625629</v>
      </c>
      <c r="L54" s="77">
        <v>-304419</v>
      </c>
      <c r="M54" s="77">
        <v>-59907</v>
      </c>
      <c r="N54" s="77">
        <v>-5790</v>
      </c>
      <c r="O54" s="77">
        <v>-5774</v>
      </c>
      <c r="P54" s="77">
        <v>-452799</v>
      </c>
      <c r="Q54" s="78">
        <v>-29478</v>
      </c>
    </row>
    <row r="55" spans="1:17" ht="15" customHeight="1" x14ac:dyDescent="0.25">
      <c r="A55" s="4"/>
      <c r="B55" s="16" t="s">
        <v>208</v>
      </c>
      <c r="C55" s="77"/>
      <c r="D55" s="77"/>
      <c r="E55" s="77"/>
      <c r="F55" s="77"/>
      <c r="G55" s="77"/>
      <c r="H55" s="77"/>
      <c r="I55" s="77"/>
      <c r="J55" s="77"/>
      <c r="K55" s="77"/>
      <c r="L55" s="77"/>
      <c r="M55" s="77"/>
      <c r="N55" s="77"/>
      <c r="O55" s="77"/>
      <c r="P55" s="77"/>
      <c r="Q55" s="78"/>
    </row>
    <row r="56" spans="1:17" ht="15" customHeight="1" x14ac:dyDescent="0.25">
      <c r="A56" s="4" t="s">
        <v>24</v>
      </c>
      <c r="B56" s="5" t="s">
        <v>209</v>
      </c>
      <c r="C56" s="74">
        <v>24743</v>
      </c>
      <c r="D56" s="74">
        <v>164293</v>
      </c>
      <c r="E56" s="74">
        <v>2386</v>
      </c>
      <c r="F56" s="74">
        <v>291</v>
      </c>
      <c r="G56" s="74">
        <v>333</v>
      </c>
      <c r="H56" s="74">
        <v>33206</v>
      </c>
      <c r="I56" s="74">
        <v>108259</v>
      </c>
      <c r="J56" s="74">
        <v>7061</v>
      </c>
      <c r="K56" s="74">
        <v>38962</v>
      </c>
      <c r="L56" s="74">
        <v>59671</v>
      </c>
      <c r="M56" s="74">
        <v>6468</v>
      </c>
      <c r="N56" s="74">
        <v>964</v>
      </c>
      <c r="O56" s="74">
        <v>4739</v>
      </c>
      <c r="P56" s="74">
        <v>34775</v>
      </c>
      <c r="Q56" s="75">
        <v>24477</v>
      </c>
    </row>
    <row r="57" spans="1:17" ht="15" customHeight="1" x14ac:dyDescent="0.25">
      <c r="A57" s="4"/>
      <c r="B57" s="6" t="s">
        <v>35</v>
      </c>
      <c r="C57" s="74"/>
      <c r="D57" s="74"/>
      <c r="E57" s="74"/>
      <c r="F57" s="74"/>
      <c r="G57" s="74"/>
      <c r="H57" s="74"/>
      <c r="I57" s="74"/>
      <c r="J57" s="74"/>
      <c r="K57" s="74"/>
      <c r="L57" s="74"/>
      <c r="M57" s="74"/>
      <c r="N57" s="74"/>
      <c r="O57" s="74"/>
      <c r="P57" s="74"/>
      <c r="Q57" s="75"/>
    </row>
    <row r="58" spans="1:17" ht="15" customHeight="1" x14ac:dyDescent="0.25">
      <c r="A58" s="4"/>
      <c r="B58" s="76" t="s">
        <v>210</v>
      </c>
      <c r="C58" s="77">
        <v>122798</v>
      </c>
      <c r="D58" s="77">
        <v>348633</v>
      </c>
      <c r="E58" s="77">
        <v>11402</v>
      </c>
      <c r="F58" s="77">
        <v>6119</v>
      </c>
      <c r="G58" s="77">
        <v>2410</v>
      </c>
      <c r="H58" s="77">
        <v>110381</v>
      </c>
      <c r="I58" s="77">
        <v>854585</v>
      </c>
      <c r="J58" s="77">
        <v>13917</v>
      </c>
      <c r="K58" s="77">
        <v>770347</v>
      </c>
      <c r="L58" s="77">
        <v>261848</v>
      </c>
      <c r="M58" s="77">
        <v>32883</v>
      </c>
      <c r="N58" s="77">
        <v>7148</v>
      </c>
      <c r="O58" s="77">
        <v>4739</v>
      </c>
      <c r="P58" s="77">
        <v>438563</v>
      </c>
      <c r="Q58" s="78">
        <v>48191</v>
      </c>
    </row>
    <row r="59" spans="1:17" ht="15" customHeight="1" x14ac:dyDescent="0.25">
      <c r="A59" s="4"/>
      <c r="B59" s="16" t="s">
        <v>179</v>
      </c>
      <c r="C59" s="77"/>
      <c r="D59" s="77"/>
      <c r="E59" s="77"/>
      <c r="F59" s="77"/>
      <c r="G59" s="77"/>
      <c r="H59" s="77"/>
      <c r="I59" s="77"/>
      <c r="J59" s="77"/>
      <c r="K59" s="77"/>
      <c r="L59" s="77"/>
      <c r="M59" s="77"/>
      <c r="N59" s="77"/>
      <c r="O59" s="77"/>
      <c r="P59" s="77"/>
      <c r="Q59" s="78"/>
    </row>
    <row r="60" spans="1:17" ht="15" customHeight="1" x14ac:dyDescent="0.25">
      <c r="A60" s="4"/>
      <c r="B60" s="76" t="s">
        <v>211</v>
      </c>
      <c r="C60" s="77">
        <v>-98055</v>
      </c>
      <c r="D60" s="77">
        <v>-184340</v>
      </c>
      <c r="E60" s="77">
        <v>-9016</v>
      </c>
      <c r="F60" s="77">
        <v>-5828</v>
      </c>
      <c r="G60" s="77">
        <v>-2077</v>
      </c>
      <c r="H60" s="77">
        <v>-77175</v>
      </c>
      <c r="I60" s="77">
        <v>-746326</v>
      </c>
      <c r="J60" s="77">
        <v>-6856</v>
      </c>
      <c r="K60" s="77">
        <v>-731385</v>
      </c>
      <c r="L60" s="77">
        <v>-202177</v>
      </c>
      <c r="M60" s="77">
        <v>-26415</v>
      </c>
      <c r="N60" s="77">
        <v>-6184</v>
      </c>
      <c r="O60" s="77">
        <v>0</v>
      </c>
      <c r="P60" s="77">
        <v>-403788</v>
      </c>
      <c r="Q60" s="78">
        <v>-23714</v>
      </c>
    </row>
    <row r="61" spans="1:17" ht="15" customHeight="1" x14ac:dyDescent="0.25">
      <c r="A61" s="4"/>
      <c r="B61" s="16" t="s">
        <v>208</v>
      </c>
      <c r="C61" s="77"/>
      <c r="D61" s="77"/>
      <c r="E61" s="77"/>
      <c r="F61" s="77"/>
      <c r="G61" s="77"/>
      <c r="H61" s="77"/>
      <c r="I61" s="77"/>
      <c r="J61" s="77"/>
      <c r="K61" s="77"/>
      <c r="L61" s="77"/>
      <c r="M61" s="77"/>
      <c r="N61" s="77"/>
      <c r="O61" s="77"/>
      <c r="P61" s="77"/>
      <c r="Q61" s="78"/>
    </row>
    <row r="62" spans="1:17" ht="15" customHeight="1" x14ac:dyDescent="0.25">
      <c r="A62" s="4" t="s">
        <v>25</v>
      </c>
      <c r="B62" s="5" t="s">
        <v>212</v>
      </c>
      <c r="C62" s="74">
        <v>674957</v>
      </c>
      <c r="D62" s="74">
        <v>596005</v>
      </c>
      <c r="E62" s="74">
        <v>0</v>
      </c>
      <c r="F62" s="74">
        <v>0</v>
      </c>
      <c r="G62" s="74">
        <v>0</v>
      </c>
      <c r="H62" s="74">
        <v>3698</v>
      </c>
      <c r="I62" s="74">
        <v>362165</v>
      </c>
      <c r="J62" s="74">
        <v>23224</v>
      </c>
      <c r="K62" s="74">
        <v>155951</v>
      </c>
      <c r="L62" s="74">
        <v>2804</v>
      </c>
      <c r="M62" s="74">
        <v>0</v>
      </c>
      <c r="N62" s="74">
        <v>0</v>
      </c>
      <c r="O62" s="74">
        <v>1110</v>
      </c>
      <c r="P62" s="74">
        <v>98032</v>
      </c>
      <c r="Q62" s="75">
        <v>6461</v>
      </c>
    </row>
    <row r="63" spans="1:17" ht="15" customHeight="1" x14ac:dyDescent="0.25">
      <c r="A63" s="4"/>
      <c r="B63" s="6" t="s">
        <v>213</v>
      </c>
      <c r="C63" s="74"/>
      <c r="D63" s="74"/>
      <c r="E63" s="74"/>
      <c r="F63" s="74"/>
      <c r="G63" s="74"/>
      <c r="H63" s="74"/>
      <c r="I63" s="74"/>
      <c r="J63" s="74"/>
      <c r="K63" s="74"/>
      <c r="L63" s="74"/>
      <c r="M63" s="74"/>
      <c r="N63" s="74"/>
      <c r="O63" s="74"/>
      <c r="P63" s="74"/>
      <c r="Q63" s="75"/>
    </row>
    <row r="64" spans="1:17" ht="15" customHeight="1" x14ac:dyDescent="0.25">
      <c r="A64" s="4"/>
      <c r="B64" s="76" t="s">
        <v>214</v>
      </c>
      <c r="C64" s="77">
        <v>674957</v>
      </c>
      <c r="D64" s="77">
        <v>605011</v>
      </c>
      <c r="E64" s="77">
        <v>0</v>
      </c>
      <c r="F64" s="77">
        <v>0</v>
      </c>
      <c r="G64" s="77">
        <v>0</v>
      </c>
      <c r="H64" s="77">
        <v>3848</v>
      </c>
      <c r="I64" s="77">
        <v>362293</v>
      </c>
      <c r="J64" s="77">
        <v>23224</v>
      </c>
      <c r="K64" s="77">
        <v>155951</v>
      </c>
      <c r="L64" s="77">
        <v>2804</v>
      </c>
      <c r="M64" s="77">
        <v>0</v>
      </c>
      <c r="N64" s="77">
        <v>0</v>
      </c>
      <c r="O64" s="77">
        <v>1110</v>
      </c>
      <c r="P64" s="77">
        <v>99532</v>
      </c>
      <c r="Q64" s="78">
        <v>12226</v>
      </c>
    </row>
    <row r="65" spans="1:17" ht="15" customHeight="1" x14ac:dyDescent="0.25">
      <c r="A65" s="4"/>
      <c r="B65" s="16" t="s">
        <v>179</v>
      </c>
      <c r="C65" s="77"/>
      <c r="D65" s="77"/>
      <c r="E65" s="77"/>
      <c r="F65" s="77"/>
      <c r="G65" s="77"/>
      <c r="H65" s="77"/>
      <c r="I65" s="77"/>
      <c r="J65" s="77"/>
      <c r="K65" s="77"/>
      <c r="L65" s="77"/>
      <c r="M65" s="77"/>
      <c r="N65" s="77"/>
      <c r="O65" s="77"/>
      <c r="P65" s="77"/>
      <c r="Q65" s="78"/>
    </row>
    <row r="66" spans="1:17" ht="15" customHeight="1" x14ac:dyDescent="0.25">
      <c r="A66" s="4"/>
      <c r="B66" s="76" t="s">
        <v>215</v>
      </c>
      <c r="C66" s="77">
        <v>0</v>
      </c>
      <c r="D66" s="77">
        <v>-9006</v>
      </c>
      <c r="E66" s="77">
        <v>0</v>
      </c>
      <c r="F66" s="77">
        <v>0</v>
      </c>
      <c r="G66" s="77">
        <v>0</v>
      </c>
      <c r="H66" s="77">
        <v>-150</v>
      </c>
      <c r="I66" s="77">
        <v>-128</v>
      </c>
      <c r="J66" s="77">
        <v>0</v>
      </c>
      <c r="K66" s="77">
        <v>0</v>
      </c>
      <c r="L66" s="77">
        <v>0</v>
      </c>
      <c r="M66" s="77">
        <v>0</v>
      </c>
      <c r="N66" s="77">
        <v>0</v>
      </c>
      <c r="O66" s="77">
        <v>0</v>
      </c>
      <c r="P66" s="77">
        <v>-1500</v>
      </c>
      <c r="Q66" s="78">
        <v>-5765</v>
      </c>
    </row>
    <row r="67" spans="1:17" ht="15" customHeight="1" x14ac:dyDescent="0.25">
      <c r="A67" s="4"/>
      <c r="B67" s="16" t="s">
        <v>181</v>
      </c>
      <c r="C67" s="77"/>
      <c r="D67" s="77"/>
      <c r="E67" s="77"/>
      <c r="F67" s="77"/>
      <c r="G67" s="77"/>
      <c r="H67" s="77"/>
      <c r="I67" s="77"/>
      <c r="J67" s="77"/>
      <c r="K67" s="77"/>
      <c r="L67" s="77"/>
      <c r="M67" s="77"/>
      <c r="N67" s="77"/>
      <c r="O67" s="77"/>
      <c r="P67" s="77"/>
      <c r="Q67" s="78"/>
    </row>
    <row r="68" spans="1:17" ht="15" customHeight="1" x14ac:dyDescent="0.25">
      <c r="A68" s="4" t="s">
        <v>26</v>
      </c>
      <c r="B68" s="5" t="s">
        <v>216</v>
      </c>
      <c r="C68" s="74">
        <v>29635</v>
      </c>
      <c r="D68" s="74">
        <v>7576</v>
      </c>
      <c r="E68" s="74">
        <v>0</v>
      </c>
      <c r="F68" s="74">
        <v>1190</v>
      </c>
      <c r="G68" s="74">
        <v>0</v>
      </c>
      <c r="H68" s="74">
        <v>10388</v>
      </c>
      <c r="I68" s="74">
        <v>51947</v>
      </c>
      <c r="J68" s="74">
        <v>558</v>
      </c>
      <c r="K68" s="74">
        <v>25008</v>
      </c>
      <c r="L68" s="74">
        <v>13296</v>
      </c>
      <c r="M68" s="74">
        <v>1025</v>
      </c>
      <c r="N68" s="74">
        <v>0</v>
      </c>
      <c r="O68" s="74">
        <v>8216</v>
      </c>
      <c r="P68" s="74">
        <v>39072</v>
      </c>
      <c r="Q68" s="75">
        <v>11757</v>
      </c>
    </row>
    <row r="69" spans="1:17" ht="15" customHeight="1" x14ac:dyDescent="0.25">
      <c r="A69" s="4"/>
      <c r="B69" s="6" t="s">
        <v>217</v>
      </c>
      <c r="C69" s="74"/>
      <c r="D69" s="74"/>
      <c r="E69" s="74"/>
      <c r="F69" s="74"/>
      <c r="G69" s="74"/>
      <c r="H69" s="74"/>
      <c r="I69" s="74"/>
      <c r="J69" s="74"/>
      <c r="K69" s="74"/>
      <c r="L69" s="74"/>
      <c r="M69" s="74"/>
      <c r="N69" s="74"/>
      <c r="O69" s="74"/>
      <c r="P69" s="74"/>
      <c r="Q69" s="75"/>
    </row>
    <row r="70" spans="1:17" ht="15" customHeight="1" x14ac:dyDescent="0.25">
      <c r="A70" s="4" t="s">
        <v>27</v>
      </c>
      <c r="B70" s="5" t="s">
        <v>218</v>
      </c>
      <c r="C70" s="74">
        <v>443189</v>
      </c>
      <c r="D70" s="74">
        <v>3165443</v>
      </c>
      <c r="E70" s="74">
        <v>26969</v>
      </c>
      <c r="F70" s="74">
        <v>556</v>
      </c>
      <c r="G70" s="74">
        <v>7576</v>
      </c>
      <c r="H70" s="74">
        <v>486292</v>
      </c>
      <c r="I70" s="74">
        <v>2486667</v>
      </c>
      <c r="J70" s="74">
        <v>25270</v>
      </c>
      <c r="K70" s="74">
        <v>2434598</v>
      </c>
      <c r="L70" s="74">
        <v>157991</v>
      </c>
      <c r="M70" s="74">
        <v>85294</v>
      </c>
      <c r="N70" s="74">
        <v>5438</v>
      </c>
      <c r="O70" s="74">
        <v>6793</v>
      </c>
      <c r="P70" s="74">
        <v>324346</v>
      </c>
      <c r="Q70" s="75">
        <v>155530</v>
      </c>
    </row>
    <row r="71" spans="1:17" ht="15" customHeight="1" x14ac:dyDescent="0.25">
      <c r="A71" s="4"/>
      <c r="B71" s="6" t="s">
        <v>219</v>
      </c>
      <c r="C71" s="74"/>
      <c r="D71" s="74"/>
      <c r="E71" s="74"/>
      <c r="F71" s="74"/>
      <c r="G71" s="74"/>
      <c r="H71" s="74"/>
      <c r="I71" s="74"/>
      <c r="J71" s="74"/>
      <c r="K71" s="74"/>
      <c r="L71" s="74"/>
      <c r="M71" s="74"/>
      <c r="N71" s="74"/>
      <c r="O71" s="74"/>
      <c r="P71" s="74"/>
      <c r="Q71" s="75"/>
    </row>
    <row r="72" spans="1:17" ht="15" customHeight="1" x14ac:dyDescent="0.25">
      <c r="A72" s="4" t="s">
        <v>28</v>
      </c>
      <c r="B72" s="5" t="s">
        <v>220</v>
      </c>
      <c r="C72" s="74">
        <v>0</v>
      </c>
      <c r="D72" s="74">
        <v>18362</v>
      </c>
      <c r="E72" s="74">
        <v>0</v>
      </c>
      <c r="F72" s="74">
        <v>0</v>
      </c>
      <c r="G72" s="74">
        <v>0</v>
      </c>
      <c r="H72" s="74">
        <v>0</v>
      </c>
      <c r="I72" s="74">
        <v>0</v>
      </c>
      <c r="J72" s="74">
        <v>0</v>
      </c>
      <c r="K72" s="74">
        <v>7812</v>
      </c>
      <c r="L72" s="74">
        <v>0</v>
      </c>
      <c r="M72" s="74">
        <v>0</v>
      </c>
      <c r="N72" s="74">
        <v>0</v>
      </c>
      <c r="O72" s="74">
        <v>0</v>
      </c>
      <c r="P72" s="74">
        <v>25703</v>
      </c>
      <c r="Q72" s="75">
        <v>0</v>
      </c>
    </row>
    <row r="73" spans="1:17" ht="15" customHeight="1" x14ac:dyDescent="0.25">
      <c r="A73" s="4"/>
      <c r="B73" s="6" t="s">
        <v>221</v>
      </c>
      <c r="C73" s="74"/>
      <c r="D73" s="74"/>
      <c r="E73" s="74"/>
      <c r="F73" s="74"/>
      <c r="G73" s="74"/>
      <c r="H73" s="74"/>
      <c r="I73" s="74"/>
      <c r="J73" s="74"/>
      <c r="K73" s="74"/>
      <c r="L73" s="74"/>
      <c r="M73" s="74"/>
      <c r="N73" s="74"/>
      <c r="O73" s="74"/>
      <c r="P73" s="74"/>
      <c r="Q73" s="75"/>
    </row>
    <row r="74" spans="1:17" ht="15" customHeight="1" x14ac:dyDescent="0.25">
      <c r="A74" s="4" t="s">
        <v>29</v>
      </c>
      <c r="B74" s="5" t="s">
        <v>222</v>
      </c>
      <c r="C74" s="74">
        <v>463496</v>
      </c>
      <c r="D74" s="74">
        <v>1162928</v>
      </c>
      <c r="E74" s="74">
        <v>36351</v>
      </c>
      <c r="F74" s="74">
        <v>94370</v>
      </c>
      <c r="G74" s="74">
        <v>5940</v>
      </c>
      <c r="H74" s="74">
        <v>215911</v>
      </c>
      <c r="I74" s="74">
        <v>2778626</v>
      </c>
      <c r="J74" s="74">
        <v>38243</v>
      </c>
      <c r="K74" s="74">
        <v>3258596</v>
      </c>
      <c r="L74" s="74">
        <v>240383</v>
      </c>
      <c r="M74" s="74">
        <v>90214</v>
      </c>
      <c r="N74" s="74">
        <v>9124</v>
      </c>
      <c r="O74" s="74">
        <v>42250</v>
      </c>
      <c r="P74" s="74">
        <v>607304</v>
      </c>
      <c r="Q74" s="75">
        <v>418782</v>
      </c>
    </row>
    <row r="75" spans="1:17" ht="15" customHeight="1" x14ac:dyDescent="0.25">
      <c r="A75" s="4"/>
      <c r="B75" s="6" t="s">
        <v>36</v>
      </c>
      <c r="C75" s="74"/>
      <c r="D75" s="74"/>
      <c r="E75" s="74"/>
      <c r="F75" s="74"/>
      <c r="G75" s="74"/>
      <c r="H75" s="74"/>
      <c r="I75" s="74"/>
      <c r="J75" s="74"/>
      <c r="K75" s="74"/>
      <c r="L75" s="74"/>
      <c r="M75" s="74"/>
      <c r="N75" s="74"/>
      <c r="O75" s="74"/>
      <c r="P75" s="74"/>
      <c r="Q75" s="75"/>
    </row>
    <row r="76" spans="1:17" ht="15" customHeight="1" x14ac:dyDescent="0.25">
      <c r="A76" s="4"/>
      <c r="B76" s="76" t="s">
        <v>223</v>
      </c>
      <c r="C76" s="77">
        <v>0</v>
      </c>
      <c r="D76" s="77">
        <v>11645</v>
      </c>
      <c r="E76" s="77">
        <v>0</v>
      </c>
      <c r="F76" s="77">
        <v>0</v>
      </c>
      <c r="G76" s="77">
        <v>0</v>
      </c>
      <c r="H76" s="77">
        <v>0</v>
      </c>
      <c r="I76" s="77">
        <v>0</v>
      </c>
      <c r="J76" s="77">
        <v>0</v>
      </c>
      <c r="K76" s="77">
        <v>871</v>
      </c>
      <c r="L76" s="77">
        <v>7857</v>
      </c>
      <c r="M76" s="77">
        <v>0</v>
      </c>
      <c r="N76" s="77">
        <v>0</v>
      </c>
      <c r="O76" s="77">
        <v>0</v>
      </c>
      <c r="P76" s="77">
        <v>7767</v>
      </c>
      <c r="Q76" s="78">
        <v>0</v>
      </c>
    </row>
    <row r="77" spans="1:17" ht="15" customHeight="1" x14ac:dyDescent="0.25">
      <c r="A77" s="4"/>
      <c r="B77" s="16" t="s">
        <v>224</v>
      </c>
      <c r="C77" s="77"/>
      <c r="D77" s="77"/>
      <c r="E77" s="77"/>
      <c r="F77" s="77"/>
      <c r="G77" s="77"/>
      <c r="H77" s="77"/>
      <c r="I77" s="77"/>
      <c r="J77" s="77"/>
      <c r="K77" s="77"/>
      <c r="L77" s="77"/>
      <c r="M77" s="77"/>
      <c r="N77" s="77"/>
      <c r="O77" s="77"/>
      <c r="P77" s="77"/>
      <c r="Q77" s="78"/>
    </row>
    <row r="78" spans="1:17" ht="15" customHeight="1" x14ac:dyDescent="0.25">
      <c r="A78" s="4"/>
      <c r="B78" s="76" t="s">
        <v>225</v>
      </c>
      <c r="C78" s="77">
        <v>486290</v>
      </c>
      <c r="D78" s="77">
        <v>1445359</v>
      </c>
      <c r="E78" s="77">
        <v>36393</v>
      </c>
      <c r="F78" s="77">
        <v>96904</v>
      </c>
      <c r="G78" s="77">
        <v>5940</v>
      </c>
      <c r="H78" s="77">
        <v>251198</v>
      </c>
      <c r="I78" s="77">
        <v>3080065</v>
      </c>
      <c r="J78" s="77">
        <v>47601</v>
      </c>
      <c r="K78" s="77">
        <v>4121874</v>
      </c>
      <c r="L78" s="77">
        <v>267925</v>
      </c>
      <c r="M78" s="77">
        <v>109427</v>
      </c>
      <c r="N78" s="77">
        <v>9150</v>
      </c>
      <c r="O78" s="77">
        <v>42250</v>
      </c>
      <c r="P78" s="77">
        <v>704088</v>
      </c>
      <c r="Q78" s="78">
        <v>432259</v>
      </c>
    </row>
    <row r="79" spans="1:17" ht="15" customHeight="1" x14ac:dyDescent="0.25">
      <c r="A79" s="4"/>
      <c r="B79" s="16" t="s">
        <v>36</v>
      </c>
      <c r="C79" s="77"/>
      <c r="D79" s="77"/>
      <c r="E79" s="77"/>
      <c r="F79" s="77"/>
      <c r="G79" s="77"/>
      <c r="H79" s="77"/>
      <c r="I79" s="77"/>
      <c r="J79" s="77"/>
      <c r="K79" s="77"/>
      <c r="L79" s="77"/>
      <c r="M79" s="77"/>
      <c r="N79" s="77"/>
      <c r="O79" s="77"/>
      <c r="P79" s="77"/>
      <c r="Q79" s="78"/>
    </row>
    <row r="80" spans="1:17" ht="15" customHeight="1" x14ac:dyDescent="0.25">
      <c r="A80" s="4"/>
      <c r="B80" s="76" t="s">
        <v>226</v>
      </c>
      <c r="C80" s="77">
        <v>-22794</v>
      </c>
      <c r="D80" s="77">
        <v>-294076</v>
      </c>
      <c r="E80" s="77">
        <v>-42</v>
      </c>
      <c r="F80" s="77">
        <v>-2534</v>
      </c>
      <c r="G80" s="77">
        <v>0</v>
      </c>
      <c r="H80" s="77">
        <v>-35287</v>
      </c>
      <c r="I80" s="77">
        <v>-301439</v>
      </c>
      <c r="J80" s="77">
        <v>-9358</v>
      </c>
      <c r="K80" s="77">
        <v>-864149</v>
      </c>
      <c r="L80" s="77">
        <v>-35399</v>
      </c>
      <c r="M80" s="77">
        <v>-19213</v>
      </c>
      <c r="N80" s="77">
        <v>-26</v>
      </c>
      <c r="O80" s="77">
        <v>0</v>
      </c>
      <c r="P80" s="77">
        <v>-104551</v>
      </c>
      <c r="Q80" s="78">
        <v>-13477</v>
      </c>
    </row>
    <row r="81" spans="1:17" ht="15" customHeight="1" x14ac:dyDescent="0.25">
      <c r="A81" s="4"/>
      <c r="B81" s="16" t="s">
        <v>181</v>
      </c>
      <c r="C81" s="77"/>
      <c r="D81" s="77"/>
      <c r="E81" s="77"/>
      <c r="F81" s="77"/>
      <c r="G81" s="77"/>
      <c r="H81" s="77"/>
      <c r="I81" s="77"/>
      <c r="J81" s="77"/>
      <c r="K81" s="77"/>
      <c r="L81" s="77"/>
      <c r="M81" s="77"/>
      <c r="N81" s="77"/>
      <c r="O81" s="77"/>
      <c r="P81" s="77"/>
      <c r="Q81" s="78"/>
    </row>
    <row r="82" spans="1:17" ht="15" customHeight="1" x14ac:dyDescent="0.25">
      <c r="A82" s="100"/>
      <c r="B82" s="101" t="s">
        <v>227</v>
      </c>
      <c r="C82" s="102">
        <v>32751405</v>
      </c>
      <c r="D82" s="102">
        <v>73023738</v>
      </c>
      <c r="E82" s="102">
        <v>1783174</v>
      </c>
      <c r="F82" s="102">
        <v>1926290</v>
      </c>
      <c r="G82" s="102">
        <v>558450</v>
      </c>
      <c r="H82" s="102">
        <v>20205893</v>
      </c>
      <c r="I82" s="102">
        <v>96007879</v>
      </c>
      <c r="J82" s="102">
        <v>1444912</v>
      </c>
      <c r="K82" s="102">
        <v>50084557</v>
      </c>
      <c r="L82" s="102">
        <v>17440041</v>
      </c>
      <c r="M82" s="102">
        <v>3817221</v>
      </c>
      <c r="N82" s="102">
        <v>1483189</v>
      </c>
      <c r="O82" s="102">
        <v>1432443</v>
      </c>
      <c r="P82" s="102">
        <v>46000281</v>
      </c>
      <c r="Q82" s="103">
        <v>4043252</v>
      </c>
    </row>
    <row r="83" spans="1:17" ht="15" customHeight="1" x14ac:dyDescent="0.25">
      <c r="A83" s="70"/>
      <c r="B83" s="3" t="s">
        <v>37</v>
      </c>
      <c r="C83" s="7"/>
      <c r="D83" s="7"/>
      <c r="E83" s="7"/>
      <c r="F83" s="7"/>
      <c r="G83" s="7"/>
      <c r="H83" s="7"/>
      <c r="I83" s="7"/>
      <c r="J83" s="7"/>
      <c r="K83" s="7"/>
      <c r="L83" s="7"/>
      <c r="M83" s="7"/>
      <c r="N83" s="7"/>
      <c r="O83" s="7"/>
      <c r="P83" s="7"/>
      <c r="Q83" s="28"/>
    </row>
    <row r="84" spans="1:17" ht="15" customHeight="1" x14ac:dyDescent="0.25">
      <c r="A84" s="4" t="s">
        <v>228</v>
      </c>
      <c r="B84" s="5" t="s">
        <v>229</v>
      </c>
      <c r="C84" s="74">
        <v>2145381</v>
      </c>
      <c r="D84" s="74">
        <v>4173008</v>
      </c>
      <c r="E84" s="74">
        <v>0</v>
      </c>
      <c r="F84" s="74">
        <v>0</v>
      </c>
      <c r="G84" s="74">
        <v>39180</v>
      </c>
      <c r="H84" s="74">
        <v>2700425</v>
      </c>
      <c r="I84" s="74">
        <v>3520152</v>
      </c>
      <c r="J84" s="74">
        <v>95340</v>
      </c>
      <c r="K84" s="74">
        <v>6410134</v>
      </c>
      <c r="L84" s="74">
        <v>1668360</v>
      </c>
      <c r="M84" s="74">
        <v>100000</v>
      </c>
      <c r="N84" s="74">
        <v>0</v>
      </c>
      <c r="O84" s="74">
        <v>404711</v>
      </c>
      <c r="P84" s="74">
        <v>3080638</v>
      </c>
      <c r="Q84" s="75">
        <v>60000</v>
      </c>
    </row>
    <row r="85" spans="1:17" ht="15" customHeight="1" x14ac:dyDescent="0.25">
      <c r="A85" s="4"/>
      <c r="B85" s="6" t="s">
        <v>230</v>
      </c>
      <c r="C85" s="74"/>
      <c r="D85" s="74"/>
      <c r="E85" s="74"/>
      <c r="F85" s="74"/>
      <c r="G85" s="74"/>
      <c r="H85" s="74"/>
      <c r="I85" s="74"/>
      <c r="J85" s="74"/>
      <c r="K85" s="74"/>
      <c r="L85" s="74"/>
      <c r="M85" s="74"/>
      <c r="N85" s="74"/>
      <c r="O85" s="74"/>
      <c r="P85" s="74"/>
      <c r="Q85" s="75"/>
    </row>
    <row r="86" spans="1:17" ht="15" customHeight="1" x14ac:dyDescent="0.25">
      <c r="A86" s="4" t="s">
        <v>12</v>
      </c>
      <c r="B86" s="5" t="s">
        <v>0</v>
      </c>
      <c r="C86" s="74">
        <v>185787</v>
      </c>
      <c r="D86" s="74">
        <v>476192</v>
      </c>
      <c r="E86" s="74">
        <v>431</v>
      </c>
      <c r="F86" s="74">
        <v>12459</v>
      </c>
      <c r="G86" s="74">
        <v>1820</v>
      </c>
      <c r="H86" s="74">
        <v>21534</v>
      </c>
      <c r="I86" s="74">
        <v>0</v>
      </c>
      <c r="J86" s="74">
        <v>528941</v>
      </c>
      <c r="K86" s="74">
        <v>566942</v>
      </c>
      <c r="L86" s="74">
        <v>145</v>
      </c>
      <c r="M86" s="74">
        <v>42960</v>
      </c>
      <c r="N86" s="74">
        <v>0</v>
      </c>
      <c r="O86" s="74">
        <v>0</v>
      </c>
      <c r="P86" s="74">
        <v>1632676</v>
      </c>
      <c r="Q86" s="75">
        <v>708427</v>
      </c>
    </row>
    <row r="87" spans="1:17" ht="15" customHeight="1" x14ac:dyDescent="0.25">
      <c r="A87" s="4"/>
      <c r="B87" s="6" t="s">
        <v>38</v>
      </c>
      <c r="C87" s="74"/>
      <c r="D87" s="74"/>
      <c r="E87" s="74"/>
      <c r="F87" s="74"/>
      <c r="G87" s="74"/>
      <c r="H87" s="74"/>
      <c r="I87" s="74"/>
      <c r="J87" s="74"/>
      <c r="K87" s="74"/>
      <c r="L87" s="74"/>
      <c r="M87" s="74"/>
      <c r="N87" s="74"/>
      <c r="O87" s="74"/>
      <c r="P87" s="74"/>
      <c r="Q87" s="75"/>
    </row>
    <row r="88" spans="1:17" ht="15" customHeight="1" x14ac:dyDescent="0.25">
      <c r="A88" s="4" t="s">
        <v>13</v>
      </c>
      <c r="B88" s="5" t="s">
        <v>231</v>
      </c>
      <c r="C88" s="74">
        <v>0</v>
      </c>
      <c r="D88" s="74">
        <v>0</v>
      </c>
      <c r="E88" s="74">
        <v>0</v>
      </c>
      <c r="F88" s="74">
        <v>0</v>
      </c>
      <c r="G88" s="74">
        <v>0</v>
      </c>
      <c r="H88" s="74">
        <v>0</v>
      </c>
      <c r="I88" s="74">
        <v>1265714</v>
      </c>
      <c r="J88" s="74">
        <v>0</v>
      </c>
      <c r="K88" s="74">
        <v>0</v>
      </c>
      <c r="L88" s="74">
        <v>0</v>
      </c>
      <c r="M88" s="74">
        <v>0</v>
      </c>
      <c r="N88" s="74">
        <v>0</v>
      </c>
      <c r="O88" s="74">
        <v>0</v>
      </c>
      <c r="P88" s="74">
        <v>2344495</v>
      </c>
      <c r="Q88" s="75">
        <v>0</v>
      </c>
    </row>
    <row r="89" spans="1:17" ht="15" customHeight="1" x14ac:dyDescent="0.25">
      <c r="A89" s="4"/>
      <c r="B89" s="6" t="s">
        <v>232</v>
      </c>
      <c r="C89" s="74"/>
      <c r="D89" s="74"/>
      <c r="E89" s="74"/>
      <c r="F89" s="74"/>
      <c r="G89" s="74"/>
      <c r="H89" s="74"/>
      <c r="I89" s="74"/>
      <c r="J89" s="74"/>
      <c r="K89" s="74"/>
      <c r="L89" s="74"/>
      <c r="M89" s="74"/>
      <c r="N89" s="74"/>
      <c r="O89" s="74"/>
      <c r="P89" s="74"/>
      <c r="Q89" s="75"/>
    </row>
    <row r="90" spans="1:17" ht="15" customHeight="1" x14ac:dyDescent="0.25">
      <c r="A90" s="4" t="s">
        <v>14</v>
      </c>
      <c r="B90" s="5" t="s">
        <v>233</v>
      </c>
      <c r="C90" s="74">
        <v>1624144</v>
      </c>
      <c r="D90" s="74">
        <v>5200173</v>
      </c>
      <c r="E90" s="74">
        <v>352116</v>
      </c>
      <c r="F90" s="74">
        <v>369351</v>
      </c>
      <c r="G90" s="74">
        <v>355</v>
      </c>
      <c r="H90" s="74">
        <v>2179437</v>
      </c>
      <c r="I90" s="74">
        <v>1817258</v>
      </c>
      <c r="J90" s="74">
        <v>115997</v>
      </c>
      <c r="K90" s="74">
        <v>2224534</v>
      </c>
      <c r="L90" s="74">
        <v>284190</v>
      </c>
      <c r="M90" s="74">
        <v>1351680</v>
      </c>
      <c r="N90" s="74">
        <v>1241459</v>
      </c>
      <c r="O90" s="74">
        <v>768617</v>
      </c>
      <c r="P90" s="74">
        <v>2436898</v>
      </c>
      <c r="Q90" s="75">
        <v>1409597</v>
      </c>
    </row>
    <row r="91" spans="1:17" ht="15" customHeight="1" x14ac:dyDescent="0.25">
      <c r="A91" s="4"/>
      <c r="B91" s="6" t="s">
        <v>234</v>
      </c>
      <c r="C91" s="74"/>
      <c r="D91" s="74"/>
      <c r="E91" s="74"/>
      <c r="F91" s="74"/>
      <c r="G91" s="74"/>
      <c r="H91" s="74"/>
      <c r="I91" s="74"/>
      <c r="J91" s="74"/>
      <c r="K91" s="74"/>
      <c r="L91" s="74"/>
      <c r="M91" s="74"/>
      <c r="N91" s="74"/>
      <c r="O91" s="74"/>
      <c r="P91" s="74"/>
      <c r="Q91" s="75"/>
    </row>
    <row r="92" spans="1:17" ht="15" customHeight="1" x14ac:dyDescent="0.25">
      <c r="A92" s="4" t="s">
        <v>15</v>
      </c>
      <c r="B92" s="5" t="s">
        <v>235</v>
      </c>
      <c r="C92" s="74">
        <v>22335470</v>
      </c>
      <c r="D92" s="74">
        <v>50635749</v>
      </c>
      <c r="E92" s="74">
        <v>1056439</v>
      </c>
      <c r="F92" s="74">
        <v>913094</v>
      </c>
      <c r="G92" s="74">
        <v>392900</v>
      </c>
      <c r="H92" s="74">
        <v>11627953</v>
      </c>
      <c r="I92" s="74">
        <v>69914779</v>
      </c>
      <c r="J92" s="74">
        <v>285912</v>
      </c>
      <c r="K92" s="74">
        <v>25893276</v>
      </c>
      <c r="L92" s="74">
        <v>11910631</v>
      </c>
      <c r="M92" s="74">
        <v>1995308</v>
      </c>
      <c r="N92" s="74">
        <v>0</v>
      </c>
      <c r="O92" s="74">
        <v>2654</v>
      </c>
      <c r="P92" s="74">
        <v>27602303</v>
      </c>
      <c r="Q92" s="75">
        <v>655917</v>
      </c>
    </row>
    <row r="93" spans="1:17" ht="15" customHeight="1" x14ac:dyDescent="0.25">
      <c r="A93" s="4"/>
      <c r="B93" s="6" t="s">
        <v>236</v>
      </c>
      <c r="C93" s="74"/>
      <c r="D93" s="74"/>
      <c r="E93" s="74"/>
      <c r="F93" s="74"/>
      <c r="G93" s="74"/>
      <c r="H93" s="74"/>
      <c r="I93" s="74"/>
      <c r="J93" s="74"/>
      <c r="K93" s="74"/>
      <c r="L93" s="74"/>
      <c r="M93" s="74"/>
      <c r="N93" s="74"/>
      <c r="O93" s="74"/>
      <c r="P93" s="74"/>
      <c r="Q93" s="75"/>
    </row>
    <row r="94" spans="1:17" ht="15" customHeight="1" x14ac:dyDescent="0.25">
      <c r="A94" s="4" t="s">
        <v>16</v>
      </c>
      <c r="B94" s="5" t="s">
        <v>237</v>
      </c>
      <c r="C94" s="74">
        <v>268891</v>
      </c>
      <c r="D94" s="74">
        <v>3121425</v>
      </c>
      <c r="E94" s="74">
        <v>0</v>
      </c>
      <c r="F94" s="74">
        <v>0</v>
      </c>
      <c r="G94" s="74">
        <v>10338</v>
      </c>
      <c r="H94" s="74">
        <v>1062598</v>
      </c>
      <c r="I94" s="74">
        <v>4078243</v>
      </c>
      <c r="J94" s="74">
        <v>0</v>
      </c>
      <c r="K94" s="74">
        <v>3463718</v>
      </c>
      <c r="L94" s="74">
        <v>0</v>
      </c>
      <c r="M94" s="74">
        <v>0</v>
      </c>
      <c r="N94" s="74">
        <v>0</v>
      </c>
      <c r="O94" s="74">
        <v>0</v>
      </c>
      <c r="P94" s="74">
        <v>3624756</v>
      </c>
      <c r="Q94" s="75">
        <v>300602</v>
      </c>
    </row>
    <row r="95" spans="1:17" ht="15" customHeight="1" x14ac:dyDescent="0.25">
      <c r="A95" s="4"/>
      <c r="B95" s="6" t="s">
        <v>238</v>
      </c>
      <c r="C95" s="74"/>
      <c r="D95" s="74"/>
      <c r="E95" s="74"/>
      <c r="F95" s="74"/>
      <c r="G95" s="74"/>
      <c r="H95" s="74"/>
      <c r="I95" s="74"/>
      <c r="J95" s="74"/>
      <c r="K95" s="74"/>
      <c r="L95" s="74"/>
      <c r="M95" s="74"/>
      <c r="N95" s="74"/>
      <c r="O95" s="74"/>
      <c r="P95" s="74"/>
      <c r="Q95" s="75"/>
    </row>
    <row r="96" spans="1:17" ht="15" customHeight="1" x14ac:dyDescent="0.25">
      <c r="A96" s="4" t="s">
        <v>17</v>
      </c>
      <c r="B96" s="5" t="s">
        <v>239</v>
      </c>
      <c r="C96" s="74">
        <v>511425</v>
      </c>
      <c r="D96" s="74">
        <v>0</v>
      </c>
      <c r="E96" s="74">
        <v>0</v>
      </c>
      <c r="F96" s="74">
        <v>0</v>
      </c>
      <c r="G96" s="74">
        <v>0</v>
      </c>
      <c r="H96" s="74">
        <v>0</v>
      </c>
      <c r="I96" s="74">
        <v>0</v>
      </c>
      <c r="J96" s="74">
        <v>0</v>
      </c>
      <c r="K96" s="74">
        <v>0</v>
      </c>
      <c r="L96" s="74">
        <v>0</v>
      </c>
      <c r="M96" s="74">
        <v>0</v>
      </c>
      <c r="N96" s="74">
        <v>0</v>
      </c>
      <c r="O96" s="74">
        <v>0</v>
      </c>
      <c r="P96" s="74">
        <v>0</v>
      </c>
      <c r="Q96" s="75">
        <v>0</v>
      </c>
    </row>
    <row r="97" spans="1:17" ht="15" customHeight="1" x14ac:dyDescent="0.25">
      <c r="A97" s="4"/>
      <c r="B97" s="6" t="s">
        <v>240</v>
      </c>
      <c r="C97" s="74"/>
      <c r="D97" s="74"/>
      <c r="E97" s="74"/>
      <c r="F97" s="74"/>
      <c r="G97" s="74"/>
      <c r="H97" s="74"/>
      <c r="I97" s="74"/>
      <c r="J97" s="74"/>
      <c r="K97" s="74"/>
      <c r="L97" s="74"/>
      <c r="M97" s="74"/>
      <c r="N97" s="74"/>
      <c r="O97" s="74"/>
      <c r="P97" s="74"/>
      <c r="Q97" s="75"/>
    </row>
    <row r="98" spans="1:17" ht="15" customHeight="1" x14ac:dyDescent="0.25">
      <c r="A98" s="4" t="s">
        <v>18</v>
      </c>
      <c r="B98" s="5" t="s">
        <v>196</v>
      </c>
      <c r="C98" s="74">
        <v>77964</v>
      </c>
      <c r="D98" s="74">
        <v>289292</v>
      </c>
      <c r="E98" s="74">
        <v>1672</v>
      </c>
      <c r="F98" s="74">
        <v>15472</v>
      </c>
      <c r="G98" s="74">
        <v>0</v>
      </c>
      <c r="H98" s="74">
        <v>0</v>
      </c>
      <c r="I98" s="74">
        <v>3903</v>
      </c>
      <c r="J98" s="74">
        <v>0</v>
      </c>
      <c r="K98" s="74">
        <v>113218</v>
      </c>
      <c r="L98" s="74">
        <v>0</v>
      </c>
      <c r="M98" s="74">
        <v>5288</v>
      </c>
      <c r="N98" s="74">
        <v>0</v>
      </c>
      <c r="O98" s="74">
        <v>0</v>
      </c>
      <c r="P98" s="74">
        <v>66918</v>
      </c>
      <c r="Q98" s="75">
        <v>25083</v>
      </c>
    </row>
    <row r="99" spans="1:17" ht="15" customHeight="1" x14ac:dyDescent="0.25">
      <c r="A99" s="4"/>
      <c r="B99" s="6" t="s">
        <v>197</v>
      </c>
      <c r="C99" s="74"/>
      <c r="D99" s="74"/>
      <c r="E99" s="74"/>
      <c r="F99" s="74"/>
      <c r="G99" s="74"/>
      <c r="H99" s="74"/>
      <c r="I99" s="74"/>
      <c r="J99" s="74"/>
      <c r="K99" s="74"/>
      <c r="L99" s="74"/>
      <c r="M99" s="74"/>
      <c r="N99" s="74"/>
      <c r="O99" s="74"/>
      <c r="P99" s="74"/>
      <c r="Q99" s="75"/>
    </row>
    <row r="100" spans="1:17" ht="15" customHeight="1" x14ac:dyDescent="0.25">
      <c r="A100" s="4" t="s">
        <v>19</v>
      </c>
      <c r="B100" s="5" t="s">
        <v>241</v>
      </c>
      <c r="C100" s="74">
        <v>0</v>
      </c>
      <c r="D100" s="74">
        <v>0</v>
      </c>
      <c r="E100" s="74">
        <v>0</v>
      </c>
      <c r="F100" s="74">
        <v>0</v>
      </c>
      <c r="G100" s="74">
        <v>0</v>
      </c>
      <c r="H100" s="74">
        <v>319652</v>
      </c>
      <c r="I100" s="74">
        <v>719190</v>
      </c>
      <c r="J100" s="74">
        <v>0</v>
      </c>
      <c r="K100" s="74">
        <v>762737</v>
      </c>
      <c r="L100" s="74">
        <v>0</v>
      </c>
      <c r="M100" s="74">
        <v>0</v>
      </c>
      <c r="N100" s="74">
        <v>0</v>
      </c>
      <c r="O100" s="74">
        <v>0</v>
      </c>
      <c r="P100" s="74">
        <v>0</v>
      </c>
      <c r="Q100" s="75">
        <v>0</v>
      </c>
    </row>
    <row r="101" spans="1:17" ht="15" customHeight="1" x14ac:dyDescent="0.25">
      <c r="A101" s="4"/>
      <c r="B101" s="6" t="s">
        <v>242</v>
      </c>
      <c r="C101" s="74"/>
      <c r="D101" s="74"/>
      <c r="E101" s="74"/>
      <c r="F101" s="74"/>
      <c r="G101" s="74"/>
      <c r="H101" s="74"/>
      <c r="I101" s="74"/>
      <c r="J101" s="74"/>
      <c r="K101" s="74"/>
      <c r="L101" s="74"/>
      <c r="M101" s="74"/>
      <c r="N101" s="74"/>
      <c r="O101" s="74"/>
      <c r="P101" s="74"/>
      <c r="Q101" s="75"/>
    </row>
    <row r="102" spans="1:17" ht="15" customHeight="1" x14ac:dyDescent="0.25">
      <c r="A102" s="4" t="s">
        <v>20</v>
      </c>
      <c r="B102" s="5" t="s">
        <v>1</v>
      </c>
      <c r="C102" s="74">
        <v>68791</v>
      </c>
      <c r="D102" s="74">
        <v>264482</v>
      </c>
      <c r="E102" s="74">
        <v>3288</v>
      </c>
      <c r="F102" s="74">
        <v>873</v>
      </c>
      <c r="G102" s="74">
        <v>0</v>
      </c>
      <c r="H102" s="74">
        <v>28572</v>
      </c>
      <c r="I102" s="74">
        <v>1465378</v>
      </c>
      <c r="J102" s="74">
        <v>3695</v>
      </c>
      <c r="K102" s="74">
        <v>338375</v>
      </c>
      <c r="L102" s="74">
        <v>34358</v>
      </c>
      <c r="M102" s="74">
        <v>12712</v>
      </c>
      <c r="N102" s="74">
        <v>2791</v>
      </c>
      <c r="O102" s="74">
        <v>5456</v>
      </c>
      <c r="P102" s="74">
        <v>193247</v>
      </c>
      <c r="Q102" s="75">
        <v>21945</v>
      </c>
    </row>
    <row r="103" spans="1:17" ht="15" customHeight="1" x14ac:dyDescent="0.25">
      <c r="A103" s="4"/>
      <c r="B103" s="6" t="s">
        <v>39</v>
      </c>
      <c r="C103" s="74"/>
      <c r="D103" s="74"/>
      <c r="E103" s="74"/>
      <c r="F103" s="74"/>
      <c r="G103" s="74"/>
      <c r="H103" s="74"/>
      <c r="I103" s="74"/>
      <c r="J103" s="74"/>
      <c r="K103" s="74"/>
      <c r="L103" s="74"/>
      <c r="M103" s="74"/>
      <c r="N103" s="74"/>
      <c r="O103" s="74"/>
      <c r="P103" s="74"/>
      <c r="Q103" s="75"/>
    </row>
    <row r="104" spans="1:17" ht="15" customHeight="1" x14ac:dyDescent="0.25">
      <c r="A104" s="4" t="s">
        <v>21</v>
      </c>
      <c r="B104" s="5" t="s">
        <v>243</v>
      </c>
      <c r="C104" s="74">
        <v>1923575</v>
      </c>
      <c r="D104" s="74">
        <v>74614</v>
      </c>
      <c r="E104" s="74">
        <v>0</v>
      </c>
      <c r="F104" s="74">
        <v>0</v>
      </c>
      <c r="G104" s="74">
        <v>0</v>
      </c>
      <c r="H104" s="74">
        <v>0</v>
      </c>
      <c r="I104" s="74">
        <v>0</v>
      </c>
      <c r="J104" s="74">
        <v>0</v>
      </c>
      <c r="K104" s="74">
        <v>1252807</v>
      </c>
      <c r="L104" s="74">
        <v>1429095</v>
      </c>
      <c r="M104" s="74">
        <v>0</v>
      </c>
      <c r="N104" s="74">
        <v>0</v>
      </c>
      <c r="O104" s="74">
        <v>0</v>
      </c>
      <c r="P104" s="74">
        <v>348568</v>
      </c>
      <c r="Q104" s="75">
        <v>0</v>
      </c>
    </row>
    <row r="105" spans="1:17" ht="15" customHeight="1" x14ac:dyDescent="0.25">
      <c r="A105" s="4"/>
      <c r="B105" s="6" t="s">
        <v>244</v>
      </c>
      <c r="C105" s="74"/>
      <c r="D105" s="74"/>
      <c r="E105" s="74"/>
      <c r="F105" s="74"/>
      <c r="G105" s="74"/>
      <c r="H105" s="74"/>
      <c r="I105" s="74"/>
      <c r="J105" s="74"/>
      <c r="K105" s="74"/>
      <c r="L105" s="74"/>
      <c r="M105" s="74"/>
      <c r="N105" s="74"/>
      <c r="O105" s="74"/>
      <c r="P105" s="74"/>
      <c r="Q105" s="75"/>
    </row>
    <row r="106" spans="1:17" ht="15" customHeight="1" x14ac:dyDescent="0.25">
      <c r="A106" s="4" t="s">
        <v>22</v>
      </c>
      <c r="B106" s="5" t="s">
        <v>245</v>
      </c>
      <c r="C106" s="74">
        <v>6490</v>
      </c>
      <c r="D106" s="74">
        <v>8912</v>
      </c>
      <c r="E106" s="74">
        <v>9229</v>
      </c>
      <c r="F106" s="74">
        <v>13933</v>
      </c>
      <c r="G106" s="74">
        <v>0</v>
      </c>
      <c r="H106" s="74">
        <v>5613</v>
      </c>
      <c r="I106" s="74">
        <v>122260</v>
      </c>
      <c r="J106" s="74">
        <v>217</v>
      </c>
      <c r="K106" s="74">
        <v>19652</v>
      </c>
      <c r="L106" s="74">
        <v>2547</v>
      </c>
      <c r="M106" s="74">
        <v>234</v>
      </c>
      <c r="N106" s="74">
        <v>7391</v>
      </c>
      <c r="O106" s="74">
        <v>4804</v>
      </c>
      <c r="P106" s="74">
        <v>43960</v>
      </c>
      <c r="Q106" s="75">
        <v>3215</v>
      </c>
    </row>
    <row r="107" spans="1:17" ht="15" customHeight="1" x14ac:dyDescent="0.25">
      <c r="A107" s="4"/>
      <c r="B107" s="6" t="s">
        <v>246</v>
      </c>
      <c r="C107" s="74"/>
      <c r="D107" s="74"/>
      <c r="E107" s="74"/>
      <c r="F107" s="74"/>
      <c r="G107" s="74"/>
      <c r="H107" s="74"/>
      <c r="I107" s="74"/>
      <c r="J107" s="74"/>
      <c r="K107" s="74"/>
      <c r="L107" s="74"/>
      <c r="M107" s="74"/>
      <c r="N107" s="74"/>
      <c r="O107" s="74"/>
      <c r="P107" s="74"/>
      <c r="Q107" s="75"/>
    </row>
    <row r="108" spans="1:17" ht="15" customHeight="1" x14ac:dyDescent="0.25">
      <c r="A108" s="4" t="s">
        <v>23</v>
      </c>
      <c r="B108" s="5" t="s">
        <v>247</v>
      </c>
      <c r="C108" s="74">
        <v>60601</v>
      </c>
      <c r="D108" s="74">
        <v>1635</v>
      </c>
      <c r="E108" s="74">
        <v>0</v>
      </c>
      <c r="F108" s="74">
        <v>7515</v>
      </c>
      <c r="G108" s="74">
        <v>1069</v>
      </c>
      <c r="H108" s="74">
        <v>0</v>
      </c>
      <c r="I108" s="74">
        <v>199709</v>
      </c>
      <c r="J108" s="74">
        <v>9260</v>
      </c>
      <c r="K108" s="74">
        <v>17244</v>
      </c>
      <c r="L108" s="74">
        <v>5635</v>
      </c>
      <c r="M108" s="74">
        <v>758</v>
      </c>
      <c r="N108" s="74">
        <v>0</v>
      </c>
      <c r="O108" s="74">
        <v>34</v>
      </c>
      <c r="P108" s="74">
        <v>112901</v>
      </c>
      <c r="Q108" s="75">
        <v>2428</v>
      </c>
    </row>
    <row r="109" spans="1:17" ht="15" customHeight="1" x14ac:dyDescent="0.25">
      <c r="A109" s="4"/>
      <c r="B109" s="6" t="s">
        <v>248</v>
      </c>
      <c r="C109" s="74"/>
      <c r="D109" s="74"/>
      <c r="E109" s="74"/>
      <c r="F109" s="74"/>
      <c r="G109" s="74"/>
      <c r="H109" s="74"/>
      <c r="I109" s="74"/>
      <c r="J109" s="74"/>
      <c r="K109" s="74"/>
      <c r="L109" s="74"/>
      <c r="M109" s="74"/>
      <c r="N109" s="74"/>
      <c r="O109" s="74"/>
      <c r="P109" s="74"/>
      <c r="Q109" s="75"/>
    </row>
    <row r="110" spans="1:17" ht="15" customHeight="1" x14ac:dyDescent="0.25">
      <c r="A110" s="4" t="s">
        <v>24</v>
      </c>
      <c r="B110" s="5" t="s">
        <v>249</v>
      </c>
      <c r="C110" s="74">
        <v>0</v>
      </c>
      <c r="D110" s="74">
        <v>0</v>
      </c>
      <c r="E110" s="74">
        <v>12000</v>
      </c>
      <c r="F110" s="74">
        <v>0</v>
      </c>
      <c r="G110" s="74">
        <v>0</v>
      </c>
      <c r="H110" s="74">
        <v>0</v>
      </c>
      <c r="I110" s="74">
        <v>0</v>
      </c>
      <c r="J110" s="74">
        <v>0</v>
      </c>
      <c r="K110" s="74">
        <v>0</v>
      </c>
      <c r="L110" s="74">
        <v>1394</v>
      </c>
      <c r="M110" s="74">
        <v>0</v>
      </c>
      <c r="N110" s="74">
        <v>0</v>
      </c>
      <c r="O110" s="74">
        <v>0</v>
      </c>
      <c r="P110" s="74">
        <v>69018</v>
      </c>
      <c r="Q110" s="75">
        <v>0</v>
      </c>
    </row>
    <row r="111" spans="1:17" ht="15" customHeight="1" x14ac:dyDescent="0.25">
      <c r="A111" s="4"/>
      <c r="B111" s="6" t="s">
        <v>250</v>
      </c>
      <c r="C111" s="74"/>
      <c r="D111" s="74"/>
      <c r="E111" s="74"/>
      <c r="F111" s="74"/>
      <c r="G111" s="74"/>
      <c r="H111" s="74"/>
      <c r="I111" s="74"/>
      <c r="J111" s="74"/>
      <c r="K111" s="74"/>
      <c r="L111" s="74"/>
      <c r="M111" s="74"/>
      <c r="N111" s="74"/>
      <c r="O111" s="74"/>
      <c r="P111" s="74"/>
      <c r="Q111" s="75"/>
    </row>
    <row r="112" spans="1:17" ht="15" customHeight="1" x14ac:dyDescent="0.25">
      <c r="A112" s="4" t="s">
        <v>25</v>
      </c>
      <c r="B112" s="5" t="s">
        <v>251</v>
      </c>
      <c r="C112" s="74">
        <v>373833</v>
      </c>
      <c r="D112" s="74">
        <v>850603</v>
      </c>
      <c r="E112" s="74">
        <v>0</v>
      </c>
      <c r="F112" s="74">
        <v>20255</v>
      </c>
      <c r="G112" s="74">
        <v>0</v>
      </c>
      <c r="H112" s="74">
        <v>251671</v>
      </c>
      <c r="I112" s="74">
        <v>1470074</v>
      </c>
      <c r="J112" s="74">
        <v>0</v>
      </c>
      <c r="K112" s="74">
        <v>49028</v>
      </c>
      <c r="L112" s="74">
        <v>108628</v>
      </c>
      <c r="M112" s="74">
        <v>0</v>
      </c>
      <c r="N112" s="74">
        <v>49164</v>
      </c>
      <c r="O112" s="74">
        <v>0</v>
      </c>
      <c r="P112" s="74">
        <v>8017</v>
      </c>
      <c r="Q112" s="75">
        <v>0</v>
      </c>
    </row>
    <row r="113" spans="1:17" ht="15" customHeight="1" x14ac:dyDescent="0.25">
      <c r="A113" s="4"/>
      <c r="B113" s="6" t="s">
        <v>252</v>
      </c>
      <c r="C113" s="74"/>
      <c r="D113" s="74"/>
      <c r="E113" s="74"/>
      <c r="F113" s="74"/>
      <c r="G113" s="74"/>
      <c r="H113" s="74"/>
      <c r="I113" s="74"/>
      <c r="J113" s="74"/>
      <c r="K113" s="74"/>
      <c r="L113" s="74"/>
      <c r="M113" s="74"/>
      <c r="N113" s="74"/>
      <c r="O113" s="74"/>
      <c r="P113" s="74"/>
      <c r="Q113" s="75"/>
    </row>
    <row r="114" spans="1:17" ht="15" customHeight="1" x14ac:dyDescent="0.25">
      <c r="A114" s="4" t="s">
        <v>26</v>
      </c>
      <c r="B114" s="5" t="s">
        <v>2</v>
      </c>
      <c r="C114" s="74">
        <v>606735</v>
      </c>
      <c r="D114" s="74">
        <v>981941</v>
      </c>
      <c r="E114" s="74">
        <v>43613</v>
      </c>
      <c r="F114" s="74">
        <v>149432</v>
      </c>
      <c r="G114" s="74">
        <v>7884</v>
      </c>
      <c r="H114" s="74">
        <v>235309</v>
      </c>
      <c r="I114" s="74">
        <v>3536625</v>
      </c>
      <c r="J114" s="74">
        <v>52680</v>
      </c>
      <c r="K114" s="74">
        <v>4018674</v>
      </c>
      <c r="L114" s="74">
        <v>696577</v>
      </c>
      <c r="M114" s="74">
        <v>58246</v>
      </c>
      <c r="N114" s="74">
        <v>38605</v>
      </c>
      <c r="O114" s="74">
        <v>81055</v>
      </c>
      <c r="P114" s="74">
        <v>594889</v>
      </c>
      <c r="Q114" s="75">
        <v>296662</v>
      </c>
    </row>
    <row r="115" spans="1:17" ht="15" customHeight="1" x14ac:dyDescent="0.25">
      <c r="A115" s="4"/>
      <c r="B115" s="6" t="s">
        <v>40</v>
      </c>
      <c r="C115" s="74"/>
      <c r="D115" s="74"/>
      <c r="E115" s="74"/>
      <c r="F115" s="74"/>
      <c r="G115" s="74"/>
      <c r="H115" s="74"/>
      <c r="I115" s="74"/>
      <c r="J115" s="74"/>
      <c r="K115" s="74"/>
      <c r="L115" s="74"/>
      <c r="M115" s="74"/>
      <c r="N115" s="74"/>
      <c r="O115" s="74"/>
      <c r="P115" s="74"/>
      <c r="Q115" s="75"/>
    </row>
    <row r="116" spans="1:17" ht="15" customHeight="1" x14ac:dyDescent="0.25">
      <c r="A116" s="4"/>
      <c r="B116" s="76" t="s">
        <v>253</v>
      </c>
      <c r="C116" s="77">
        <v>0</v>
      </c>
      <c r="D116" s="77">
        <v>8374</v>
      </c>
      <c r="E116" s="77">
        <v>0</v>
      </c>
      <c r="F116" s="77">
        <v>0</v>
      </c>
      <c r="G116" s="77">
        <v>0</v>
      </c>
      <c r="H116" s="77">
        <v>0</v>
      </c>
      <c r="I116" s="77">
        <v>0</v>
      </c>
      <c r="J116" s="77">
        <v>0</v>
      </c>
      <c r="K116" s="77">
        <v>10724</v>
      </c>
      <c r="L116" s="77">
        <v>6246</v>
      </c>
      <c r="M116" s="77">
        <v>0</v>
      </c>
      <c r="N116" s="77">
        <v>0</v>
      </c>
      <c r="O116" s="77">
        <v>0</v>
      </c>
      <c r="P116" s="77">
        <v>4985</v>
      </c>
      <c r="Q116" s="78">
        <v>0</v>
      </c>
    </row>
    <row r="117" spans="1:17" ht="15" customHeight="1" x14ac:dyDescent="0.25">
      <c r="A117" s="4"/>
      <c r="B117" s="16" t="s">
        <v>254</v>
      </c>
      <c r="C117" s="77"/>
      <c r="D117" s="77"/>
      <c r="E117" s="77"/>
      <c r="F117" s="77"/>
      <c r="G117" s="77"/>
      <c r="H117" s="77"/>
      <c r="I117" s="77"/>
      <c r="J117" s="77"/>
      <c r="K117" s="77"/>
      <c r="L117" s="77"/>
      <c r="M117" s="77"/>
      <c r="N117" s="77"/>
      <c r="O117" s="77"/>
      <c r="P117" s="77"/>
      <c r="Q117" s="78"/>
    </row>
    <row r="118" spans="1:17" ht="15" customHeight="1" x14ac:dyDescent="0.25">
      <c r="A118" s="4"/>
      <c r="B118" s="76" t="s">
        <v>255</v>
      </c>
      <c r="C118" s="105">
        <v>606735</v>
      </c>
      <c r="D118" s="105">
        <v>973567</v>
      </c>
      <c r="E118" s="105">
        <v>43613</v>
      </c>
      <c r="F118" s="105">
        <v>149432</v>
      </c>
      <c r="G118" s="105">
        <v>7884</v>
      </c>
      <c r="H118" s="105">
        <v>235309</v>
      </c>
      <c r="I118" s="105">
        <v>3536625</v>
      </c>
      <c r="J118" s="105">
        <v>52680</v>
      </c>
      <c r="K118" s="105">
        <v>4007950</v>
      </c>
      <c r="L118" s="105">
        <v>690331</v>
      </c>
      <c r="M118" s="105">
        <v>58246</v>
      </c>
      <c r="N118" s="105">
        <v>38605</v>
      </c>
      <c r="O118" s="105">
        <v>81055</v>
      </c>
      <c r="P118" s="105">
        <v>589904</v>
      </c>
      <c r="Q118" s="107">
        <v>296662</v>
      </c>
    </row>
    <row r="119" spans="1:17" ht="15" customHeight="1" x14ac:dyDescent="0.25">
      <c r="A119" s="4"/>
      <c r="B119" s="16" t="s">
        <v>40</v>
      </c>
      <c r="C119" s="77"/>
      <c r="D119" s="77"/>
      <c r="E119" s="77"/>
      <c r="F119" s="77"/>
      <c r="G119" s="77"/>
      <c r="H119" s="77"/>
      <c r="I119" s="77"/>
      <c r="J119" s="77"/>
      <c r="K119" s="77"/>
      <c r="L119" s="77"/>
      <c r="M119" s="77"/>
      <c r="N119" s="77"/>
      <c r="O119" s="77"/>
      <c r="P119" s="77"/>
      <c r="Q119" s="78"/>
    </row>
    <row r="120" spans="1:17" ht="15" customHeight="1" x14ac:dyDescent="0.25">
      <c r="A120" s="84"/>
      <c r="B120" s="85" t="s">
        <v>41</v>
      </c>
      <c r="C120" s="86">
        <v>30189087</v>
      </c>
      <c r="D120" s="86">
        <v>66078026</v>
      </c>
      <c r="E120" s="86">
        <v>1478788</v>
      </c>
      <c r="F120" s="86">
        <v>1502384</v>
      </c>
      <c r="G120" s="86">
        <v>453546</v>
      </c>
      <c r="H120" s="86">
        <v>18432764</v>
      </c>
      <c r="I120" s="86">
        <v>88113285</v>
      </c>
      <c r="J120" s="86">
        <v>1092042</v>
      </c>
      <c r="K120" s="86">
        <v>45130339</v>
      </c>
      <c r="L120" s="86">
        <v>16141560</v>
      </c>
      <c r="M120" s="86">
        <v>3567186</v>
      </c>
      <c r="N120" s="86">
        <v>1339410</v>
      </c>
      <c r="O120" s="86">
        <v>1267331</v>
      </c>
      <c r="P120" s="86">
        <v>42159284</v>
      </c>
      <c r="Q120" s="87">
        <v>3483876</v>
      </c>
    </row>
    <row r="121" spans="1:17" ht="15" customHeight="1" x14ac:dyDescent="0.25">
      <c r="A121" s="70"/>
      <c r="B121" s="3" t="s">
        <v>3</v>
      </c>
      <c r="C121" s="7"/>
      <c r="D121" s="7"/>
      <c r="E121" s="7"/>
      <c r="F121" s="7"/>
      <c r="G121" s="7"/>
      <c r="H121" s="7"/>
      <c r="I121" s="7"/>
      <c r="J121" s="7"/>
      <c r="K121" s="7"/>
      <c r="L121" s="7"/>
      <c r="M121" s="7"/>
      <c r="N121" s="7"/>
      <c r="O121" s="7"/>
      <c r="P121" s="7"/>
      <c r="Q121" s="28"/>
    </row>
    <row r="122" spans="1:17" ht="15" customHeight="1" x14ac:dyDescent="0.25">
      <c r="A122" s="4" t="s">
        <v>27</v>
      </c>
      <c r="B122" s="5" t="s">
        <v>3</v>
      </c>
      <c r="C122" s="74">
        <v>1293063</v>
      </c>
      <c r="D122" s="74">
        <v>5660648</v>
      </c>
      <c r="E122" s="74">
        <v>156000</v>
      </c>
      <c r="F122" s="74">
        <v>150000</v>
      </c>
      <c r="G122" s="74">
        <v>59500</v>
      </c>
      <c r="H122" s="74">
        <v>2420000</v>
      </c>
      <c r="I122" s="74">
        <v>3844144</v>
      </c>
      <c r="J122" s="74">
        <v>81250</v>
      </c>
      <c r="K122" s="74">
        <v>4900000</v>
      </c>
      <c r="L122" s="74">
        <v>1080870</v>
      </c>
      <c r="M122" s="74">
        <v>530000</v>
      </c>
      <c r="N122" s="74">
        <v>94000</v>
      </c>
      <c r="O122" s="74">
        <v>66593</v>
      </c>
      <c r="P122" s="74">
        <v>1972962</v>
      </c>
      <c r="Q122" s="75">
        <v>806269</v>
      </c>
    </row>
    <row r="123" spans="1:17" ht="15" customHeight="1" x14ac:dyDescent="0.25">
      <c r="A123" s="4"/>
      <c r="B123" s="6" t="s">
        <v>256</v>
      </c>
      <c r="C123" s="74"/>
      <c r="D123" s="74"/>
      <c r="E123" s="74"/>
      <c r="F123" s="74"/>
      <c r="G123" s="74"/>
      <c r="H123" s="74"/>
      <c r="I123" s="74"/>
      <c r="J123" s="74"/>
      <c r="K123" s="74"/>
      <c r="L123" s="74"/>
      <c r="M123" s="74"/>
      <c r="N123" s="74"/>
      <c r="O123" s="74"/>
      <c r="P123" s="74"/>
      <c r="Q123" s="75"/>
    </row>
    <row r="124" spans="1:17" ht="15" customHeight="1" x14ac:dyDescent="0.25">
      <c r="A124" s="4" t="s">
        <v>28</v>
      </c>
      <c r="B124" s="5" t="s">
        <v>4</v>
      </c>
      <c r="C124" s="74">
        <v>0</v>
      </c>
      <c r="D124" s="74">
        <v>16471</v>
      </c>
      <c r="E124" s="74">
        <v>1362</v>
      </c>
      <c r="F124" s="74">
        <v>12849</v>
      </c>
      <c r="G124" s="74">
        <v>0</v>
      </c>
      <c r="H124" s="74">
        <v>0</v>
      </c>
      <c r="I124" s="74">
        <v>0</v>
      </c>
      <c r="J124" s="74">
        <v>0</v>
      </c>
      <c r="K124" s="74">
        <v>0</v>
      </c>
      <c r="L124" s="74">
        <v>0</v>
      </c>
      <c r="M124" s="74">
        <v>7008</v>
      </c>
      <c r="N124" s="74">
        <v>0</v>
      </c>
      <c r="O124" s="74">
        <v>0</v>
      </c>
      <c r="P124" s="74">
        <v>0</v>
      </c>
      <c r="Q124" s="75">
        <v>8796</v>
      </c>
    </row>
    <row r="125" spans="1:17" ht="15" customHeight="1" x14ac:dyDescent="0.25">
      <c r="A125" s="4"/>
      <c r="B125" s="6" t="s">
        <v>42</v>
      </c>
      <c r="C125" s="74"/>
      <c r="D125" s="74"/>
      <c r="E125" s="74"/>
      <c r="F125" s="74"/>
      <c r="G125" s="74"/>
      <c r="H125" s="74"/>
      <c r="I125" s="74"/>
      <c r="J125" s="74"/>
      <c r="K125" s="74"/>
      <c r="L125" s="74"/>
      <c r="M125" s="74"/>
      <c r="N125" s="74"/>
      <c r="O125" s="74"/>
      <c r="P125" s="74"/>
      <c r="Q125" s="75"/>
    </row>
    <row r="126" spans="1:17" ht="15" customHeight="1" x14ac:dyDescent="0.25">
      <c r="A126" s="4" t="s">
        <v>29</v>
      </c>
      <c r="B126" s="5" t="s">
        <v>257</v>
      </c>
      <c r="C126" s="74">
        <v>1722</v>
      </c>
      <c r="D126" s="74">
        <v>2922</v>
      </c>
      <c r="E126" s="74">
        <v>0</v>
      </c>
      <c r="F126" s="74">
        <v>0</v>
      </c>
      <c r="G126" s="74">
        <v>0</v>
      </c>
      <c r="H126" s="74">
        <v>6323</v>
      </c>
      <c r="I126" s="74">
        <v>500000</v>
      </c>
      <c r="J126" s="74">
        <v>0</v>
      </c>
      <c r="K126" s="74">
        <v>0</v>
      </c>
      <c r="L126" s="74">
        <v>0</v>
      </c>
      <c r="M126" s="74">
        <v>0</v>
      </c>
      <c r="N126" s="74">
        <v>0</v>
      </c>
      <c r="O126" s="74">
        <v>0</v>
      </c>
      <c r="P126" s="74">
        <v>600000</v>
      </c>
      <c r="Q126" s="75">
        <v>3731</v>
      </c>
    </row>
    <row r="127" spans="1:17" ht="15" customHeight="1" x14ac:dyDescent="0.25">
      <c r="A127" s="4"/>
      <c r="B127" s="6" t="s">
        <v>258</v>
      </c>
      <c r="C127" s="74"/>
      <c r="D127" s="74"/>
      <c r="E127" s="74"/>
      <c r="F127" s="74"/>
      <c r="G127" s="74"/>
      <c r="H127" s="74"/>
      <c r="I127" s="74"/>
      <c r="J127" s="74"/>
      <c r="K127" s="74"/>
      <c r="L127" s="74"/>
      <c r="M127" s="74"/>
      <c r="N127" s="74"/>
      <c r="O127" s="74"/>
      <c r="P127" s="74"/>
      <c r="Q127" s="75"/>
    </row>
    <row r="128" spans="1:17" ht="15" customHeight="1" x14ac:dyDescent="0.25">
      <c r="A128" s="4" t="s">
        <v>30</v>
      </c>
      <c r="B128" s="5" t="s">
        <v>259</v>
      </c>
      <c r="C128" s="74">
        <v>-377</v>
      </c>
      <c r="D128" s="74">
        <v>-279</v>
      </c>
      <c r="E128" s="74">
        <v>-2</v>
      </c>
      <c r="F128" s="74">
        <v>0</v>
      </c>
      <c r="G128" s="74">
        <v>0</v>
      </c>
      <c r="H128" s="74">
        <v>-81</v>
      </c>
      <c r="I128" s="74">
        <v>0</v>
      </c>
      <c r="J128" s="74">
        <v>0</v>
      </c>
      <c r="K128" s="74">
        <v>0</v>
      </c>
      <c r="L128" s="74">
        <v>0</v>
      </c>
      <c r="M128" s="74">
        <v>0</v>
      </c>
      <c r="N128" s="74">
        <v>0</v>
      </c>
      <c r="O128" s="74">
        <v>0</v>
      </c>
      <c r="P128" s="74">
        <v>-2125</v>
      </c>
      <c r="Q128" s="75">
        <v>0</v>
      </c>
    </row>
    <row r="129" spans="1:17" ht="15" customHeight="1" x14ac:dyDescent="0.25">
      <c r="A129" s="4"/>
      <c r="B129" s="6" t="s">
        <v>260</v>
      </c>
      <c r="C129" s="74"/>
      <c r="D129" s="74"/>
      <c r="E129" s="74"/>
      <c r="F129" s="74"/>
      <c r="G129" s="74"/>
      <c r="H129" s="74"/>
      <c r="I129" s="74"/>
      <c r="J129" s="74"/>
      <c r="K129" s="74"/>
      <c r="L129" s="74"/>
      <c r="M129" s="74"/>
      <c r="N129" s="74"/>
      <c r="O129" s="74"/>
      <c r="P129" s="74"/>
      <c r="Q129" s="75"/>
    </row>
    <row r="130" spans="1:17" ht="15" customHeight="1" x14ac:dyDescent="0.25">
      <c r="A130" s="4" t="s">
        <v>31</v>
      </c>
      <c r="B130" s="5" t="s">
        <v>5</v>
      </c>
      <c r="C130" s="74">
        <v>-11850</v>
      </c>
      <c r="D130" s="74">
        <v>-23262</v>
      </c>
      <c r="E130" s="74">
        <v>-64520</v>
      </c>
      <c r="F130" s="74">
        <v>23731</v>
      </c>
      <c r="G130" s="74">
        <v>2282</v>
      </c>
      <c r="H130" s="74">
        <v>44306</v>
      </c>
      <c r="I130" s="74">
        <v>238243</v>
      </c>
      <c r="J130" s="74">
        <v>-22254</v>
      </c>
      <c r="K130" s="74">
        <v>-168988</v>
      </c>
      <c r="L130" s="74">
        <v>-9661</v>
      </c>
      <c r="M130" s="74">
        <v>-62235</v>
      </c>
      <c r="N130" s="74">
        <v>0</v>
      </c>
      <c r="O130" s="74">
        <v>0</v>
      </c>
      <c r="P130" s="74">
        <v>-462274</v>
      </c>
      <c r="Q130" s="75">
        <v>1854</v>
      </c>
    </row>
    <row r="131" spans="1:17" ht="15" customHeight="1" x14ac:dyDescent="0.25">
      <c r="A131" s="4"/>
      <c r="B131" s="6" t="s">
        <v>43</v>
      </c>
      <c r="C131" s="74"/>
      <c r="D131" s="74"/>
      <c r="E131" s="74"/>
      <c r="F131" s="74"/>
      <c r="G131" s="74"/>
      <c r="H131" s="74"/>
      <c r="I131" s="74"/>
      <c r="J131" s="74"/>
      <c r="K131" s="74"/>
      <c r="L131" s="74"/>
      <c r="M131" s="74"/>
      <c r="N131" s="74"/>
      <c r="O131" s="74"/>
      <c r="P131" s="74"/>
      <c r="Q131" s="75"/>
    </row>
    <row r="132" spans="1:17" ht="15" customHeight="1" x14ac:dyDescent="0.25">
      <c r="A132" s="4" t="s">
        <v>32</v>
      </c>
      <c r="B132" s="5" t="s">
        <v>261</v>
      </c>
      <c r="C132" s="74">
        <v>1379731</v>
      </c>
      <c r="D132" s="74">
        <v>201492</v>
      </c>
      <c r="E132" s="74">
        <v>188627</v>
      </c>
      <c r="F132" s="74">
        <v>217685</v>
      </c>
      <c r="G132" s="74">
        <v>39324</v>
      </c>
      <c r="H132" s="74">
        <v>-735994</v>
      </c>
      <c r="I132" s="74">
        <v>2998506</v>
      </c>
      <c r="J132" s="74">
        <v>265727</v>
      </c>
      <c r="K132" s="74">
        <v>433163</v>
      </c>
      <c r="L132" s="74">
        <v>178756</v>
      </c>
      <c r="M132" s="74">
        <v>-238442</v>
      </c>
      <c r="N132" s="74">
        <v>31987</v>
      </c>
      <c r="O132" s="74">
        <v>84852</v>
      </c>
      <c r="P132" s="74">
        <v>1501720</v>
      </c>
      <c r="Q132" s="75">
        <v>-217690</v>
      </c>
    </row>
    <row r="133" spans="1:17" ht="15" customHeight="1" x14ac:dyDescent="0.25">
      <c r="A133" s="4"/>
      <c r="B133" s="6" t="s">
        <v>262</v>
      </c>
      <c r="C133" s="74"/>
      <c r="D133" s="74"/>
      <c r="E133" s="74"/>
      <c r="F133" s="74"/>
      <c r="G133" s="74"/>
      <c r="H133" s="74"/>
      <c r="I133" s="74"/>
      <c r="J133" s="74"/>
      <c r="K133" s="74"/>
      <c r="L133" s="74"/>
      <c r="M133" s="74"/>
      <c r="N133" s="74"/>
      <c r="O133" s="74"/>
      <c r="P133" s="74"/>
      <c r="Q133" s="75"/>
    </row>
    <row r="134" spans="1:17" ht="15" customHeight="1" x14ac:dyDescent="0.25">
      <c r="A134" s="4" t="s">
        <v>263</v>
      </c>
      <c r="B134" s="5" t="s">
        <v>264</v>
      </c>
      <c r="C134" s="74">
        <v>-101725</v>
      </c>
      <c r="D134" s="74">
        <v>89928</v>
      </c>
      <c r="E134" s="74">
        <v>22919</v>
      </c>
      <c r="F134" s="74">
        <v>19382</v>
      </c>
      <c r="G134" s="74">
        <v>2785</v>
      </c>
      <c r="H134" s="74">
        <v>13049</v>
      </c>
      <c r="I134" s="74">
        <v>-49925</v>
      </c>
      <c r="J134" s="74">
        <v>28147</v>
      </c>
      <c r="K134" s="74">
        <v>-290318</v>
      </c>
      <c r="L134" s="74">
        <v>46880</v>
      </c>
      <c r="M134" s="74">
        <v>13704</v>
      </c>
      <c r="N134" s="74">
        <v>17792</v>
      </c>
      <c r="O134" s="74">
        <v>13667</v>
      </c>
      <c r="P134" s="74">
        <v>228932</v>
      </c>
      <c r="Q134" s="75">
        <v>-79817</v>
      </c>
    </row>
    <row r="135" spans="1:17" ht="15" customHeight="1" x14ac:dyDescent="0.25">
      <c r="A135" s="4"/>
      <c r="B135" s="6" t="s">
        <v>265</v>
      </c>
      <c r="C135" s="74"/>
      <c r="D135" s="74"/>
      <c r="E135" s="74"/>
      <c r="F135" s="74"/>
      <c r="G135" s="74"/>
      <c r="H135" s="74"/>
      <c r="I135" s="74"/>
      <c r="J135" s="74"/>
      <c r="K135" s="74"/>
      <c r="L135" s="74"/>
      <c r="M135" s="74"/>
      <c r="N135" s="74"/>
      <c r="O135" s="74"/>
      <c r="P135" s="74"/>
      <c r="Q135" s="75"/>
    </row>
    <row r="136" spans="1:17" ht="15" customHeight="1" x14ac:dyDescent="0.25">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5">
        <v>0</v>
      </c>
    </row>
    <row r="137" spans="1:17" ht="15" customHeight="1" x14ac:dyDescent="0.25">
      <c r="A137" s="4"/>
      <c r="B137" s="6" t="s">
        <v>268</v>
      </c>
      <c r="C137" s="74"/>
      <c r="D137" s="74"/>
      <c r="E137" s="74"/>
      <c r="F137" s="74"/>
      <c r="G137" s="74"/>
      <c r="H137" s="74"/>
      <c r="I137" s="74"/>
      <c r="J137" s="74"/>
      <c r="K137" s="74"/>
      <c r="L137" s="74"/>
      <c r="M137" s="74"/>
      <c r="N137" s="74"/>
      <c r="O137" s="74"/>
      <c r="P137" s="74"/>
      <c r="Q137" s="75"/>
    </row>
    <row r="138" spans="1:17" ht="15" customHeight="1" x14ac:dyDescent="0.25">
      <c r="A138" s="88" t="s">
        <v>269</v>
      </c>
      <c r="B138" s="5" t="s">
        <v>270</v>
      </c>
      <c r="C138" s="74">
        <v>1754</v>
      </c>
      <c r="D138" s="74">
        <v>997792</v>
      </c>
      <c r="E138" s="74">
        <v>0</v>
      </c>
      <c r="F138" s="74">
        <v>259</v>
      </c>
      <c r="G138" s="74">
        <v>1013</v>
      </c>
      <c r="H138" s="74">
        <v>25526</v>
      </c>
      <c r="I138" s="74">
        <v>363626</v>
      </c>
      <c r="J138" s="74">
        <v>0</v>
      </c>
      <c r="K138" s="74">
        <v>80361</v>
      </c>
      <c r="L138" s="74">
        <v>1636</v>
      </c>
      <c r="M138" s="74">
        <v>0</v>
      </c>
      <c r="N138" s="74">
        <v>0</v>
      </c>
      <c r="O138" s="74">
        <v>0</v>
      </c>
      <c r="P138" s="74">
        <v>1782</v>
      </c>
      <c r="Q138" s="75">
        <v>36233</v>
      </c>
    </row>
    <row r="139" spans="1:17" ht="15" customHeight="1" x14ac:dyDescent="0.25">
      <c r="A139" s="4"/>
      <c r="B139" s="6" t="s">
        <v>271</v>
      </c>
      <c r="C139" s="74"/>
      <c r="D139" s="74"/>
      <c r="E139" s="74"/>
      <c r="F139" s="74"/>
      <c r="G139" s="74"/>
      <c r="H139" s="74"/>
      <c r="I139" s="74"/>
      <c r="J139" s="74"/>
      <c r="K139" s="74"/>
      <c r="L139" s="74"/>
      <c r="M139" s="74"/>
      <c r="N139" s="74"/>
      <c r="O139" s="74"/>
      <c r="P139" s="74"/>
      <c r="Q139" s="75"/>
    </row>
    <row r="140" spans="1:17" ht="15" customHeight="1" x14ac:dyDescent="0.25">
      <c r="A140" s="84"/>
      <c r="B140" s="85" t="s">
        <v>272</v>
      </c>
      <c r="C140" s="86">
        <v>2562318</v>
      </c>
      <c r="D140" s="86">
        <v>6945712</v>
      </c>
      <c r="E140" s="86">
        <v>304386</v>
      </c>
      <c r="F140" s="86">
        <v>423906</v>
      </c>
      <c r="G140" s="86">
        <v>104904</v>
      </c>
      <c r="H140" s="86">
        <v>1773129</v>
      </c>
      <c r="I140" s="86">
        <v>7894594</v>
      </c>
      <c r="J140" s="86">
        <v>352870</v>
      </c>
      <c r="K140" s="86">
        <v>4954218</v>
      </c>
      <c r="L140" s="86">
        <v>1298481</v>
      </c>
      <c r="M140" s="86">
        <v>250035</v>
      </c>
      <c r="N140" s="86">
        <v>143779</v>
      </c>
      <c r="O140" s="86">
        <v>165112</v>
      </c>
      <c r="P140" s="86">
        <v>3840997</v>
      </c>
      <c r="Q140" s="87">
        <v>559376</v>
      </c>
    </row>
    <row r="141" spans="1:17" ht="15" customHeight="1" x14ac:dyDescent="0.25">
      <c r="A141" s="89"/>
      <c r="B141" s="90" t="s">
        <v>273</v>
      </c>
      <c r="C141" s="91">
        <v>32751405</v>
      </c>
      <c r="D141" s="91">
        <v>73023738</v>
      </c>
      <c r="E141" s="91">
        <v>1783174</v>
      </c>
      <c r="F141" s="91">
        <v>1926290</v>
      </c>
      <c r="G141" s="91">
        <v>558450</v>
      </c>
      <c r="H141" s="91">
        <v>20205893</v>
      </c>
      <c r="I141" s="91">
        <v>96007879</v>
      </c>
      <c r="J141" s="91">
        <v>1444912</v>
      </c>
      <c r="K141" s="91">
        <v>50084557</v>
      </c>
      <c r="L141" s="91">
        <v>17440041</v>
      </c>
      <c r="M141" s="91">
        <v>3817221</v>
      </c>
      <c r="N141" s="91">
        <v>1483189</v>
      </c>
      <c r="O141" s="91">
        <v>1432443</v>
      </c>
      <c r="P141" s="91">
        <v>46000281</v>
      </c>
      <c r="Q141" s="92">
        <v>4043252</v>
      </c>
    </row>
    <row r="142" spans="1:17" ht="15" customHeight="1" x14ac:dyDescent="0.25">
      <c r="A142" s="93"/>
      <c r="B142" s="5"/>
      <c r="C142" s="49"/>
      <c r="D142" s="49"/>
      <c r="E142" s="49"/>
      <c r="F142" s="49"/>
      <c r="G142" s="49"/>
      <c r="H142" s="49"/>
      <c r="I142" s="49"/>
      <c r="J142" s="49"/>
      <c r="K142" s="49"/>
      <c r="L142" s="49"/>
      <c r="M142" s="49"/>
      <c r="N142" s="49"/>
      <c r="O142" s="156"/>
      <c r="P142" s="49"/>
      <c r="Q142" s="49"/>
    </row>
    <row r="143" spans="1:17" ht="15" customHeight="1" x14ac:dyDescent="0.25">
      <c r="A143" s="8" t="s">
        <v>44</v>
      </c>
      <c r="B143" s="8"/>
      <c r="C143" s="49"/>
      <c r="D143" s="49"/>
      <c r="E143" s="49"/>
      <c r="F143" s="49"/>
      <c r="G143" s="49"/>
      <c r="H143" s="49"/>
      <c r="I143" s="49"/>
      <c r="J143" s="49"/>
      <c r="K143" s="49"/>
      <c r="L143" s="49"/>
      <c r="M143" s="49"/>
      <c r="N143" s="49"/>
      <c r="O143" s="156"/>
      <c r="P143" s="49"/>
      <c r="Q143" s="49"/>
    </row>
    <row r="144" spans="1:17" ht="15" customHeight="1" x14ac:dyDescent="0.25">
      <c r="A144" s="9" t="s">
        <v>45</v>
      </c>
      <c r="C144" s="108"/>
      <c r="D144" s="108"/>
      <c r="E144" s="108"/>
      <c r="F144" s="108"/>
      <c r="G144" s="108"/>
      <c r="H144" s="108"/>
      <c r="I144" s="108"/>
      <c r="J144" s="108"/>
      <c r="K144" s="108"/>
      <c r="L144" s="108"/>
      <c r="M144" s="108"/>
      <c r="N144" s="108"/>
      <c r="O144" s="157"/>
      <c r="P144" s="108"/>
      <c r="Q144" s="108"/>
    </row>
    <row r="145" spans="3:17" ht="15" customHeight="1" x14ac:dyDescent="0.25"/>
    <row r="146" spans="3:17" ht="15" customHeight="1" x14ac:dyDescent="0.25"/>
    <row r="147" spans="3:17" ht="15" customHeight="1" x14ac:dyDescent="0.25"/>
    <row r="148" spans="3:17" ht="15" customHeight="1" x14ac:dyDescent="0.25">
      <c r="C148" s="108"/>
      <c r="D148" s="108"/>
      <c r="E148" s="108"/>
      <c r="F148" s="108"/>
      <c r="G148" s="108"/>
      <c r="H148" s="108"/>
      <c r="I148" s="108"/>
      <c r="J148" s="108"/>
      <c r="K148" s="108"/>
      <c r="L148" s="108"/>
      <c r="M148" s="108"/>
      <c r="N148" s="108"/>
      <c r="O148" s="157"/>
      <c r="P148" s="108"/>
      <c r="Q148" s="108"/>
    </row>
    <row r="149" spans="3:17" ht="15" customHeight="1" x14ac:dyDescent="0.25">
      <c r="C149" s="108"/>
      <c r="D149" s="108"/>
      <c r="E149" s="108"/>
      <c r="F149" s="108"/>
      <c r="G149" s="108"/>
      <c r="H149" s="108"/>
      <c r="I149" s="108"/>
      <c r="J149" s="108"/>
      <c r="K149" s="108"/>
      <c r="L149" s="108"/>
      <c r="M149" s="108"/>
      <c r="N149" s="108"/>
      <c r="O149" s="157"/>
      <c r="P149" s="108"/>
      <c r="Q149" s="108"/>
    </row>
    <row r="150" spans="3:17" ht="15" customHeight="1" x14ac:dyDescent="0.25">
      <c r="C150" s="108"/>
      <c r="D150" s="108"/>
      <c r="E150" s="108"/>
      <c r="F150" s="108"/>
      <c r="G150" s="108"/>
      <c r="H150" s="108"/>
      <c r="I150" s="108"/>
      <c r="J150" s="108"/>
      <c r="K150" s="108"/>
      <c r="L150" s="108"/>
      <c r="M150" s="108"/>
      <c r="N150" s="108"/>
      <c r="O150" s="157"/>
      <c r="P150" s="108"/>
      <c r="Q150" s="108"/>
    </row>
    <row r="151" spans="3:17" ht="15" customHeight="1" x14ac:dyDescent="0.25">
      <c r="C151" s="108"/>
      <c r="D151" s="108"/>
      <c r="E151" s="108"/>
      <c r="F151" s="108"/>
      <c r="G151" s="108"/>
      <c r="H151" s="108"/>
      <c r="I151" s="108"/>
      <c r="J151" s="108"/>
      <c r="K151" s="108"/>
      <c r="L151" s="108"/>
      <c r="M151" s="108"/>
      <c r="N151" s="108"/>
      <c r="O151" s="157"/>
      <c r="P151" s="108"/>
      <c r="Q151" s="108"/>
    </row>
    <row r="152" spans="3:17" ht="15" customHeight="1" x14ac:dyDescent="0.25">
      <c r="C152" s="108"/>
      <c r="D152" s="108"/>
      <c r="E152" s="108"/>
      <c r="F152" s="108"/>
      <c r="G152" s="108"/>
      <c r="H152" s="108"/>
      <c r="I152" s="108"/>
      <c r="J152" s="108"/>
      <c r="K152" s="108"/>
      <c r="L152" s="108"/>
      <c r="M152" s="108"/>
      <c r="N152" s="108"/>
      <c r="O152" s="157"/>
      <c r="P152" s="108"/>
      <c r="Q152" s="108"/>
    </row>
    <row r="153" spans="3:17" ht="15" customHeight="1" x14ac:dyDescent="0.25">
      <c r="C153" s="108"/>
      <c r="D153" s="108"/>
      <c r="E153" s="108"/>
      <c r="F153" s="108"/>
      <c r="G153" s="108"/>
      <c r="H153" s="108"/>
      <c r="I153" s="108"/>
      <c r="J153" s="108"/>
      <c r="K153" s="108"/>
      <c r="L153" s="108"/>
      <c r="M153" s="108"/>
      <c r="N153" s="108"/>
      <c r="O153" s="157"/>
      <c r="P153" s="108"/>
      <c r="Q153" s="108"/>
    </row>
    <row r="154" spans="3:17" ht="15" customHeight="1" x14ac:dyDescent="0.25">
      <c r="C154" s="108"/>
      <c r="D154" s="108"/>
      <c r="E154" s="108"/>
      <c r="F154" s="108"/>
      <c r="G154" s="108"/>
      <c r="H154" s="108"/>
      <c r="I154" s="108"/>
      <c r="J154" s="108"/>
      <c r="K154" s="108"/>
      <c r="L154" s="108"/>
      <c r="M154" s="108"/>
      <c r="N154" s="108"/>
      <c r="O154" s="157"/>
      <c r="P154" s="108"/>
      <c r="Q154" s="108"/>
    </row>
    <row r="155" spans="3:17" ht="15" customHeight="1" x14ac:dyDescent="0.25">
      <c r="C155" s="108"/>
      <c r="D155" s="108"/>
      <c r="E155" s="108"/>
      <c r="F155" s="108"/>
      <c r="G155" s="108"/>
      <c r="H155" s="108"/>
      <c r="I155" s="108"/>
      <c r="J155" s="108"/>
      <c r="K155" s="108"/>
      <c r="L155" s="108"/>
      <c r="M155" s="108"/>
      <c r="N155" s="108"/>
      <c r="O155" s="157"/>
      <c r="P155" s="108"/>
      <c r="Q155" s="108"/>
    </row>
    <row r="156" spans="3:17" ht="15" customHeight="1" x14ac:dyDescent="0.25"/>
  </sheetData>
  <pageMargins left="0.31496062992125984" right="0.23622047244094491" top="0.35433070866141736" bottom="0.27559055118110237" header="0.23622047244094491" footer="0.23622047244094491"/>
  <pageSetup paperSize="9" scale="65"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80" zoomScaleNormal="80" workbookViewId="0">
      <selection activeCell="K39" sqref="K39"/>
    </sheetView>
  </sheetViews>
  <sheetFormatPr defaultRowHeight="15" x14ac:dyDescent="0.25"/>
  <cols>
    <col min="1" max="1" width="4.28515625" style="11" customWidth="1"/>
    <col min="2" max="2" width="79.42578125" style="11" bestFit="1" customWidth="1"/>
    <col min="3" max="18" width="12.42578125" style="11" customWidth="1"/>
    <col min="20" max="16384" width="9.140625" style="11"/>
  </cols>
  <sheetData>
    <row r="1" spans="1:18" ht="15" customHeight="1" x14ac:dyDescent="0.25">
      <c r="A1" s="62" t="s">
        <v>33</v>
      </c>
      <c r="B1" s="97"/>
    </row>
    <row r="2" spans="1:18" ht="15" customHeight="1" x14ac:dyDescent="0.25">
      <c r="A2" s="62" t="s">
        <v>286</v>
      </c>
      <c r="B2" s="97"/>
    </row>
    <row r="3" spans="1:18" ht="15" customHeight="1" x14ac:dyDescent="0.25">
      <c r="A3" s="63" t="s">
        <v>151</v>
      </c>
    </row>
    <row r="4" spans="1:18" s="111" customFormat="1" ht="30" customHeight="1" x14ac:dyDescent="0.2">
      <c r="A4" s="109"/>
      <c r="B4" s="110"/>
      <c r="C4" s="68" t="s">
        <v>8</v>
      </c>
      <c r="D4" s="68" t="s">
        <v>282</v>
      </c>
      <c r="E4" s="68" t="s">
        <v>152</v>
      </c>
      <c r="F4" s="68" t="s">
        <v>7</v>
      </c>
      <c r="G4" s="68" t="s">
        <v>9</v>
      </c>
      <c r="H4" s="68" t="s">
        <v>155</v>
      </c>
      <c r="I4" s="68" t="s">
        <v>10</v>
      </c>
      <c r="J4" s="68" t="s">
        <v>6</v>
      </c>
      <c r="K4" s="68" t="s">
        <v>159</v>
      </c>
      <c r="L4" s="68" t="s">
        <v>46</v>
      </c>
      <c r="M4" s="68" t="s">
        <v>158</v>
      </c>
      <c r="N4" s="68" t="s">
        <v>161</v>
      </c>
      <c r="O4" s="68" t="s">
        <v>68</v>
      </c>
      <c r="P4" s="68" t="s">
        <v>164</v>
      </c>
      <c r="Q4" s="68" t="s">
        <v>165</v>
      </c>
      <c r="R4" s="69" t="s">
        <v>47</v>
      </c>
    </row>
    <row r="5" spans="1:18" ht="15" customHeight="1" x14ac:dyDescent="0.25">
      <c r="A5" s="113"/>
      <c r="B5" s="114" t="s">
        <v>168</v>
      </c>
      <c r="C5" s="115"/>
      <c r="D5" s="115"/>
      <c r="E5" s="115"/>
      <c r="F5" s="115"/>
      <c r="G5" s="115"/>
      <c r="H5" s="115"/>
      <c r="I5" s="115"/>
      <c r="J5" s="115"/>
      <c r="K5" s="115"/>
      <c r="L5" s="115"/>
      <c r="M5" s="115"/>
      <c r="N5" s="115"/>
      <c r="O5" s="115"/>
      <c r="P5" s="115"/>
      <c r="Q5" s="115"/>
      <c r="R5" s="116"/>
    </row>
    <row r="6" spans="1:18" ht="15" customHeight="1" x14ac:dyDescent="0.25">
      <c r="A6" s="4" t="s">
        <v>11</v>
      </c>
      <c r="B6" s="5" t="s">
        <v>169</v>
      </c>
      <c r="C6" s="74">
        <v>876621</v>
      </c>
      <c r="D6" s="74">
        <v>33032</v>
      </c>
      <c r="E6" s="74">
        <v>1573912</v>
      </c>
      <c r="F6" s="74">
        <v>52323</v>
      </c>
      <c r="G6" s="74">
        <v>9352</v>
      </c>
      <c r="H6" s="74">
        <v>7479</v>
      </c>
      <c r="I6" s="74">
        <v>381289</v>
      </c>
      <c r="J6" s="74">
        <v>1840559</v>
      </c>
      <c r="K6" s="74">
        <v>12325</v>
      </c>
      <c r="L6" s="74">
        <v>1469259</v>
      </c>
      <c r="M6" s="74">
        <v>340138</v>
      </c>
      <c r="N6" s="74">
        <v>243237</v>
      </c>
      <c r="O6" s="74">
        <v>6724</v>
      </c>
      <c r="P6" s="74">
        <v>10023</v>
      </c>
      <c r="Q6" s="74">
        <v>877917</v>
      </c>
      <c r="R6" s="75">
        <v>37550</v>
      </c>
    </row>
    <row r="7" spans="1:18" ht="15" customHeight="1" x14ac:dyDescent="0.25">
      <c r="A7" s="4"/>
      <c r="B7" s="6" t="s">
        <v>170</v>
      </c>
      <c r="C7" s="39"/>
      <c r="D7" s="39"/>
      <c r="E7" s="39"/>
      <c r="F7" s="39"/>
      <c r="G7" s="39"/>
      <c r="H7" s="39"/>
      <c r="I7" s="39"/>
      <c r="J7" s="39"/>
      <c r="K7" s="39"/>
      <c r="L7" s="39"/>
      <c r="M7" s="39"/>
      <c r="N7" s="39"/>
      <c r="O7" s="39"/>
      <c r="P7" s="39"/>
      <c r="Q7" s="39"/>
      <c r="R7" s="46"/>
    </row>
    <row r="8" spans="1:18" ht="15" customHeight="1" x14ac:dyDescent="0.25">
      <c r="A8" s="4" t="s">
        <v>12</v>
      </c>
      <c r="B8" s="5" t="s">
        <v>171</v>
      </c>
      <c r="C8" s="74">
        <v>300190</v>
      </c>
      <c r="D8" s="74">
        <v>18358</v>
      </c>
      <c r="E8" s="74">
        <v>448225</v>
      </c>
      <c r="F8" s="74">
        <v>71386</v>
      </c>
      <c r="G8" s="74">
        <v>21313</v>
      </c>
      <c r="H8" s="74">
        <v>6086</v>
      </c>
      <c r="I8" s="74">
        <v>69568</v>
      </c>
      <c r="J8" s="74">
        <v>757726</v>
      </c>
      <c r="K8" s="74">
        <v>3750</v>
      </c>
      <c r="L8" s="74">
        <v>370918</v>
      </c>
      <c r="M8" s="74">
        <v>75735</v>
      </c>
      <c r="N8" s="74">
        <v>354805</v>
      </c>
      <c r="O8" s="74">
        <v>113775</v>
      </c>
      <c r="P8" s="74">
        <v>15637</v>
      </c>
      <c r="Q8" s="74">
        <v>658892</v>
      </c>
      <c r="R8" s="75">
        <v>104254</v>
      </c>
    </row>
    <row r="9" spans="1:18" ht="15" customHeight="1" x14ac:dyDescent="0.25">
      <c r="A9" s="4"/>
      <c r="B9" s="6" t="s">
        <v>172</v>
      </c>
      <c r="C9" s="39"/>
      <c r="D9" s="39"/>
      <c r="E9" s="39"/>
      <c r="F9" s="39"/>
      <c r="G9" s="39"/>
      <c r="H9" s="39"/>
      <c r="I9" s="39"/>
      <c r="J9" s="39"/>
      <c r="K9" s="39"/>
      <c r="L9" s="39"/>
      <c r="M9" s="39"/>
      <c r="N9" s="39"/>
      <c r="O9" s="39"/>
      <c r="P9" s="39"/>
      <c r="Q9" s="39"/>
      <c r="R9" s="46"/>
    </row>
    <row r="10" spans="1:18" ht="15" customHeight="1" x14ac:dyDescent="0.25">
      <c r="A10" s="4" t="s">
        <v>13</v>
      </c>
      <c r="B10" s="5" t="s">
        <v>173</v>
      </c>
      <c r="C10" s="74">
        <v>573954</v>
      </c>
      <c r="D10" s="74">
        <v>7637</v>
      </c>
      <c r="E10" s="74">
        <v>1048797</v>
      </c>
      <c r="F10" s="74">
        <v>13482</v>
      </c>
      <c r="G10" s="74">
        <v>25516</v>
      </c>
      <c r="H10" s="74">
        <v>35991</v>
      </c>
      <c r="I10" s="74">
        <v>78168</v>
      </c>
      <c r="J10" s="74">
        <v>6434033</v>
      </c>
      <c r="K10" s="74">
        <v>608021</v>
      </c>
      <c r="L10" s="74">
        <v>656722</v>
      </c>
      <c r="M10" s="74">
        <v>24910</v>
      </c>
      <c r="N10" s="74">
        <v>55313</v>
      </c>
      <c r="O10" s="74">
        <v>0</v>
      </c>
      <c r="P10" s="74">
        <v>0</v>
      </c>
      <c r="Q10" s="74">
        <v>1758692</v>
      </c>
      <c r="R10" s="75">
        <v>1494915</v>
      </c>
    </row>
    <row r="11" spans="1:18" ht="15" customHeight="1" x14ac:dyDescent="0.25">
      <c r="A11" s="4"/>
      <c r="B11" s="6" t="s">
        <v>34</v>
      </c>
      <c r="C11" s="39"/>
      <c r="D11" s="39"/>
      <c r="E11" s="39"/>
      <c r="F11" s="39"/>
      <c r="G11" s="39"/>
      <c r="H11" s="39"/>
      <c r="I11" s="39"/>
      <c r="J11" s="39"/>
      <c r="K11" s="39"/>
      <c r="L11" s="39"/>
      <c r="M11" s="39"/>
      <c r="N11" s="39"/>
      <c r="O11" s="39"/>
      <c r="P11" s="39"/>
      <c r="Q11" s="39"/>
      <c r="R11" s="46"/>
    </row>
    <row r="12" spans="1:18" ht="15" customHeight="1" x14ac:dyDescent="0.25">
      <c r="A12" s="4" t="s">
        <v>14</v>
      </c>
      <c r="B12" s="5" t="s">
        <v>174</v>
      </c>
      <c r="C12" s="74">
        <v>1623959</v>
      </c>
      <c r="D12" s="74">
        <v>7</v>
      </c>
      <c r="E12" s="74">
        <v>146664</v>
      </c>
      <c r="F12" s="74">
        <v>0</v>
      </c>
      <c r="G12" s="74">
        <v>0</v>
      </c>
      <c r="H12" s="74">
        <v>0</v>
      </c>
      <c r="I12" s="74">
        <v>0</v>
      </c>
      <c r="J12" s="74">
        <v>719892</v>
      </c>
      <c r="K12" s="74">
        <v>28</v>
      </c>
      <c r="L12" s="74">
        <v>1203807</v>
      </c>
      <c r="M12" s="74">
        <v>85444</v>
      </c>
      <c r="N12" s="74">
        <v>0</v>
      </c>
      <c r="O12" s="74">
        <v>1</v>
      </c>
      <c r="P12" s="74">
        <v>0</v>
      </c>
      <c r="Q12" s="74">
        <v>1566424</v>
      </c>
      <c r="R12" s="75">
        <v>0</v>
      </c>
    </row>
    <row r="13" spans="1:18" ht="15" customHeight="1" x14ac:dyDescent="0.25">
      <c r="A13" s="4"/>
      <c r="B13" s="6" t="s">
        <v>175</v>
      </c>
      <c r="C13" s="74"/>
      <c r="D13" s="74"/>
      <c r="E13" s="74"/>
      <c r="F13" s="74"/>
      <c r="G13" s="74"/>
      <c r="H13" s="74"/>
      <c r="I13" s="74"/>
      <c r="J13" s="74"/>
      <c r="K13" s="74"/>
      <c r="L13" s="74"/>
      <c r="M13" s="74"/>
      <c r="N13" s="74"/>
      <c r="O13" s="74"/>
      <c r="P13" s="74"/>
      <c r="Q13" s="74"/>
      <c r="R13" s="75"/>
    </row>
    <row r="14" spans="1:18" ht="15" customHeight="1" x14ac:dyDescent="0.25">
      <c r="A14" s="4" t="s">
        <v>15</v>
      </c>
      <c r="B14" s="5" t="s">
        <v>176</v>
      </c>
      <c r="C14" s="74">
        <v>3876434</v>
      </c>
      <c r="D14" s="74">
        <v>26411</v>
      </c>
      <c r="E14" s="74">
        <v>10596273</v>
      </c>
      <c r="F14" s="74">
        <v>1083030</v>
      </c>
      <c r="G14" s="74">
        <v>1305408</v>
      </c>
      <c r="H14" s="74">
        <v>90811</v>
      </c>
      <c r="I14" s="74">
        <v>2399504</v>
      </c>
      <c r="J14" s="74">
        <v>7429512</v>
      </c>
      <c r="K14" s="74">
        <v>465289</v>
      </c>
      <c r="L14" s="74">
        <v>10557972</v>
      </c>
      <c r="M14" s="74">
        <v>3261259</v>
      </c>
      <c r="N14" s="74">
        <v>36301</v>
      </c>
      <c r="O14" s="74">
        <v>136</v>
      </c>
      <c r="P14" s="74">
        <v>0</v>
      </c>
      <c r="Q14" s="74">
        <v>5760386</v>
      </c>
      <c r="R14" s="75">
        <v>790346</v>
      </c>
    </row>
    <row r="15" spans="1:18" ht="15" customHeight="1" x14ac:dyDescent="0.25">
      <c r="A15" s="4"/>
      <c r="B15" s="6" t="s">
        <v>177</v>
      </c>
      <c r="C15" s="74"/>
      <c r="D15" s="74"/>
      <c r="E15" s="74"/>
      <c r="F15" s="74"/>
      <c r="G15" s="74"/>
      <c r="H15" s="74"/>
      <c r="I15" s="74"/>
      <c r="J15" s="74"/>
      <c r="K15" s="74"/>
      <c r="L15" s="74"/>
      <c r="M15" s="74"/>
      <c r="N15" s="74"/>
      <c r="O15" s="74"/>
      <c r="P15" s="74"/>
      <c r="Q15" s="74"/>
      <c r="R15" s="75"/>
    </row>
    <row r="16" spans="1:18" ht="15" customHeight="1" x14ac:dyDescent="0.25">
      <c r="A16" s="4"/>
      <c r="B16" s="76" t="s">
        <v>178</v>
      </c>
      <c r="C16" s="77">
        <v>3983429</v>
      </c>
      <c r="D16" s="77">
        <v>32208</v>
      </c>
      <c r="E16" s="77">
        <v>11168862</v>
      </c>
      <c r="F16" s="77">
        <v>1083313</v>
      </c>
      <c r="G16" s="77">
        <v>1306211</v>
      </c>
      <c r="H16" s="77">
        <v>95391</v>
      </c>
      <c r="I16" s="77">
        <v>2497780</v>
      </c>
      <c r="J16" s="77">
        <v>7908388</v>
      </c>
      <c r="K16" s="77">
        <v>465289</v>
      </c>
      <c r="L16" s="77">
        <v>11648463</v>
      </c>
      <c r="M16" s="77">
        <v>3263870</v>
      </c>
      <c r="N16" s="77">
        <v>36301</v>
      </c>
      <c r="O16" s="77">
        <v>136</v>
      </c>
      <c r="P16" s="77">
        <v>0</v>
      </c>
      <c r="Q16" s="77">
        <v>5822701</v>
      </c>
      <c r="R16" s="78">
        <v>837207</v>
      </c>
    </row>
    <row r="17" spans="1:18" ht="15" customHeight="1" x14ac:dyDescent="0.25">
      <c r="A17" s="4"/>
      <c r="B17" s="79" t="s">
        <v>179</v>
      </c>
      <c r="C17" s="77"/>
      <c r="D17" s="77"/>
      <c r="E17" s="77"/>
      <c r="F17" s="77"/>
      <c r="G17" s="77"/>
      <c r="H17" s="77"/>
      <c r="I17" s="77"/>
      <c r="J17" s="77"/>
      <c r="K17" s="77"/>
      <c r="L17" s="77"/>
      <c r="M17" s="77"/>
      <c r="N17" s="77"/>
      <c r="O17" s="77"/>
      <c r="P17" s="77"/>
      <c r="Q17" s="77"/>
      <c r="R17" s="78"/>
    </row>
    <row r="18" spans="1:18" ht="15" customHeight="1" x14ac:dyDescent="0.25">
      <c r="A18" s="4"/>
      <c r="B18" s="76" t="s">
        <v>180</v>
      </c>
      <c r="C18" s="77">
        <v>-106995</v>
      </c>
      <c r="D18" s="77">
        <v>-5797</v>
      </c>
      <c r="E18" s="77">
        <v>-572589</v>
      </c>
      <c r="F18" s="77">
        <v>-283</v>
      </c>
      <c r="G18" s="77">
        <v>-803</v>
      </c>
      <c r="H18" s="77">
        <v>-4580</v>
      </c>
      <c r="I18" s="77">
        <v>-98276</v>
      </c>
      <c r="J18" s="77">
        <v>-478876</v>
      </c>
      <c r="K18" s="77">
        <v>0</v>
      </c>
      <c r="L18" s="77">
        <v>-1090491</v>
      </c>
      <c r="M18" s="77">
        <v>-2611</v>
      </c>
      <c r="N18" s="77">
        <v>0</v>
      </c>
      <c r="O18" s="77">
        <v>0</v>
      </c>
      <c r="P18" s="77">
        <v>0</v>
      </c>
      <c r="Q18" s="77">
        <v>-62315</v>
      </c>
      <c r="R18" s="78">
        <v>-46861</v>
      </c>
    </row>
    <row r="19" spans="1:18" ht="15" customHeight="1" x14ac:dyDescent="0.25">
      <c r="A19" s="4"/>
      <c r="B19" s="79" t="s">
        <v>181</v>
      </c>
      <c r="C19" s="77"/>
      <c r="D19" s="77"/>
      <c r="E19" s="77"/>
      <c r="F19" s="77"/>
      <c r="G19" s="77"/>
      <c r="H19" s="77"/>
      <c r="I19" s="77"/>
      <c r="J19" s="77"/>
      <c r="K19" s="77"/>
      <c r="L19" s="77"/>
      <c r="M19" s="77"/>
      <c r="N19" s="77"/>
      <c r="O19" s="77"/>
      <c r="P19" s="77"/>
      <c r="Q19" s="77"/>
      <c r="R19" s="78"/>
    </row>
    <row r="20" spans="1:18" ht="15" customHeight="1" x14ac:dyDescent="0.25">
      <c r="A20" s="4" t="s">
        <v>16</v>
      </c>
      <c r="B20" s="5" t="s">
        <v>182</v>
      </c>
      <c r="C20" s="74">
        <v>637607</v>
      </c>
      <c r="D20" s="74">
        <v>16116</v>
      </c>
      <c r="E20" s="74">
        <v>1056701</v>
      </c>
      <c r="F20" s="74">
        <v>2429</v>
      </c>
      <c r="G20" s="74">
        <v>100458</v>
      </c>
      <c r="H20" s="74">
        <v>5400</v>
      </c>
      <c r="I20" s="74">
        <v>559091</v>
      </c>
      <c r="J20" s="74">
        <v>3217797</v>
      </c>
      <c r="K20" s="74">
        <v>18103</v>
      </c>
      <c r="L20" s="74">
        <v>724167</v>
      </c>
      <c r="M20" s="74">
        <v>6035</v>
      </c>
      <c r="N20" s="74">
        <v>54376</v>
      </c>
      <c r="O20" s="74">
        <v>18995</v>
      </c>
      <c r="P20" s="74">
        <v>0</v>
      </c>
      <c r="Q20" s="74">
        <v>563925</v>
      </c>
      <c r="R20" s="75">
        <v>853687</v>
      </c>
    </row>
    <row r="21" spans="1:18" ht="15" customHeight="1" x14ac:dyDescent="0.25">
      <c r="A21" s="4"/>
      <c r="B21" s="6" t="s">
        <v>183</v>
      </c>
      <c r="C21" s="74"/>
      <c r="D21" s="74"/>
      <c r="E21" s="74"/>
      <c r="F21" s="74"/>
      <c r="G21" s="74"/>
      <c r="H21" s="74"/>
      <c r="I21" s="74"/>
      <c r="J21" s="74"/>
      <c r="K21" s="74"/>
      <c r="L21" s="74"/>
      <c r="M21" s="74"/>
      <c r="N21" s="74"/>
      <c r="O21" s="74"/>
      <c r="P21" s="74"/>
      <c r="Q21" s="74"/>
      <c r="R21" s="75"/>
    </row>
    <row r="22" spans="1:18" ht="15" customHeight="1" x14ac:dyDescent="0.25">
      <c r="A22" s="4"/>
      <c r="B22" s="76" t="s">
        <v>184</v>
      </c>
      <c r="C22" s="77">
        <v>637607</v>
      </c>
      <c r="D22" s="77">
        <v>16116</v>
      </c>
      <c r="E22" s="77">
        <v>1056701</v>
      </c>
      <c r="F22" s="77">
        <v>2429</v>
      </c>
      <c r="G22" s="77">
        <v>100458</v>
      </c>
      <c r="H22" s="77">
        <v>5400</v>
      </c>
      <c r="I22" s="77">
        <v>559091</v>
      </c>
      <c r="J22" s="77">
        <v>3224922</v>
      </c>
      <c r="K22" s="77">
        <v>18103</v>
      </c>
      <c r="L22" s="77">
        <v>1196581</v>
      </c>
      <c r="M22" s="77">
        <v>6035</v>
      </c>
      <c r="N22" s="77">
        <v>54376</v>
      </c>
      <c r="O22" s="77">
        <v>18995</v>
      </c>
      <c r="P22" s="77">
        <v>0</v>
      </c>
      <c r="Q22" s="77">
        <v>563925</v>
      </c>
      <c r="R22" s="78">
        <v>869106</v>
      </c>
    </row>
    <row r="23" spans="1:18" ht="15" customHeight="1" x14ac:dyDescent="0.25">
      <c r="A23" s="4"/>
      <c r="B23" s="79" t="s">
        <v>179</v>
      </c>
      <c r="C23" s="39"/>
      <c r="D23" s="39"/>
      <c r="E23" s="39"/>
      <c r="F23" s="39"/>
      <c r="G23" s="39"/>
      <c r="H23" s="39"/>
      <c r="I23" s="39"/>
      <c r="J23" s="39"/>
      <c r="K23" s="39"/>
      <c r="L23" s="39"/>
      <c r="M23" s="39"/>
      <c r="N23" s="39"/>
      <c r="O23" s="39"/>
      <c r="P23" s="39"/>
      <c r="Q23" s="39"/>
      <c r="R23" s="46"/>
    </row>
    <row r="24" spans="1:18" ht="15" customHeight="1" x14ac:dyDescent="0.25">
      <c r="A24" s="4"/>
      <c r="B24" s="76" t="s">
        <v>185</v>
      </c>
      <c r="C24" s="77">
        <v>0</v>
      </c>
      <c r="D24" s="77">
        <v>0</v>
      </c>
      <c r="E24" s="77">
        <v>0</v>
      </c>
      <c r="F24" s="77">
        <v>0</v>
      </c>
      <c r="G24" s="77">
        <v>0</v>
      </c>
      <c r="H24" s="77">
        <v>0</v>
      </c>
      <c r="I24" s="77">
        <v>0</v>
      </c>
      <c r="J24" s="77">
        <v>-7125</v>
      </c>
      <c r="K24" s="77">
        <v>0</v>
      </c>
      <c r="L24" s="77">
        <v>-472414</v>
      </c>
      <c r="M24" s="77">
        <v>0</v>
      </c>
      <c r="N24" s="77">
        <v>0</v>
      </c>
      <c r="O24" s="77">
        <v>0</v>
      </c>
      <c r="P24" s="77">
        <v>0</v>
      </c>
      <c r="Q24" s="77">
        <v>0</v>
      </c>
      <c r="R24" s="78">
        <v>-15419</v>
      </c>
    </row>
    <row r="25" spans="1:18" ht="15" customHeight="1" x14ac:dyDescent="0.25">
      <c r="A25" s="4"/>
      <c r="B25" s="79" t="s">
        <v>181</v>
      </c>
      <c r="C25" s="77"/>
      <c r="D25" s="77"/>
      <c r="E25" s="77"/>
      <c r="F25" s="77"/>
      <c r="G25" s="77"/>
      <c r="H25" s="77"/>
      <c r="I25" s="77"/>
      <c r="J25" s="77"/>
      <c r="K25" s="77"/>
      <c r="L25" s="77"/>
      <c r="M25" s="77"/>
      <c r="N25" s="77"/>
      <c r="O25" s="77"/>
      <c r="P25" s="77"/>
      <c r="Q25" s="77"/>
      <c r="R25" s="78"/>
    </row>
    <row r="26" spans="1:18" ht="15" customHeight="1" x14ac:dyDescent="0.25">
      <c r="A26" s="4" t="s">
        <v>17</v>
      </c>
      <c r="B26" s="5" t="s">
        <v>186</v>
      </c>
      <c r="C26" s="74">
        <v>22735758</v>
      </c>
      <c r="D26" s="74">
        <v>66114</v>
      </c>
      <c r="E26" s="74">
        <v>48017602</v>
      </c>
      <c r="F26" s="74">
        <v>437485</v>
      </c>
      <c r="G26" s="74">
        <v>298958</v>
      </c>
      <c r="H26" s="74">
        <v>229029</v>
      </c>
      <c r="I26" s="74">
        <v>13861034</v>
      </c>
      <c r="J26" s="74">
        <v>62866825</v>
      </c>
      <c r="K26" s="74">
        <v>297036</v>
      </c>
      <c r="L26" s="74">
        <v>28184426</v>
      </c>
      <c r="M26" s="74">
        <v>7940905</v>
      </c>
      <c r="N26" s="74">
        <v>3052330</v>
      </c>
      <c r="O26" s="74">
        <v>1222371</v>
      </c>
      <c r="P26" s="74">
        <v>1335146</v>
      </c>
      <c r="Q26" s="74">
        <v>31459027</v>
      </c>
      <c r="R26" s="75">
        <v>841095</v>
      </c>
    </row>
    <row r="27" spans="1:18" ht="15" customHeight="1" x14ac:dyDescent="0.25">
      <c r="A27" s="4"/>
      <c r="B27" s="6" t="s">
        <v>187</v>
      </c>
      <c r="C27" s="74"/>
      <c r="D27" s="74"/>
      <c r="E27" s="74"/>
      <c r="F27" s="74"/>
      <c r="G27" s="74"/>
      <c r="H27" s="74"/>
      <c r="I27" s="74"/>
      <c r="J27" s="74"/>
      <c r="K27" s="74"/>
      <c r="L27" s="74"/>
      <c r="M27" s="74"/>
      <c r="N27" s="74"/>
      <c r="O27" s="74"/>
      <c r="P27" s="74"/>
      <c r="Q27" s="74"/>
      <c r="R27" s="75"/>
    </row>
    <row r="28" spans="1:18" ht="15" customHeight="1" x14ac:dyDescent="0.25">
      <c r="A28" s="4"/>
      <c r="B28" s="76" t="s">
        <v>188</v>
      </c>
      <c r="C28" s="77">
        <v>23430958</v>
      </c>
      <c r="D28" s="77">
        <v>67082</v>
      </c>
      <c r="E28" s="77">
        <v>51758453</v>
      </c>
      <c r="F28" s="77">
        <v>437728</v>
      </c>
      <c r="G28" s="77">
        <v>472811</v>
      </c>
      <c r="H28" s="77">
        <v>257796</v>
      </c>
      <c r="I28" s="77">
        <v>15040651</v>
      </c>
      <c r="J28" s="77">
        <v>68500222</v>
      </c>
      <c r="K28" s="77">
        <v>345275</v>
      </c>
      <c r="L28" s="77">
        <v>33750467</v>
      </c>
      <c r="M28" s="77">
        <v>8651323</v>
      </c>
      <c r="N28" s="77">
        <v>3052330</v>
      </c>
      <c r="O28" s="77">
        <v>1266077</v>
      </c>
      <c r="P28" s="77">
        <v>1335146</v>
      </c>
      <c r="Q28" s="77">
        <v>33121830</v>
      </c>
      <c r="R28" s="78">
        <v>1097044</v>
      </c>
    </row>
    <row r="29" spans="1:18" ht="15" customHeight="1" x14ac:dyDescent="0.25">
      <c r="A29" s="4"/>
      <c r="B29" s="79" t="s">
        <v>179</v>
      </c>
      <c r="C29" s="39"/>
      <c r="D29" s="39"/>
      <c r="E29" s="39"/>
      <c r="F29" s="39"/>
      <c r="G29" s="39"/>
      <c r="H29" s="39"/>
      <c r="I29" s="39"/>
      <c r="J29" s="39"/>
      <c r="K29" s="39"/>
      <c r="L29" s="39"/>
      <c r="M29" s="39"/>
      <c r="N29" s="39"/>
      <c r="O29" s="39"/>
      <c r="P29" s="39"/>
      <c r="Q29" s="39"/>
      <c r="R29" s="46"/>
    </row>
    <row r="30" spans="1:18" ht="15" customHeight="1" x14ac:dyDescent="0.25">
      <c r="A30" s="4"/>
      <c r="B30" s="76" t="s">
        <v>189</v>
      </c>
      <c r="C30" s="77">
        <v>-695200</v>
      </c>
      <c r="D30" s="77">
        <v>-968</v>
      </c>
      <c r="E30" s="77">
        <v>-3740851</v>
      </c>
      <c r="F30" s="77">
        <v>-243</v>
      </c>
      <c r="G30" s="77">
        <v>-173853</v>
      </c>
      <c r="H30" s="77">
        <v>-28767</v>
      </c>
      <c r="I30" s="77">
        <v>-1179617</v>
      </c>
      <c r="J30" s="77">
        <v>-5633397</v>
      </c>
      <c r="K30" s="77">
        <v>-48239</v>
      </c>
      <c r="L30" s="77">
        <v>-5566041</v>
      </c>
      <c r="M30" s="77">
        <v>-710418</v>
      </c>
      <c r="N30" s="77">
        <v>0</v>
      </c>
      <c r="O30" s="77">
        <v>-43706</v>
      </c>
      <c r="P30" s="77">
        <v>0</v>
      </c>
      <c r="Q30" s="77">
        <v>-1662803</v>
      </c>
      <c r="R30" s="78">
        <v>-255949</v>
      </c>
    </row>
    <row r="31" spans="1:18" ht="15" customHeight="1" x14ac:dyDescent="0.25">
      <c r="A31" s="4"/>
      <c r="B31" s="79" t="s">
        <v>181</v>
      </c>
      <c r="C31" s="39"/>
      <c r="D31" s="39"/>
      <c r="E31" s="39"/>
      <c r="F31" s="39"/>
      <c r="G31" s="39"/>
      <c r="H31" s="39"/>
      <c r="I31" s="39"/>
      <c r="J31" s="39"/>
      <c r="K31" s="39"/>
      <c r="L31" s="39"/>
      <c r="M31" s="39"/>
      <c r="N31" s="39"/>
      <c r="O31" s="39"/>
      <c r="P31" s="39"/>
      <c r="Q31" s="39"/>
      <c r="R31" s="46"/>
    </row>
    <row r="32" spans="1:18" ht="15" customHeight="1" x14ac:dyDescent="0.25">
      <c r="A32" s="4" t="s">
        <v>18</v>
      </c>
      <c r="B32" s="5" t="s">
        <v>190</v>
      </c>
      <c r="C32" s="74">
        <v>16317</v>
      </c>
      <c r="D32" s="74">
        <v>11012</v>
      </c>
      <c r="E32" s="74">
        <v>511181</v>
      </c>
      <c r="F32" s="74">
        <v>0</v>
      </c>
      <c r="G32" s="74">
        <v>0</v>
      </c>
      <c r="H32" s="74">
        <v>86497</v>
      </c>
      <c r="I32" s="74">
        <v>1126125</v>
      </c>
      <c r="J32" s="74">
        <v>433131</v>
      </c>
      <c r="K32" s="74">
        <v>0</v>
      </c>
      <c r="L32" s="74">
        <v>0</v>
      </c>
      <c r="M32" s="74">
        <v>3663616</v>
      </c>
      <c r="N32" s="74">
        <v>0</v>
      </c>
      <c r="O32" s="74">
        <v>0</v>
      </c>
      <c r="P32" s="74">
        <v>854</v>
      </c>
      <c r="Q32" s="74">
        <v>243954</v>
      </c>
      <c r="R32" s="75">
        <v>0</v>
      </c>
    </row>
    <row r="33" spans="1:18" ht="15" customHeight="1" x14ac:dyDescent="0.25">
      <c r="A33" s="4"/>
      <c r="B33" s="6" t="s">
        <v>191</v>
      </c>
      <c r="C33" s="74"/>
      <c r="D33" s="74"/>
      <c r="E33" s="74"/>
      <c r="F33" s="74"/>
      <c r="G33" s="74"/>
      <c r="H33" s="74"/>
      <c r="I33" s="74"/>
      <c r="J33" s="74"/>
      <c r="K33" s="74"/>
      <c r="L33" s="74"/>
      <c r="M33" s="74"/>
      <c r="N33" s="74"/>
      <c r="O33" s="74"/>
      <c r="P33" s="74"/>
      <c r="Q33" s="74"/>
      <c r="R33" s="75"/>
    </row>
    <row r="34" spans="1:18" ht="15" customHeight="1" x14ac:dyDescent="0.25">
      <c r="A34" s="4"/>
      <c r="B34" s="76" t="s">
        <v>192</v>
      </c>
      <c r="C34" s="77">
        <v>16317</v>
      </c>
      <c r="D34" s="77">
        <v>11012</v>
      </c>
      <c r="E34" s="77">
        <v>511181</v>
      </c>
      <c r="F34" s="77">
        <v>0</v>
      </c>
      <c r="G34" s="77">
        <v>0</v>
      </c>
      <c r="H34" s="77">
        <v>86497</v>
      </c>
      <c r="I34" s="77">
        <v>1126125</v>
      </c>
      <c r="J34" s="77">
        <v>433131</v>
      </c>
      <c r="K34" s="77">
        <v>0</v>
      </c>
      <c r="L34" s="77">
        <v>0</v>
      </c>
      <c r="M34" s="77">
        <v>3663616</v>
      </c>
      <c r="N34" s="77">
        <v>0</v>
      </c>
      <c r="O34" s="77">
        <v>0</v>
      </c>
      <c r="P34" s="77">
        <v>854</v>
      </c>
      <c r="Q34" s="77">
        <v>243954</v>
      </c>
      <c r="R34" s="78">
        <v>0</v>
      </c>
    </row>
    <row r="35" spans="1:18" ht="15" customHeight="1" x14ac:dyDescent="0.25">
      <c r="A35" s="4"/>
      <c r="B35" s="79" t="s">
        <v>179</v>
      </c>
      <c r="C35" s="77"/>
      <c r="D35" s="77"/>
      <c r="E35" s="77"/>
      <c r="F35" s="77"/>
      <c r="G35" s="77"/>
      <c r="H35" s="77"/>
      <c r="I35" s="77"/>
      <c r="J35" s="77"/>
      <c r="K35" s="77"/>
      <c r="L35" s="77"/>
      <c r="M35" s="77"/>
      <c r="N35" s="77"/>
      <c r="O35" s="77"/>
      <c r="P35" s="77"/>
      <c r="Q35" s="77"/>
      <c r="R35" s="78"/>
    </row>
    <row r="36" spans="1:18" ht="15" customHeight="1" x14ac:dyDescent="0.25">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7">
        <v>0</v>
      </c>
      <c r="R36" s="78">
        <v>0</v>
      </c>
    </row>
    <row r="37" spans="1:18" ht="15" customHeight="1" x14ac:dyDescent="0.25">
      <c r="A37" s="4"/>
      <c r="B37" s="79" t="s">
        <v>181</v>
      </c>
      <c r="C37" s="77"/>
      <c r="D37" s="77"/>
      <c r="E37" s="77"/>
      <c r="F37" s="77"/>
      <c r="G37" s="77"/>
      <c r="H37" s="77"/>
      <c r="I37" s="77"/>
      <c r="J37" s="77"/>
      <c r="K37" s="77"/>
      <c r="L37" s="77"/>
      <c r="M37" s="77"/>
      <c r="N37" s="77"/>
      <c r="O37" s="77"/>
      <c r="P37" s="77"/>
      <c r="Q37" s="77"/>
      <c r="R37" s="78"/>
    </row>
    <row r="38" spans="1:18" ht="15" customHeight="1" x14ac:dyDescent="0.25">
      <c r="A38" s="4" t="s">
        <v>19</v>
      </c>
      <c r="B38" s="5" t="s">
        <v>194</v>
      </c>
      <c r="C38" s="74">
        <v>0</v>
      </c>
      <c r="D38" s="74">
        <v>0</v>
      </c>
      <c r="E38" s="74">
        <v>20525</v>
      </c>
      <c r="F38" s="74">
        <v>0</v>
      </c>
      <c r="G38" s="74">
        <v>0</v>
      </c>
      <c r="H38" s="74">
        <v>0</v>
      </c>
      <c r="I38" s="74">
        <v>0</v>
      </c>
      <c r="J38" s="74">
        <v>799732</v>
      </c>
      <c r="K38" s="74">
        <v>0</v>
      </c>
      <c r="L38" s="74">
        <v>0</v>
      </c>
      <c r="M38" s="74">
        <v>0</v>
      </c>
      <c r="N38" s="74">
        <v>0</v>
      </c>
      <c r="O38" s="74">
        <v>0</v>
      </c>
      <c r="P38" s="74">
        <v>0</v>
      </c>
      <c r="Q38" s="74">
        <v>0</v>
      </c>
      <c r="R38" s="75">
        <v>0</v>
      </c>
    </row>
    <row r="39" spans="1:18" ht="15" customHeight="1" x14ac:dyDescent="0.25">
      <c r="A39" s="4"/>
      <c r="B39" s="6" t="s">
        <v>195</v>
      </c>
      <c r="C39" s="39"/>
      <c r="D39" s="39"/>
      <c r="E39" s="39"/>
      <c r="F39" s="39"/>
      <c r="G39" s="39"/>
      <c r="H39" s="39"/>
      <c r="I39" s="39"/>
      <c r="J39" s="39"/>
      <c r="K39" s="39"/>
      <c r="L39" s="39"/>
      <c r="M39" s="39"/>
      <c r="N39" s="39"/>
      <c r="O39" s="39"/>
      <c r="P39" s="39"/>
      <c r="Q39" s="39"/>
      <c r="R39" s="46"/>
    </row>
    <row r="40" spans="1:18" ht="15" customHeight="1" x14ac:dyDescent="0.25">
      <c r="A40" s="4" t="s">
        <v>20</v>
      </c>
      <c r="B40" s="5" t="s">
        <v>196</v>
      </c>
      <c r="C40" s="74">
        <v>25802</v>
      </c>
      <c r="D40" s="74">
        <v>130</v>
      </c>
      <c r="E40" s="74">
        <v>57038</v>
      </c>
      <c r="F40" s="74">
        <v>0</v>
      </c>
      <c r="G40" s="74">
        <v>7890</v>
      </c>
      <c r="H40" s="74">
        <v>0</v>
      </c>
      <c r="I40" s="74">
        <v>0</v>
      </c>
      <c r="J40" s="74">
        <v>9541</v>
      </c>
      <c r="K40" s="74">
        <v>0</v>
      </c>
      <c r="L40" s="74">
        <v>222769</v>
      </c>
      <c r="M40" s="74">
        <v>0</v>
      </c>
      <c r="N40" s="74">
        <v>0</v>
      </c>
      <c r="O40" s="74">
        <v>0</v>
      </c>
      <c r="P40" s="74">
        <v>0</v>
      </c>
      <c r="Q40" s="74">
        <v>32700</v>
      </c>
      <c r="R40" s="75">
        <v>18273</v>
      </c>
    </row>
    <row r="41" spans="1:18" ht="15" customHeight="1" x14ac:dyDescent="0.25">
      <c r="A41" s="4"/>
      <c r="B41" s="6" t="s">
        <v>197</v>
      </c>
      <c r="C41" s="74"/>
      <c r="D41" s="74"/>
      <c r="E41" s="74"/>
      <c r="F41" s="74"/>
      <c r="G41" s="74"/>
      <c r="H41" s="74"/>
      <c r="I41" s="74"/>
      <c r="J41" s="74"/>
      <c r="K41" s="74"/>
      <c r="L41" s="74"/>
      <c r="M41" s="74"/>
      <c r="N41" s="74"/>
      <c r="O41" s="74"/>
      <c r="P41" s="74"/>
      <c r="Q41" s="74"/>
      <c r="R41" s="75"/>
    </row>
    <row r="42" spans="1:18" ht="15" customHeight="1" x14ac:dyDescent="0.25">
      <c r="A42" s="4" t="s">
        <v>21</v>
      </c>
      <c r="B42" s="5" t="s">
        <v>198</v>
      </c>
      <c r="C42" s="74">
        <v>6295910</v>
      </c>
      <c r="D42" s="74">
        <v>86</v>
      </c>
      <c r="E42" s="74">
        <v>2250159</v>
      </c>
      <c r="F42" s="74">
        <v>26</v>
      </c>
      <c r="G42" s="74">
        <v>215</v>
      </c>
      <c r="H42" s="74">
        <v>25106</v>
      </c>
      <c r="I42" s="74">
        <v>1230620</v>
      </c>
      <c r="J42" s="74">
        <v>1426072</v>
      </c>
      <c r="K42" s="74">
        <v>0</v>
      </c>
      <c r="L42" s="74">
        <v>1225135</v>
      </c>
      <c r="M42" s="74">
        <v>619506</v>
      </c>
      <c r="N42" s="74">
        <v>375</v>
      </c>
      <c r="O42" s="74">
        <v>0</v>
      </c>
      <c r="P42" s="74">
        <v>505</v>
      </c>
      <c r="Q42" s="74">
        <v>90814</v>
      </c>
      <c r="R42" s="75">
        <v>3600</v>
      </c>
    </row>
    <row r="43" spans="1:18" ht="15" customHeight="1" x14ac:dyDescent="0.25">
      <c r="A43" s="4"/>
      <c r="B43" s="6" t="s">
        <v>199</v>
      </c>
      <c r="C43" s="74"/>
      <c r="D43" s="74"/>
      <c r="E43" s="74"/>
      <c r="F43" s="74"/>
      <c r="G43" s="74"/>
      <c r="H43" s="74"/>
      <c r="I43" s="74"/>
      <c r="J43" s="74"/>
      <c r="K43" s="74"/>
      <c r="L43" s="74"/>
      <c r="M43" s="74"/>
      <c r="N43" s="74"/>
      <c r="O43" s="74"/>
      <c r="P43" s="74"/>
      <c r="Q43" s="74"/>
      <c r="R43" s="75"/>
    </row>
    <row r="44" spans="1:18" ht="15" customHeight="1" x14ac:dyDescent="0.25">
      <c r="A44" s="4"/>
      <c r="B44" s="76" t="s">
        <v>200</v>
      </c>
      <c r="C44" s="77">
        <v>6295910</v>
      </c>
      <c r="D44" s="77">
        <v>86</v>
      </c>
      <c r="E44" s="77">
        <v>2477738</v>
      </c>
      <c r="F44" s="77">
        <v>26</v>
      </c>
      <c r="G44" s="77">
        <v>303</v>
      </c>
      <c r="H44" s="77">
        <v>33038</v>
      </c>
      <c r="I44" s="77">
        <v>1379031</v>
      </c>
      <c r="J44" s="77">
        <v>1948171</v>
      </c>
      <c r="K44" s="77">
        <v>0</v>
      </c>
      <c r="L44" s="77">
        <v>1235821</v>
      </c>
      <c r="M44" s="77">
        <v>743694</v>
      </c>
      <c r="N44" s="77">
        <v>375</v>
      </c>
      <c r="O44" s="77">
        <v>0</v>
      </c>
      <c r="P44" s="77">
        <v>505</v>
      </c>
      <c r="Q44" s="77">
        <v>144511</v>
      </c>
      <c r="R44" s="78">
        <v>3600</v>
      </c>
    </row>
    <row r="45" spans="1:18" ht="15" customHeight="1" x14ac:dyDescent="0.25">
      <c r="A45" s="4"/>
      <c r="B45" s="16" t="s">
        <v>179</v>
      </c>
      <c r="C45" s="39"/>
      <c r="D45" s="39"/>
      <c r="E45" s="39"/>
      <c r="F45" s="39"/>
      <c r="G45" s="39"/>
      <c r="H45" s="39"/>
      <c r="I45" s="39"/>
      <c r="J45" s="39"/>
      <c r="K45" s="39"/>
      <c r="L45" s="39"/>
      <c r="M45" s="39"/>
      <c r="N45" s="39"/>
      <c r="O45" s="39"/>
      <c r="P45" s="39"/>
      <c r="Q45" s="39"/>
      <c r="R45" s="46"/>
    </row>
    <row r="46" spans="1:18" ht="15" customHeight="1" x14ac:dyDescent="0.25">
      <c r="A46" s="4"/>
      <c r="B46" s="76" t="s">
        <v>201</v>
      </c>
      <c r="C46" s="77">
        <v>0</v>
      </c>
      <c r="D46" s="77">
        <v>0</v>
      </c>
      <c r="E46" s="77">
        <v>-227579</v>
      </c>
      <c r="F46" s="77">
        <v>0</v>
      </c>
      <c r="G46" s="77">
        <v>-88</v>
      </c>
      <c r="H46" s="77">
        <v>-7932</v>
      </c>
      <c r="I46" s="77">
        <v>-148411</v>
      </c>
      <c r="J46" s="77">
        <v>-522099</v>
      </c>
      <c r="K46" s="77">
        <v>0</v>
      </c>
      <c r="L46" s="77">
        <v>-10686</v>
      </c>
      <c r="M46" s="77">
        <v>-124188</v>
      </c>
      <c r="N46" s="77">
        <v>0</v>
      </c>
      <c r="O46" s="77">
        <v>0</v>
      </c>
      <c r="P46" s="77">
        <v>0</v>
      </c>
      <c r="Q46" s="77">
        <v>-53697</v>
      </c>
      <c r="R46" s="78">
        <v>0</v>
      </c>
    </row>
    <row r="47" spans="1:18" ht="15" customHeight="1" x14ac:dyDescent="0.25">
      <c r="A47" s="4"/>
      <c r="B47" s="16" t="s">
        <v>181</v>
      </c>
      <c r="C47" s="77"/>
      <c r="D47" s="77"/>
      <c r="E47" s="77"/>
      <c r="F47" s="77"/>
      <c r="G47" s="77"/>
      <c r="H47" s="77"/>
      <c r="I47" s="77"/>
      <c r="J47" s="77"/>
      <c r="K47" s="77"/>
      <c r="L47" s="77"/>
      <c r="M47" s="77"/>
      <c r="N47" s="77"/>
      <c r="O47" s="77"/>
      <c r="P47" s="77"/>
      <c r="Q47" s="77"/>
      <c r="R47" s="78"/>
    </row>
    <row r="48" spans="1:18" ht="15" customHeight="1" x14ac:dyDescent="0.25">
      <c r="A48" s="4" t="s">
        <v>22</v>
      </c>
      <c r="B48" s="5" t="s">
        <v>202</v>
      </c>
      <c r="C48" s="74">
        <v>0</v>
      </c>
      <c r="D48" s="74">
        <v>0</v>
      </c>
      <c r="E48" s="74">
        <v>12692</v>
      </c>
      <c r="F48" s="74">
        <v>0</v>
      </c>
      <c r="G48" s="74">
        <v>1084</v>
      </c>
      <c r="H48" s="74">
        <v>4331</v>
      </c>
      <c r="I48" s="74">
        <v>607968</v>
      </c>
      <c r="J48" s="74">
        <v>978263</v>
      </c>
      <c r="K48" s="74">
        <v>0</v>
      </c>
      <c r="L48" s="74">
        <v>1206355</v>
      </c>
      <c r="M48" s="74">
        <v>69946</v>
      </c>
      <c r="N48" s="74">
        <v>0</v>
      </c>
      <c r="O48" s="74">
        <v>688</v>
      </c>
      <c r="P48" s="74">
        <v>0</v>
      </c>
      <c r="Q48" s="74">
        <v>378374</v>
      </c>
      <c r="R48" s="75">
        <v>0</v>
      </c>
    </row>
    <row r="49" spans="1:18" ht="15" customHeight="1" x14ac:dyDescent="0.25">
      <c r="A49" s="4"/>
      <c r="B49" s="6" t="s">
        <v>203</v>
      </c>
      <c r="C49" s="39"/>
      <c r="D49" s="39"/>
      <c r="E49" s="39"/>
      <c r="F49" s="39"/>
      <c r="G49" s="39"/>
      <c r="H49" s="39"/>
      <c r="I49" s="39"/>
      <c r="J49" s="39"/>
      <c r="K49" s="39"/>
      <c r="L49" s="39"/>
      <c r="M49" s="39"/>
      <c r="N49" s="39"/>
      <c r="O49" s="39"/>
      <c r="P49" s="39"/>
      <c r="Q49" s="39"/>
      <c r="R49" s="46"/>
    </row>
    <row r="50" spans="1:18" ht="15" customHeight="1" x14ac:dyDescent="0.25">
      <c r="A50" s="4" t="s">
        <v>23</v>
      </c>
      <c r="B50" s="5" t="s">
        <v>204</v>
      </c>
      <c r="C50" s="74">
        <v>50955</v>
      </c>
      <c r="D50" s="74">
        <v>6733</v>
      </c>
      <c r="E50" s="74">
        <v>473866</v>
      </c>
      <c r="F50" s="74">
        <v>16091</v>
      </c>
      <c r="G50" s="74">
        <v>12288</v>
      </c>
      <c r="H50" s="74">
        <v>3045</v>
      </c>
      <c r="I50" s="74">
        <v>237097</v>
      </c>
      <c r="J50" s="74">
        <v>576503</v>
      </c>
      <c r="K50" s="74">
        <v>9499</v>
      </c>
      <c r="L50" s="74">
        <v>206459</v>
      </c>
      <c r="M50" s="74">
        <v>243885</v>
      </c>
      <c r="N50" s="74">
        <v>12067</v>
      </c>
      <c r="O50" s="74">
        <v>2949</v>
      </c>
      <c r="P50" s="74">
        <v>6921</v>
      </c>
      <c r="Q50" s="74">
        <v>305244</v>
      </c>
      <c r="R50" s="75">
        <v>11853</v>
      </c>
    </row>
    <row r="51" spans="1:18" ht="15" customHeight="1" x14ac:dyDescent="0.25">
      <c r="A51" s="4"/>
      <c r="B51" s="6" t="s">
        <v>205</v>
      </c>
      <c r="C51" s="39"/>
      <c r="D51" s="39"/>
      <c r="E51" s="39"/>
      <c r="F51" s="39"/>
      <c r="G51" s="39"/>
      <c r="H51" s="39"/>
      <c r="I51" s="39"/>
      <c r="J51" s="39"/>
      <c r="K51" s="39"/>
      <c r="L51" s="39"/>
      <c r="M51" s="39"/>
      <c r="N51" s="39"/>
      <c r="O51" s="39"/>
      <c r="P51" s="39"/>
      <c r="Q51" s="39"/>
      <c r="R51" s="46"/>
    </row>
    <row r="52" spans="1:18" ht="15" customHeight="1" x14ac:dyDescent="0.25">
      <c r="A52" s="4"/>
      <c r="B52" s="76" t="s">
        <v>206</v>
      </c>
      <c r="C52" s="77">
        <v>431991</v>
      </c>
      <c r="D52" s="77">
        <v>11717</v>
      </c>
      <c r="E52" s="77">
        <v>1534611</v>
      </c>
      <c r="F52" s="77">
        <v>29569</v>
      </c>
      <c r="G52" s="77">
        <v>34748</v>
      </c>
      <c r="H52" s="77">
        <v>7529</v>
      </c>
      <c r="I52" s="77">
        <v>411404</v>
      </c>
      <c r="J52" s="77">
        <v>1649019</v>
      </c>
      <c r="K52" s="77">
        <v>21171</v>
      </c>
      <c r="L52" s="77">
        <v>947448</v>
      </c>
      <c r="M52" s="77">
        <v>543736</v>
      </c>
      <c r="N52" s="77">
        <v>72540</v>
      </c>
      <c r="O52" s="77">
        <v>8385</v>
      </c>
      <c r="P52" s="77">
        <v>12544</v>
      </c>
      <c r="Q52" s="77">
        <v>753308</v>
      </c>
      <c r="R52" s="78">
        <v>40980</v>
      </c>
    </row>
    <row r="53" spans="1:18" ht="15" customHeight="1" x14ac:dyDescent="0.25">
      <c r="A53" s="4"/>
      <c r="B53" s="16" t="s">
        <v>179</v>
      </c>
      <c r="C53" s="39"/>
      <c r="D53" s="39"/>
      <c r="E53" s="39"/>
      <c r="F53" s="39"/>
      <c r="G53" s="39"/>
      <c r="H53" s="39"/>
      <c r="I53" s="39"/>
      <c r="J53" s="39"/>
      <c r="K53" s="39"/>
      <c r="L53" s="39"/>
      <c r="M53" s="39"/>
      <c r="N53" s="39"/>
      <c r="O53" s="39"/>
      <c r="P53" s="39"/>
      <c r="Q53" s="39"/>
      <c r="R53" s="46"/>
    </row>
    <row r="54" spans="1:18" ht="15" customHeight="1" x14ac:dyDescent="0.25">
      <c r="A54" s="4"/>
      <c r="B54" s="76" t="s">
        <v>207</v>
      </c>
      <c r="C54" s="77">
        <v>-381036</v>
      </c>
      <c r="D54" s="77">
        <v>-4984</v>
      </c>
      <c r="E54" s="77">
        <v>-1060745</v>
      </c>
      <c r="F54" s="77">
        <v>-13478</v>
      </c>
      <c r="G54" s="77">
        <v>-22460</v>
      </c>
      <c r="H54" s="77">
        <v>-4484</v>
      </c>
      <c r="I54" s="77">
        <v>-174307</v>
      </c>
      <c r="J54" s="77">
        <v>-1072516</v>
      </c>
      <c r="K54" s="77">
        <v>-11672</v>
      </c>
      <c r="L54" s="77">
        <v>-740989</v>
      </c>
      <c r="M54" s="77">
        <v>-299851</v>
      </c>
      <c r="N54" s="77">
        <v>-60473</v>
      </c>
      <c r="O54" s="77">
        <v>-5436</v>
      </c>
      <c r="P54" s="77">
        <v>-5623</v>
      </c>
      <c r="Q54" s="77">
        <v>-448064</v>
      </c>
      <c r="R54" s="78">
        <v>-29127</v>
      </c>
    </row>
    <row r="55" spans="1:18" ht="15" customHeight="1" x14ac:dyDescent="0.25">
      <c r="A55" s="4"/>
      <c r="B55" s="16" t="s">
        <v>208</v>
      </c>
      <c r="C55" s="77"/>
      <c r="D55" s="77"/>
      <c r="E55" s="77"/>
      <c r="F55" s="77"/>
      <c r="G55" s="77"/>
      <c r="H55" s="77"/>
      <c r="I55" s="77"/>
      <c r="J55" s="77"/>
      <c r="K55" s="77"/>
      <c r="L55" s="77"/>
      <c r="M55" s="77"/>
      <c r="N55" s="77"/>
      <c r="O55" s="77"/>
      <c r="P55" s="77"/>
      <c r="Q55" s="77"/>
      <c r="R55" s="78"/>
    </row>
    <row r="56" spans="1:18" ht="15" customHeight="1" x14ac:dyDescent="0.25">
      <c r="A56" s="4" t="s">
        <v>24</v>
      </c>
      <c r="B56" s="5" t="s">
        <v>209</v>
      </c>
      <c r="C56" s="74">
        <v>25629</v>
      </c>
      <c r="D56" s="74">
        <v>162</v>
      </c>
      <c r="E56" s="74">
        <v>162106</v>
      </c>
      <c r="F56" s="74">
        <v>2568</v>
      </c>
      <c r="G56" s="74">
        <v>374</v>
      </c>
      <c r="H56" s="74">
        <v>367</v>
      </c>
      <c r="I56" s="74">
        <v>34921</v>
      </c>
      <c r="J56" s="74">
        <v>116178</v>
      </c>
      <c r="K56" s="74">
        <v>7377</v>
      </c>
      <c r="L56" s="74">
        <v>44663</v>
      </c>
      <c r="M56" s="74">
        <v>63406</v>
      </c>
      <c r="N56" s="74">
        <v>10267</v>
      </c>
      <c r="O56" s="74">
        <v>1197</v>
      </c>
      <c r="P56" s="74">
        <v>3062</v>
      </c>
      <c r="Q56" s="74">
        <v>36149</v>
      </c>
      <c r="R56" s="75">
        <v>26013</v>
      </c>
    </row>
    <row r="57" spans="1:18" ht="15" customHeight="1" x14ac:dyDescent="0.25">
      <c r="A57" s="4"/>
      <c r="B57" s="6" t="s">
        <v>35</v>
      </c>
      <c r="C57" s="74"/>
      <c r="D57" s="74"/>
      <c r="E57" s="74"/>
      <c r="F57" s="74"/>
      <c r="G57" s="74"/>
      <c r="H57" s="74"/>
      <c r="I57" s="74"/>
      <c r="J57" s="74"/>
      <c r="K57" s="74"/>
      <c r="L57" s="74"/>
      <c r="M57" s="74"/>
      <c r="N57" s="74"/>
      <c r="O57" s="74"/>
      <c r="P57" s="74"/>
      <c r="Q57" s="74"/>
      <c r="R57" s="75"/>
    </row>
    <row r="58" spans="1:18" ht="15" customHeight="1" x14ac:dyDescent="0.25">
      <c r="A58" s="4"/>
      <c r="B58" s="76" t="s">
        <v>210</v>
      </c>
      <c r="C58" s="77">
        <v>118699</v>
      </c>
      <c r="D58" s="77">
        <v>2712</v>
      </c>
      <c r="E58" s="77">
        <v>351909</v>
      </c>
      <c r="F58" s="77">
        <v>10973</v>
      </c>
      <c r="G58" s="77">
        <v>6066</v>
      </c>
      <c r="H58" s="77">
        <v>2368</v>
      </c>
      <c r="I58" s="77">
        <v>105121</v>
      </c>
      <c r="J58" s="77">
        <v>848837</v>
      </c>
      <c r="K58" s="77">
        <v>13696</v>
      </c>
      <c r="L58" s="77">
        <v>1018055</v>
      </c>
      <c r="M58" s="77">
        <v>259601</v>
      </c>
      <c r="N58" s="77">
        <v>32864</v>
      </c>
      <c r="O58" s="77">
        <v>7008</v>
      </c>
      <c r="P58" s="77">
        <v>3062</v>
      </c>
      <c r="Q58" s="77">
        <v>430924</v>
      </c>
      <c r="R58" s="78">
        <v>26013</v>
      </c>
    </row>
    <row r="59" spans="1:18" ht="15" customHeight="1" x14ac:dyDescent="0.25">
      <c r="A59" s="4"/>
      <c r="B59" s="16" t="s">
        <v>179</v>
      </c>
      <c r="C59" s="39"/>
      <c r="D59" s="39"/>
      <c r="E59" s="39"/>
      <c r="F59" s="39"/>
      <c r="G59" s="39"/>
      <c r="H59" s="39"/>
      <c r="I59" s="39"/>
      <c r="J59" s="39"/>
      <c r="K59" s="39"/>
      <c r="L59" s="39"/>
      <c r="M59" s="39"/>
      <c r="N59" s="39"/>
      <c r="O59" s="39"/>
      <c r="P59" s="39"/>
      <c r="Q59" s="39"/>
      <c r="R59" s="46"/>
    </row>
    <row r="60" spans="1:18" ht="15" customHeight="1" x14ac:dyDescent="0.25">
      <c r="A60" s="4"/>
      <c r="B60" s="76" t="s">
        <v>211</v>
      </c>
      <c r="C60" s="77">
        <v>-93070</v>
      </c>
      <c r="D60" s="77">
        <v>-2550</v>
      </c>
      <c r="E60" s="77">
        <v>-189803</v>
      </c>
      <c r="F60" s="77">
        <v>-8405</v>
      </c>
      <c r="G60" s="77">
        <v>-5692</v>
      </c>
      <c r="H60" s="77">
        <v>-2001</v>
      </c>
      <c r="I60" s="77">
        <v>-70200</v>
      </c>
      <c r="J60" s="77">
        <v>-732659</v>
      </c>
      <c r="K60" s="77">
        <v>-6319</v>
      </c>
      <c r="L60" s="77">
        <v>-973392</v>
      </c>
      <c r="M60" s="77">
        <v>-196195</v>
      </c>
      <c r="N60" s="77">
        <v>-22597</v>
      </c>
      <c r="O60" s="77">
        <v>-5811</v>
      </c>
      <c r="P60" s="77">
        <v>0</v>
      </c>
      <c r="Q60" s="77">
        <v>-394775</v>
      </c>
      <c r="R60" s="78">
        <v>0</v>
      </c>
    </row>
    <row r="61" spans="1:18" ht="15" customHeight="1" x14ac:dyDescent="0.25">
      <c r="A61" s="4"/>
      <c r="B61" s="16" t="s">
        <v>208</v>
      </c>
      <c r="C61" s="77"/>
      <c r="D61" s="77"/>
      <c r="E61" s="77"/>
      <c r="F61" s="77"/>
      <c r="G61" s="77"/>
      <c r="H61" s="77"/>
      <c r="I61" s="77"/>
      <c r="J61" s="77"/>
      <c r="K61" s="77"/>
      <c r="L61" s="77"/>
      <c r="M61" s="77"/>
      <c r="N61" s="77"/>
      <c r="O61" s="77"/>
      <c r="P61" s="77"/>
      <c r="Q61" s="77"/>
      <c r="R61" s="78"/>
    </row>
    <row r="62" spans="1:18" ht="15" customHeight="1" x14ac:dyDescent="0.25">
      <c r="A62" s="4" t="s">
        <v>25</v>
      </c>
      <c r="B62" s="5" t="s">
        <v>212</v>
      </c>
      <c r="C62" s="74">
        <v>175678</v>
      </c>
      <c r="D62" s="74">
        <v>0</v>
      </c>
      <c r="E62" s="74">
        <v>598866</v>
      </c>
      <c r="F62" s="74">
        <v>0</v>
      </c>
      <c r="G62" s="74">
        <v>0</v>
      </c>
      <c r="H62" s="74">
        <v>0</v>
      </c>
      <c r="I62" s="74">
        <v>4042</v>
      </c>
      <c r="J62" s="74">
        <v>312338</v>
      </c>
      <c r="K62" s="74">
        <v>5795</v>
      </c>
      <c r="L62" s="74">
        <v>158650</v>
      </c>
      <c r="M62" s="74">
        <v>2544</v>
      </c>
      <c r="N62" s="74">
        <v>0</v>
      </c>
      <c r="O62" s="74">
        <v>0</v>
      </c>
      <c r="P62" s="74">
        <v>0</v>
      </c>
      <c r="Q62" s="74">
        <v>99658</v>
      </c>
      <c r="R62" s="75">
        <v>6591</v>
      </c>
    </row>
    <row r="63" spans="1:18" ht="15" customHeight="1" x14ac:dyDescent="0.25">
      <c r="A63" s="4"/>
      <c r="B63" s="6" t="s">
        <v>213</v>
      </c>
      <c r="C63" s="74"/>
      <c r="D63" s="74"/>
      <c r="E63" s="74"/>
      <c r="F63" s="74"/>
      <c r="G63" s="74"/>
      <c r="H63" s="74"/>
      <c r="I63" s="74"/>
      <c r="J63" s="74"/>
      <c r="K63" s="74"/>
      <c r="L63" s="74"/>
      <c r="M63" s="74"/>
      <c r="N63" s="74"/>
      <c r="O63" s="74"/>
      <c r="P63" s="74"/>
      <c r="Q63" s="74"/>
      <c r="R63" s="75"/>
    </row>
    <row r="64" spans="1:18" ht="15" customHeight="1" x14ac:dyDescent="0.25">
      <c r="A64" s="4"/>
      <c r="B64" s="76" t="s">
        <v>214</v>
      </c>
      <c r="C64" s="77">
        <v>175678</v>
      </c>
      <c r="D64" s="77">
        <v>0</v>
      </c>
      <c r="E64" s="77">
        <v>598866</v>
      </c>
      <c r="F64" s="77">
        <v>0</v>
      </c>
      <c r="G64" s="77">
        <v>0</v>
      </c>
      <c r="H64" s="77">
        <v>0</v>
      </c>
      <c r="I64" s="77">
        <v>4192</v>
      </c>
      <c r="J64" s="77">
        <v>312338</v>
      </c>
      <c r="K64" s="77">
        <v>5795</v>
      </c>
      <c r="L64" s="77">
        <v>158650</v>
      </c>
      <c r="M64" s="77">
        <v>2544</v>
      </c>
      <c r="N64" s="77">
        <v>0</v>
      </c>
      <c r="O64" s="77">
        <v>0</v>
      </c>
      <c r="P64" s="77">
        <v>0</v>
      </c>
      <c r="Q64" s="77">
        <v>101157</v>
      </c>
      <c r="R64" s="78">
        <v>12521</v>
      </c>
    </row>
    <row r="65" spans="1:18" ht="15" customHeight="1" x14ac:dyDescent="0.25">
      <c r="A65" s="4"/>
      <c r="B65" s="16" t="s">
        <v>179</v>
      </c>
      <c r="C65" s="39"/>
      <c r="D65" s="39"/>
      <c r="E65" s="39"/>
      <c r="F65" s="39"/>
      <c r="G65" s="39"/>
      <c r="H65" s="39"/>
      <c r="I65" s="39"/>
      <c r="J65" s="39"/>
      <c r="K65" s="39"/>
      <c r="L65" s="39"/>
      <c r="M65" s="39"/>
      <c r="N65" s="39"/>
      <c r="O65" s="39"/>
      <c r="P65" s="39"/>
      <c r="Q65" s="39"/>
      <c r="R65" s="46"/>
    </row>
    <row r="66" spans="1:18" ht="15" customHeight="1" x14ac:dyDescent="0.25">
      <c r="A66" s="4"/>
      <c r="B66" s="76" t="s">
        <v>215</v>
      </c>
      <c r="C66" s="77">
        <v>0</v>
      </c>
      <c r="D66" s="77">
        <v>0</v>
      </c>
      <c r="E66" s="77">
        <v>0</v>
      </c>
      <c r="F66" s="77">
        <v>0</v>
      </c>
      <c r="G66" s="77">
        <v>0</v>
      </c>
      <c r="H66" s="77">
        <v>0</v>
      </c>
      <c r="I66" s="77">
        <v>-150</v>
      </c>
      <c r="J66" s="77">
        <v>0</v>
      </c>
      <c r="K66" s="77">
        <v>0</v>
      </c>
      <c r="L66" s="77">
        <v>0</v>
      </c>
      <c r="M66" s="77">
        <v>0</v>
      </c>
      <c r="N66" s="77">
        <v>0</v>
      </c>
      <c r="O66" s="77">
        <v>0</v>
      </c>
      <c r="P66" s="77">
        <v>0</v>
      </c>
      <c r="Q66" s="77">
        <v>-1499</v>
      </c>
      <c r="R66" s="78">
        <v>-5930</v>
      </c>
    </row>
    <row r="67" spans="1:18" ht="15" customHeight="1" x14ac:dyDescent="0.25">
      <c r="A67" s="4"/>
      <c r="B67" s="16" t="s">
        <v>181</v>
      </c>
      <c r="C67" s="77"/>
      <c r="D67" s="77"/>
      <c r="E67" s="77"/>
      <c r="F67" s="77"/>
      <c r="G67" s="77"/>
      <c r="H67" s="77"/>
      <c r="I67" s="77"/>
      <c r="J67" s="77"/>
      <c r="K67" s="77"/>
      <c r="L67" s="77"/>
      <c r="M67" s="77"/>
      <c r="N67" s="77"/>
      <c r="O67" s="77"/>
      <c r="P67" s="77"/>
      <c r="Q67" s="77"/>
      <c r="R67" s="78"/>
    </row>
    <row r="68" spans="1:18" ht="15" customHeight="1" x14ac:dyDescent="0.25">
      <c r="A68" s="4" t="s">
        <v>26</v>
      </c>
      <c r="B68" s="5" t="s">
        <v>216</v>
      </c>
      <c r="C68" s="74">
        <v>29141</v>
      </c>
      <c r="D68" s="74">
        <v>289</v>
      </c>
      <c r="E68" s="74">
        <v>17465</v>
      </c>
      <c r="F68" s="74">
        <v>2394</v>
      </c>
      <c r="G68" s="74">
        <v>7248</v>
      </c>
      <c r="H68" s="74">
        <v>0</v>
      </c>
      <c r="I68" s="74">
        <v>11855</v>
      </c>
      <c r="J68" s="74">
        <v>41778</v>
      </c>
      <c r="K68" s="74">
        <v>599</v>
      </c>
      <c r="L68" s="74">
        <v>30620</v>
      </c>
      <c r="M68" s="74">
        <v>13224</v>
      </c>
      <c r="N68" s="74">
        <v>576</v>
      </c>
      <c r="O68" s="74">
        <v>5156</v>
      </c>
      <c r="P68" s="74">
        <v>8214</v>
      </c>
      <c r="Q68" s="74">
        <v>12833</v>
      </c>
      <c r="R68" s="75">
        <v>11286</v>
      </c>
    </row>
    <row r="69" spans="1:18" ht="15" customHeight="1" x14ac:dyDescent="0.25">
      <c r="A69" s="4"/>
      <c r="B69" s="6" t="s">
        <v>217</v>
      </c>
      <c r="C69" s="39"/>
      <c r="D69" s="39"/>
      <c r="E69" s="39"/>
      <c r="F69" s="39"/>
      <c r="G69" s="39"/>
      <c r="H69" s="39"/>
      <c r="I69" s="39"/>
      <c r="J69" s="39"/>
      <c r="K69" s="39"/>
      <c r="L69" s="39"/>
      <c r="M69" s="39"/>
      <c r="N69" s="39"/>
      <c r="O69" s="39"/>
      <c r="P69" s="39"/>
      <c r="Q69" s="39"/>
      <c r="R69" s="46"/>
    </row>
    <row r="70" spans="1:18" ht="15" customHeight="1" x14ac:dyDescent="0.25">
      <c r="A70" s="4" t="s">
        <v>27</v>
      </c>
      <c r="B70" s="5" t="s">
        <v>218</v>
      </c>
      <c r="C70" s="74">
        <v>442707</v>
      </c>
      <c r="D70" s="74">
        <v>435</v>
      </c>
      <c r="E70" s="74">
        <v>3184925</v>
      </c>
      <c r="F70" s="74">
        <v>36205</v>
      </c>
      <c r="G70" s="74">
        <v>195</v>
      </c>
      <c r="H70" s="74">
        <v>8190</v>
      </c>
      <c r="I70" s="74">
        <v>521716</v>
      </c>
      <c r="J70" s="74">
        <v>2545785</v>
      </c>
      <c r="K70" s="74">
        <v>33390</v>
      </c>
      <c r="L70" s="74">
        <v>2603979</v>
      </c>
      <c r="M70" s="74">
        <v>161966</v>
      </c>
      <c r="N70" s="74">
        <v>90180</v>
      </c>
      <c r="O70" s="74">
        <v>5314</v>
      </c>
      <c r="P70" s="74">
        <v>7324</v>
      </c>
      <c r="Q70" s="74">
        <v>384932</v>
      </c>
      <c r="R70" s="75">
        <v>145618</v>
      </c>
    </row>
    <row r="71" spans="1:18" ht="15" customHeight="1" x14ac:dyDescent="0.25">
      <c r="A71" s="4"/>
      <c r="B71" s="6" t="s">
        <v>219</v>
      </c>
      <c r="C71" s="39"/>
      <c r="D71" s="39"/>
      <c r="E71" s="39"/>
      <c r="F71" s="39"/>
      <c r="G71" s="39"/>
      <c r="H71" s="39"/>
      <c r="I71" s="39"/>
      <c r="J71" s="39"/>
      <c r="K71" s="39"/>
      <c r="L71" s="39"/>
      <c r="M71" s="39"/>
      <c r="N71" s="39"/>
      <c r="O71" s="39"/>
      <c r="P71" s="39"/>
      <c r="Q71" s="39"/>
      <c r="R71" s="46"/>
    </row>
    <row r="72" spans="1:18" ht="15" customHeight="1" x14ac:dyDescent="0.25">
      <c r="A72" s="4" t="s">
        <v>28</v>
      </c>
      <c r="B72" s="5" t="s">
        <v>220</v>
      </c>
      <c r="C72" s="74">
        <v>0</v>
      </c>
      <c r="D72" s="74">
        <v>0</v>
      </c>
      <c r="E72" s="74">
        <v>11999</v>
      </c>
      <c r="F72" s="74">
        <v>0</v>
      </c>
      <c r="G72" s="74">
        <v>0</v>
      </c>
      <c r="H72" s="74">
        <v>0</v>
      </c>
      <c r="I72" s="74">
        <v>0</v>
      </c>
      <c r="J72" s="74">
        <v>0</v>
      </c>
      <c r="K72" s="74">
        <v>0</v>
      </c>
      <c r="L72" s="74">
        <v>6355</v>
      </c>
      <c r="M72" s="74">
        <v>0</v>
      </c>
      <c r="N72" s="74">
        <v>0</v>
      </c>
      <c r="O72" s="74">
        <v>0</v>
      </c>
      <c r="P72" s="74">
        <v>0</v>
      </c>
      <c r="Q72" s="74">
        <v>22317</v>
      </c>
      <c r="R72" s="75">
        <v>0</v>
      </c>
    </row>
    <row r="73" spans="1:18" ht="15" customHeight="1" x14ac:dyDescent="0.25">
      <c r="A73" s="4"/>
      <c r="B73" s="6" t="s">
        <v>221</v>
      </c>
      <c r="C73" s="39"/>
      <c r="D73" s="39"/>
      <c r="E73" s="39"/>
      <c r="F73" s="39"/>
      <c r="G73" s="39"/>
      <c r="H73" s="39"/>
      <c r="I73" s="39"/>
      <c r="J73" s="39"/>
      <c r="K73" s="39"/>
      <c r="L73" s="39"/>
      <c r="M73" s="39"/>
      <c r="N73" s="39"/>
      <c r="O73" s="39"/>
      <c r="P73" s="39"/>
      <c r="Q73" s="39"/>
      <c r="R73" s="46"/>
    </row>
    <row r="74" spans="1:18" ht="15" customHeight="1" x14ac:dyDescent="0.25">
      <c r="A74" s="4" t="s">
        <v>29</v>
      </c>
      <c r="B74" s="5" t="s">
        <v>222</v>
      </c>
      <c r="C74" s="74">
        <v>597990</v>
      </c>
      <c r="D74" s="74">
        <v>28493</v>
      </c>
      <c r="E74" s="74">
        <v>1075815</v>
      </c>
      <c r="F74" s="74">
        <v>41611</v>
      </c>
      <c r="G74" s="74">
        <v>17110</v>
      </c>
      <c r="H74" s="74">
        <v>3988</v>
      </c>
      <c r="I74" s="74">
        <v>222911</v>
      </c>
      <c r="J74" s="74">
        <v>3041648</v>
      </c>
      <c r="K74" s="74">
        <v>34109</v>
      </c>
      <c r="L74" s="74">
        <v>3460416</v>
      </c>
      <c r="M74" s="74">
        <v>126872</v>
      </c>
      <c r="N74" s="74">
        <v>89672</v>
      </c>
      <c r="O74" s="74">
        <v>7086</v>
      </c>
      <c r="P74" s="74">
        <v>12942</v>
      </c>
      <c r="Q74" s="74">
        <v>739445</v>
      </c>
      <c r="R74" s="75">
        <v>409666</v>
      </c>
    </row>
    <row r="75" spans="1:18" ht="15" customHeight="1" x14ac:dyDescent="0.25">
      <c r="A75" s="4"/>
      <c r="B75" s="6" t="s">
        <v>36</v>
      </c>
      <c r="C75" s="74"/>
      <c r="D75" s="74"/>
      <c r="E75" s="74"/>
      <c r="F75" s="74"/>
      <c r="G75" s="74"/>
      <c r="H75" s="74"/>
      <c r="I75" s="74"/>
      <c r="J75" s="74"/>
      <c r="K75" s="74"/>
      <c r="L75" s="74"/>
      <c r="M75" s="74"/>
      <c r="N75" s="74"/>
      <c r="O75" s="74"/>
      <c r="P75" s="74"/>
      <c r="Q75" s="74"/>
      <c r="R75" s="75"/>
    </row>
    <row r="76" spans="1:18" ht="15" customHeight="1" x14ac:dyDescent="0.25">
      <c r="A76" s="4"/>
      <c r="B76" s="76" t="s">
        <v>223</v>
      </c>
      <c r="C76" s="77">
        <v>0</v>
      </c>
      <c r="D76" s="77">
        <v>0</v>
      </c>
      <c r="E76" s="77">
        <v>11963</v>
      </c>
      <c r="F76" s="77">
        <v>0</v>
      </c>
      <c r="G76" s="77">
        <v>0</v>
      </c>
      <c r="H76" s="77">
        <v>0</v>
      </c>
      <c r="I76" s="77">
        <v>0</v>
      </c>
      <c r="J76" s="77">
        <v>0</v>
      </c>
      <c r="K76" s="77">
        <v>0</v>
      </c>
      <c r="L76" s="77">
        <v>1086</v>
      </c>
      <c r="M76" s="77">
        <v>5106</v>
      </c>
      <c r="N76" s="77">
        <v>0</v>
      </c>
      <c r="O76" s="77">
        <v>0</v>
      </c>
      <c r="P76" s="77">
        <v>0</v>
      </c>
      <c r="Q76" s="77">
        <v>5362</v>
      </c>
      <c r="R76" s="78">
        <v>0</v>
      </c>
    </row>
    <row r="77" spans="1:18" ht="15" customHeight="1" x14ac:dyDescent="0.25">
      <c r="A77" s="4"/>
      <c r="B77" s="16" t="s">
        <v>224</v>
      </c>
      <c r="C77" s="39"/>
      <c r="D77" s="39"/>
      <c r="E77" s="39"/>
      <c r="F77" s="39"/>
      <c r="G77" s="39"/>
      <c r="H77" s="39"/>
      <c r="I77" s="39"/>
      <c r="J77" s="39"/>
      <c r="K77" s="39"/>
      <c r="L77" s="39"/>
      <c r="M77" s="39"/>
      <c r="N77" s="39"/>
      <c r="O77" s="39"/>
      <c r="P77" s="39"/>
      <c r="Q77" s="39"/>
      <c r="R77" s="46"/>
    </row>
    <row r="78" spans="1:18" ht="15" customHeight="1" x14ac:dyDescent="0.25">
      <c r="A78" s="4"/>
      <c r="B78" s="76" t="s">
        <v>225</v>
      </c>
      <c r="C78" s="77">
        <v>631759</v>
      </c>
      <c r="D78" s="77">
        <v>30043</v>
      </c>
      <c r="E78" s="77">
        <v>1331241</v>
      </c>
      <c r="F78" s="77">
        <v>41677</v>
      </c>
      <c r="G78" s="77">
        <v>19771</v>
      </c>
      <c r="H78" s="77">
        <v>3988</v>
      </c>
      <c r="I78" s="77">
        <v>260759</v>
      </c>
      <c r="J78" s="77">
        <v>3444497</v>
      </c>
      <c r="K78" s="77">
        <v>77794</v>
      </c>
      <c r="L78" s="77">
        <v>4367183</v>
      </c>
      <c r="M78" s="77">
        <v>148931</v>
      </c>
      <c r="N78" s="77">
        <v>108552</v>
      </c>
      <c r="O78" s="77">
        <v>7112</v>
      </c>
      <c r="P78" s="77">
        <v>20578</v>
      </c>
      <c r="Q78" s="77">
        <v>874183</v>
      </c>
      <c r="R78" s="78">
        <v>423474</v>
      </c>
    </row>
    <row r="79" spans="1:18" ht="15" customHeight="1" x14ac:dyDescent="0.25">
      <c r="A79" s="4"/>
      <c r="B79" s="16" t="s">
        <v>36</v>
      </c>
      <c r="C79" s="77"/>
      <c r="D79" s="77"/>
      <c r="E79" s="77"/>
      <c r="F79" s="77"/>
      <c r="G79" s="77"/>
      <c r="H79" s="77"/>
      <c r="I79" s="77"/>
      <c r="J79" s="77"/>
      <c r="K79" s="77"/>
      <c r="L79" s="77"/>
      <c r="M79" s="77"/>
      <c r="N79" s="77"/>
      <c r="O79" s="77"/>
      <c r="P79" s="77"/>
      <c r="Q79" s="77"/>
      <c r="R79" s="78"/>
    </row>
    <row r="80" spans="1:18" ht="15" customHeight="1" x14ac:dyDescent="0.25">
      <c r="A80" s="4"/>
      <c r="B80" s="76" t="s">
        <v>226</v>
      </c>
      <c r="C80" s="77">
        <v>-33769</v>
      </c>
      <c r="D80" s="77">
        <v>-1550</v>
      </c>
      <c r="E80" s="77">
        <v>-267389</v>
      </c>
      <c r="F80" s="77">
        <v>-66</v>
      </c>
      <c r="G80" s="77">
        <v>-2661</v>
      </c>
      <c r="H80" s="77">
        <v>0</v>
      </c>
      <c r="I80" s="77">
        <v>-37848</v>
      </c>
      <c r="J80" s="77">
        <v>-402849</v>
      </c>
      <c r="K80" s="77">
        <v>-43685</v>
      </c>
      <c r="L80" s="77">
        <v>-907853</v>
      </c>
      <c r="M80" s="77">
        <v>-27165</v>
      </c>
      <c r="N80" s="77">
        <v>-18880</v>
      </c>
      <c r="O80" s="77">
        <v>-26</v>
      </c>
      <c r="P80" s="77">
        <v>-7636</v>
      </c>
      <c r="Q80" s="77">
        <v>-140100</v>
      </c>
      <c r="R80" s="78">
        <v>-13808</v>
      </c>
    </row>
    <row r="81" spans="1:18" ht="15" customHeight="1" x14ac:dyDescent="0.25">
      <c r="A81" s="4"/>
      <c r="B81" s="16" t="s">
        <v>181</v>
      </c>
      <c r="C81" s="77"/>
      <c r="D81" s="77"/>
      <c r="E81" s="77"/>
      <c r="F81" s="77"/>
      <c r="G81" s="77"/>
      <c r="H81" s="77"/>
      <c r="I81" s="77"/>
      <c r="J81" s="77"/>
      <c r="K81" s="77"/>
      <c r="L81" s="77"/>
      <c r="M81" s="77"/>
      <c r="N81" s="77"/>
      <c r="O81" s="77"/>
      <c r="P81" s="77"/>
      <c r="Q81" s="77"/>
      <c r="R81" s="78"/>
    </row>
    <row r="82" spans="1:18" ht="15" customHeight="1" x14ac:dyDescent="0.25">
      <c r="A82" s="100"/>
      <c r="B82" s="101" t="s">
        <v>227</v>
      </c>
      <c r="C82" s="102">
        <v>38284652</v>
      </c>
      <c r="D82" s="102">
        <v>215015</v>
      </c>
      <c r="E82" s="102">
        <v>71264811</v>
      </c>
      <c r="F82" s="102">
        <v>1759030</v>
      </c>
      <c r="G82" s="102">
        <v>1807409</v>
      </c>
      <c r="H82" s="102">
        <v>506320</v>
      </c>
      <c r="I82" s="102">
        <v>21345909</v>
      </c>
      <c r="J82" s="102">
        <v>93547313</v>
      </c>
      <c r="K82" s="102">
        <v>1495321</v>
      </c>
      <c r="L82" s="102">
        <v>52332672</v>
      </c>
      <c r="M82" s="102">
        <v>16699391</v>
      </c>
      <c r="N82" s="102">
        <v>3999499</v>
      </c>
      <c r="O82" s="102">
        <v>1384392</v>
      </c>
      <c r="P82" s="102">
        <v>1400628</v>
      </c>
      <c r="Q82" s="102">
        <v>44991683</v>
      </c>
      <c r="R82" s="103">
        <v>4754747</v>
      </c>
    </row>
    <row r="83" spans="1:18" ht="15" customHeight="1" x14ac:dyDescent="0.25">
      <c r="A83" s="70"/>
      <c r="B83" s="3" t="s">
        <v>37</v>
      </c>
      <c r="C83" s="7"/>
      <c r="D83" s="7"/>
      <c r="E83" s="7"/>
      <c r="F83" s="7"/>
      <c r="G83" s="7"/>
      <c r="H83" s="7"/>
      <c r="I83" s="7"/>
      <c r="J83" s="7"/>
      <c r="K83" s="7"/>
      <c r="L83" s="7"/>
      <c r="M83" s="7"/>
      <c r="N83" s="7"/>
      <c r="O83" s="7"/>
      <c r="P83" s="7"/>
      <c r="Q83" s="7"/>
      <c r="R83" s="28"/>
    </row>
    <row r="84" spans="1:18" ht="15" customHeight="1" x14ac:dyDescent="0.25">
      <c r="A84" s="4" t="s">
        <v>228</v>
      </c>
      <c r="B84" s="5" t="s">
        <v>229</v>
      </c>
      <c r="C84" s="74">
        <v>2000011</v>
      </c>
      <c r="D84" s="74">
        <v>0</v>
      </c>
      <c r="E84" s="74">
        <v>5151672</v>
      </c>
      <c r="F84" s="74">
        <v>0</v>
      </c>
      <c r="G84" s="74">
        <v>0</v>
      </c>
      <c r="H84" s="74">
        <v>29000</v>
      </c>
      <c r="I84" s="74">
        <v>2322947</v>
      </c>
      <c r="J84" s="74">
        <v>3678151</v>
      </c>
      <c r="K84" s="74">
        <v>225908</v>
      </c>
      <c r="L84" s="74">
        <v>6410033</v>
      </c>
      <c r="M84" s="74">
        <v>1323160</v>
      </c>
      <c r="N84" s="74">
        <v>100000</v>
      </c>
      <c r="O84" s="74">
        <v>0</v>
      </c>
      <c r="P84" s="74">
        <v>405000</v>
      </c>
      <c r="Q84" s="74">
        <v>2450694</v>
      </c>
      <c r="R84" s="75">
        <v>60000</v>
      </c>
    </row>
    <row r="85" spans="1:18" ht="15" customHeight="1" x14ac:dyDescent="0.25">
      <c r="A85" s="4"/>
      <c r="B85" s="6" t="s">
        <v>230</v>
      </c>
      <c r="C85" s="39"/>
      <c r="D85" s="39"/>
      <c r="E85" s="39"/>
      <c r="F85" s="39"/>
      <c r="G85" s="39"/>
      <c r="H85" s="39"/>
      <c r="I85" s="39"/>
      <c r="J85" s="39"/>
      <c r="K85" s="39"/>
      <c r="L85" s="39"/>
      <c r="M85" s="39"/>
      <c r="N85" s="39"/>
      <c r="O85" s="39"/>
      <c r="P85" s="39"/>
      <c r="Q85" s="39"/>
      <c r="R85" s="46"/>
    </row>
    <row r="86" spans="1:18" ht="15" customHeight="1" x14ac:dyDescent="0.25">
      <c r="A86" s="4" t="s">
        <v>12</v>
      </c>
      <c r="B86" s="5" t="s">
        <v>0</v>
      </c>
      <c r="C86" s="74">
        <v>212713</v>
      </c>
      <c r="D86" s="74">
        <v>39</v>
      </c>
      <c r="E86" s="74">
        <v>547587</v>
      </c>
      <c r="F86" s="74">
        <v>1148</v>
      </c>
      <c r="G86" s="74">
        <v>47102</v>
      </c>
      <c r="H86" s="74">
        <v>1478</v>
      </c>
      <c r="I86" s="74">
        <v>26148</v>
      </c>
      <c r="J86" s="74">
        <v>0</v>
      </c>
      <c r="K86" s="74">
        <v>0</v>
      </c>
      <c r="L86" s="74">
        <v>632831</v>
      </c>
      <c r="M86" s="74">
        <v>234</v>
      </c>
      <c r="N86" s="74">
        <v>49694</v>
      </c>
      <c r="O86" s="74">
        <v>0</v>
      </c>
      <c r="P86" s="74">
        <v>0</v>
      </c>
      <c r="Q86" s="74">
        <v>1763952</v>
      </c>
      <c r="R86" s="75">
        <v>1042681</v>
      </c>
    </row>
    <row r="87" spans="1:18" ht="15" customHeight="1" x14ac:dyDescent="0.25">
      <c r="A87" s="4"/>
      <c r="B87" s="6" t="s">
        <v>38</v>
      </c>
      <c r="C87" s="39"/>
      <c r="D87" s="39"/>
      <c r="E87" s="39"/>
      <c r="F87" s="39"/>
      <c r="G87" s="39"/>
      <c r="H87" s="39"/>
      <c r="I87" s="39"/>
      <c r="J87" s="39"/>
      <c r="K87" s="39"/>
      <c r="L87" s="39"/>
      <c r="M87" s="39"/>
      <c r="N87" s="39"/>
      <c r="O87" s="39"/>
      <c r="P87" s="39"/>
      <c r="Q87" s="39"/>
      <c r="R87" s="46"/>
    </row>
    <row r="88" spans="1:18" ht="15" customHeight="1" x14ac:dyDescent="0.25">
      <c r="A88" s="4" t="s">
        <v>13</v>
      </c>
      <c r="B88" s="5" t="s">
        <v>231</v>
      </c>
      <c r="C88" s="74">
        <v>0</v>
      </c>
      <c r="D88" s="74">
        <v>0</v>
      </c>
      <c r="E88" s="74">
        <v>0</v>
      </c>
      <c r="F88" s="74">
        <v>0</v>
      </c>
      <c r="G88" s="74">
        <v>0</v>
      </c>
      <c r="H88" s="74">
        <v>0</v>
      </c>
      <c r="I88" s="74">
        <v>0</v>
      </c>
      <c r="J88" s="74">
        <v>1695481</v>
      </c>
      <c r="K88" s="74">
        <v>671570</v>
      </c>
      <c r="L88" s="74">
        <v>0</v>
      </c>
      <c r="M88" s="74">
        <v>0</v>
      </c>
      <c r="N88" s="74">
        <v>0</v>
      </c>
      <c r="O88" s="74">
        <v>0</v>
      </c>
      <c r="P88" s="74">
        <v>0</v>
      </c>
      <c r="Q88" s="74">
        <v>2148103</v>
      </c>
      <c r="R88" s="75">
        <v>0</v>
      </c>
    </row>
    <row r="89" spans="1:18" ht="15" customHeight="1" x14ac:dyDescent="0.25">
      <c r="A89" s="4"/>
      <c r="B89" s="6" t="s">
        <v>232</v>
      </c>
      <c r="C89" s="39"/>
      <c r="D89" s="39"/>
      <c r="E89" s="39"/>
      <c r="F89" s="39"/>
      <c r="G89" s="39"/>
      <c r="H89" s="39"/>
      <c r="I89" s="39"/>
      <c r="J89" s="39"/>
      <c r="K89" s="39"/>
      <c r="L89" s="39"/>
      <c r="M89" s="39"/>
      <c r="N89" s="39"/>
      <c r="O89" s="39"/>
      <c r="P89" s="39"/>
      <c r="Q89" s="39"/>
      <c r="R89" s="46"/>
    </row>
    <row r="90" spans="1:18" ht="15" customHeight="1" x14ac:dyDescent="0.25">
      <c r="A90" s="4" t="s">
        <v>14</v>
      </c>
      <c r="B90" s="5" t="s">
        <v>233</v>
      </c>
      <c r="C90" s="74">
        <v>1096439</v>
      </c>
      <c r="D90" s="74">
        <v>14801</v>
      </c>
      <c r="E90" s="74">
        <v>4786723</v>
      </c>
      <c r="F90" s="74">
        <v>396823</v>
      </c>
      <c r="G90" s="74">
        <v>413242</v>
      </c>
      <c r="H90" s="74">
        <v>989</v>
      </c>
      <c r="I90" s="74">
        <v>2275940</v>
      </c>
      <c r="J90" s="74">
        <v>2121560</v>
      </c>
      <c r="K90" s="74">
        <v>0</v>
      </c>
      <c r="L90" s="74">
        <v>3577914</v>
      </c>
      <c r="M90" s="74">
        <v>255743</v>
      </c>
      <c r="N90" s="74">
        <v>1698197</v>
      </c>
      <c r="O90" s="74">
        <v>1143086</v>
      </c>
      <c r="P90" s="74">
        <v>739765</v>
      </c>
      <c r="Q90" s="74">
        <v>2023213</v>
      </c>
      <c r="R90" s="75">
        <v>1974169</v>
      </c>
    </row>
    <row r="91" spans="1:18" ht="15" customHeight="1" x14ac:dyDescent="0.25">
      <c r="A91" s="4"/>
      <c r="B91" s="6" t="s">
        <v>234</v>
      </c>
      <c r="C91" s="39"/>
      <c r="D91" s="39"/>
      <c r="E91" s="39"/>
      <c r="F91" s="39"/>
      <c r="G91" s="39"/>
      <c r="H91" s="39"/>
      <c r="I91" s="39"/>
      <c r="J91" s="39"/>
      <c r="K91" s="39"/>
      <c r="L91" s="39"/>
      <c r="M91" s="39"/>
      <c r="N91" s="39"/>
      <c r="O91" s="39"/>
      <c r="P91" s="39"/>
      <c r="Q91" s="39"/>
      <c r="R91" s="46"/>
    </row>
    <row r="92" spans="1:18" ht="15" customHeight="1" x14ac:dyDescent="0.25">
      <c r="A92" s="4" t="s">
        <v>15</v>
      </c>
      <c r="B92" s="5" t="s">
        <v>235</v>
      </c>
      <c r="C92" s="74">
        <v>21967681</v>
      </c>
      <c r="D92" s="74">
        <v>142479</v>
      </c>
      <c r="E92" s="74">
        <v>48797647</v>
      </c>
      <c r="F92" s="74">
        <v>1049050</v>
      </c>
      <c r="G92" s="74">
        <v>850752</v>
      </c>
      <c r="H92" s="74">
        <v>351153</v>
      </c>
      <c r="I92" s="74">
        <v>12467819</v>
      </c>
      <c r="J92" s="74">
        <v>69680130</v>
      </c>
      <c r="K92" s="74">
        <v>236188</v>
      </c>
      <c r="L92" s="74">
        <v>25989719</v>
      </c>
      <c r="M92" s="74">
        <v>11726366</v>
      </c>
      <c r="N92" s="74">
        <v>1856700</v>
      </c>
      <c r="O92" s="74">
        <v>0</v>
      </c>
      <c r="P92" s="74">
        <v>7624</v>
      </c>
      <c r="Q92" s="74">
        <v>27672590</v>
      </c>
      <c r="R92" s="75">
        <v>735708</v>
      </c>
    </row>
    <row r="93" spans="1:18" ht="15" customHeight="1" x14ac:dyDescent="0.25">
      <c r="A93" s="4"/>
      <c r="B93" s="6" t="s">
        <v>236</v>
      </c>
      <c r="C93" s="39"/>
      <c r="D93" s="39"/>
      <c r="E93" s="39"/>
      <c r="F93" s="39"/>
      <c r="G93" s="39"/>
      <c r="H93" s="39"/>
      <c r="I93" s="39"/>
      <c r="J93" s="39"/>
      <c r="K93" s="39"/>
      <c r="L93" s="39"/>
      <c r="M93" s="39"/>
      <c r="N93" s="39"/>
      <c r="O93" s="39"/>
      <c r="P93" s="39"/>
      <c r="Q93" s="39"/>
      <c r="R93" s="46"/>
    </row>
    <row r="94" spans="1:18" ht="15" customHeight="1" x14ac:dyDescent="0.25">
      <c r="A94" s="4" t="s">
        <v>16</v>
      </c>
      <c r="B94" s="5" t="s">
        <v>237</v>
      </c>
      <c r="C94" s="74">
        <v>506770</v>
      </c>
      <c r="D94" s="74">
        <v>0</v>
      </c>
      <c r="E94" s="74">
        <v>3512820</v>
      </c>
      <c r="F94" s="74">
        <v>0</v>
      </c>
      <c r="G94" s="74">
        <v>0</v>
      </c>
      <c r="H94" s="74">
        <v>12038</v>
      </c>
      <c r="I94" s="74">
        <v>1920035</v>
      </c>
      <c r="J94" s="74">
        <v>4183729</v>
      </c>
      <c r="K94" s="74">
        <v>0</v>
      </c>
      <c r="L94" s="74">
        <v>3817801</v>
      </c>
      <c r="M94" s="74">
        <v>0</v>
      </c>
      <c r="N94" s="74">
        <v>0</v>
      </c>
      <c r="O94" s="74">
        <v>0</v>
      </c>
      <c r="P94" s="74">
        <v>0</v>
      </c>
      <c r="Q94" s="74">
        <v>3872434</v>
      </c>
      <c r="R94" s="75">
        <v>341567</v>
      </c>
    </row>
    <row r="95" spans="1:18" ht="15" customHeight="1" x14ac:dyDescent="0.25">
      <c r="A95" s="4"/>
      <c r="B95" s="6" t="s">
        <v>238</v>
      </c>
      <c r="C95" s="39"/>
      <c r="D95" s="39"/>
      <c r="E95" s="39"/>
      <c r="F95" s="39"/>
      <c r="G95" s="39"/>
      <c r="H95" s="39"/>
      <c r="I95" s="39"/>
      <c r="J95" s="39"/>
      <c r="K95" s="39"/>
      <c r="L95" s="39"/>
      <c r="M95" s="39"/>
      <c r="N95" s="39"/>
      <c r="O95" s="39"/>
      <c r="P95" s="39"/>
      <c r="Q95" s="39"/>
      <c r="R95" s="46"/>
    </row>
    <row r="96" spans="1:18" ht="15" customHeight="1" x14ac:dyDescent="0.25">
      <c r="A96" s="4" t="s">
        <v>17</v>
      </c>
      <c r="B96" s="5" t="s">
        <v>239</v>
      </c>
      <c r="C96" s="74">
        <v>555385</v>
      </c>
      <c r="D96" s="74">
        <v>0</v>
      </c>
      <c r="E96" s="74">
        <v>0</v>
      </c>
      <c r="F96" s="74">
        <v>0</v>
      </c>
      <c r="G96" s="74">
        <v>0</v>
      </c>
      <c r="H96" s="74">
        <v>0</v>
      </c>
      <c r="I96" s="74">
        <v>0</v>
      </c>
      <c r="J96" s="74">
        <v>0</v>
      </c>
      <c r="K96" s="74">
        <v>0</v>
      </c>
      <c r="L96" s="74">
        <v>0</v>
      </c>
      <c r="M96" s="74">
        <v>0</v>
      </c>
      <c r="N96" s="74">
        <v>0</v>
      </c>
      <c r="O96" s="74">
        <v>0</v>
      </c>
      <c r="P96" s="74">
        <v>0</v>
      </c>
      <c r="Q96" s="74">
        <v>0</v>
      </c>
      <c r="R96" s="75">
        <v>0</v>
      </c>
    </row>
    <row r="97" spans="1:18" ht="15" customHeight="1" x14ac:dyDescent="0.25">
      <c r="A97" s="4"/>
      <c r="B97" s="6" t="s">
        <v>240</v>
      </c>
      <c r="C97" s="39"/>
      <c r="D97" s="39"/>
      <c r="E97" s="39"/>
      <c r="F97" s="39"/>
      <c r="G97" s="39"/>
      <c r="H97" s="39"/>
      <c r="I97" s="39"/>
      <c r="J97" s="39"/>
      <c r="K97" s="39"/>
      <c r="L97" s="39"/>
      <c r="M97" s="39"/>
      <c r="N97" s="39"/>
      <c r="O97" s="39"/>
      <c r="P97" s="39"/>
      <c r="Q97" s="39"/>
      <c r="R97" s="46"/>
    </row>
    <row r="98" spans="1:18" ht="15" customHeight="1" x14ac:dyDescent="0.25">
      <c r="A98" s="4" t="s">
        <v>18</v>
      </c>
      <c r="B98" s="5" t="s">
        <v>196</v>
      </c>
      <c r="C98" s="74">
        <v>97756</v>
      </c>
      <c r="D98" s="74">
        <v>0</v>
      </c>
      <c r="E98" s="74">
        <v>383992</v>
      </c>
      <c r="F98" s="74">
        <v>7733</v>
      </c>
      <c r="G98" s="74">
        <v>18938</v>
      </c>
      <c r="H98" s="74">
        <v>0</v>
      </c>
      <c r="I98" s="74">
        <v>0</v>
      </c>
      <c r="J98" s="74">
        <v>2197</v>
      </c>
      <c r="K98" s="74">
        <v>0</v>
      </c>
      <c r="L98" s="74">
        <v>108265</v>
      </c>
      <c r="M98" s="74">
        <v>0</v>
      </c>
      <c r="N98" s="74">
        <v>7122</v>
      </c>
      <c r="O98" s="74">
        <v>0</v>
      </c>
      <c r="P98" s="74">
        <v>33</v>
      </c>
      <c r="Q98" s="74">
        <v>81655</v>
      </c>
      <c r="R98" s="75">
        <v>32907</v>
      </c>
    </row>
    <row r="99" spans="1:18" ht="15" customHeight="1" x14ac:dyDescent="0.25">
      <c r="A99" s="4"/>
      <c r="B99" s="6" t="s">
        <v>197</v>
      </c>
      <c r="C99" s="39"/>
      <c r="D99" s="39"/>
      <c r="E99" s="39"/>
      <c r="F99" s="39"/>
      <c r="G99" s="39"/>
      <c r="H99" s="39"/>
      <c r="I99" s="39"/>
      <c r="J99" s="39"/>
      <c r="K99" s="39"/>
      <c r="L99" s="39"/>
      <c r="M99" s="39"/>
      <c r="N99" s="39"/>
      <c r="O99" s="39"/>
      <c r="P99" s="39"/>
      <c r="Q99" s="39"/>
      <c r="R99" s="46"/>
    </row>
    <row r="100" spans="1:18" ht="15" customHeight="1" x14ac:dyDescent="0.25">
      <c r="A100" s="4" t="s">
        <v>19</v>
      </c>
      <c r="B100" s="5" t="s">
        <v>241</v>
      </c>
      <c r="C100" s="74">
        <v>5951398</v>
      </c>
      <c r="D100" s="74">
        <v>0</v>
      </c>
      <c r="E100" s="74">
        <v>0</v>
      </c>
      <c r="F100" s="74">
        <v>0</v>
      </c>
      <c r="G100" s="74">
        <v>0</v>
      </c>
      <c r="H100" s="74">
        <v>0</v>
      </c>
      <c r="I100" s="74">
        <v>354781</v>
      </c>
      <c r="J100" s="74">
        <v>693369</v>
      </c>
      <c r="K100" s="74">
        <v>0</v>
      </c>
      <c r="L100" s="74">
        <v>750628</v>
      </c>
      <c r="M100" s="74">
        <v>0</v>
      </c>
      <c r="N100" s="74">
        <v>0</v>
      </c>
      <c r="O100" s="74">
        <v>0</v>
      </c>
      <c r="P100" s="74">
        <v>0</v>
      </c>
      <c r="Q100" s="74">
        <v>0</v>
      </c>
      <c r="R100" s="75">
        <v>0</v>
      </c>
    </row>
    <row r="101" spans="1:18" ht="15" customHeight="1" x14ac:dyDescent="0.25">
      <c r="A101" s="4"/>
      <c r="B101" s="6" t="s">
        <v>242</v>
      </c>
      <c r="C101" s="39"/>
      <c r="D101" s="39"/>
      <c r="E101" s="39"/>
      <c r="F101" s="39"/>
      <c r="G101" s="39"/>
      <c r="H101" s="39"/>
      <c r="I101" s="39"/>
      <c r="J101" s="39"/>
      <c r="K101" s="39"/>
      <c r="L101" s="39"/>
      <c r="M101" s="39"/>
      <c r="N101" s="39"/>
      <c r="O101" s="39"/>
      <c r="P101" s="39"/>
      <c r="Q101" s="39"/>
      <c r="R101" s="46"/>
    </row>
    <row r="102" spans="1:18" ht="15" customHeight="1" x14ac:dyDescent="0.25">
      <c r="A102" s="4" t="s">
        <v>20</v>
      </c>
      <c r="B102" s="5" t="s">
        <v>1</v>
      </c>
      <c r="C102" s="74">
        <v>70235</v>
      </c>
      <c r="D102" s="74">
        <v>10</v>
      </c>
      <c r="E102" s="74">
        <v>259563</v>
      </c>
      <c r="F102" s="74">
        <v>6788</v>
      </c>
      <c r="G102" s="74">
        <v>1974</v>
      </c>
      <c r="H102" s="74">
        <v>0</v>
      </c>
      <c r="I102" s="74">
        <v>21820</v>
      </c>
      <c r="J102" s="74">
        <v>1127312</v>
      </c>
      <c r="K102" s="74">
        <v>4657</v>
      </c>
      <c r="L102" s="74">
        <v>364615</v>
      </c>
      <c r="M102" s="74">
        <v>11993</v>
      </c>
      <c r="N102" s="74">
        <v>14023</v>
      </c>
      <c r="O102" s="74">
        <v>2904</v>
      </c>
      <c r="P102" s="74">
        <v>5560</v>
      </c>
      <c r="Q102" s="74">
        <v>231774</v>
      </c>
      <c r="R102" s="75">
        <v>8815</v>
      </c>
    </row>
    <row r="103" spans="1:18" ht="15" customHeight="1" x14ac:dyDescent="0.25">
      <c r="A103" s="4"/>
      <c r="B103" s="6" t="s">
        <v>39</v>
      </c>
      <c r="C103" s="39"/>
      <c r="D103" s="39"/>
      <c r="E103" s="39"/>
      <c r="F103" s="39"/>
      <c r="G103" s="39"/>
      <c r="H103" s="39"/>
      <c r="I103" s="39"/>
      <c r="J103" s="39"/>
      <c r="K103" s="39"/>
      <c r="L103" s="39"/>
      <c r="M103" s="39"/>
      <c r="N103" s="39"/>
      <c r="O103" s="39"/>
      <c r="P103" s="39"/>
      <c r="Q103" s="39"/>
      <c r="R103" s="46"/>
    </row>
    <row r="104" spans="1:18" ht="15" customHeight="1" x14ac:dyDescent="0.25">
      <c r="A104" s="4" t="s">
        <v>21</v>
      </c>
      <c r="B104" s="5" t="s">
        <v>243</v>
      </c>
      <c r="C104" s="74">
        <v>2048829</v>
      </c>
      <c r="D104" s="74">
        <v>0</v>
      </c>
      <c r="E104" s="74">
        <v>61487</v>
      </c>
      <c r="F104" s="74">
        <v>0</v>
      </c>
      <c r="G104" s="74">
        <v>0</v>
      </c>
      <c r="H104" s="74">
        <v>0</v>
      </c>
      <c r="I104" s="74">
        <v>0</v>
      </c>
      <c r="J104" s="74">
        <v>0</v>
      </c>
      <c r="K104" s="74">
        <v>0</v>
      </c>
      <c r="L104" s="74">
        <v>1333567</v>
      </c>
      <c r="M104" s="74">
        <v>1573475</v>
      </c>
      <c r="N104" s="74">
        <v>0</v>
      </c>
      <c r="O104" s="74">
        <v>0</v>
      </c>
      <c r="P104" s="74">
        <v>0</v>
      </c>
      <c r="Q104" s="74">
        <v>300005</v>
      </c>
      <c r="R104" s="75">
        <v>0</v>
      </c>
    </row>
    <row r="105" spans="1:18" ht="15" customHeight="1" x14ac:dyDescent="0.25">
      <c r="A105" s="4"/>
      <c r="B105" s="6" t="s">
        <v>244</v>
      </c>
      <c r="C105" s="39"/>
      <c r="D105" s="39"/>
      <c r="E105" s="39"/>
      <c r="F105" s="39"/>
      <c r="G105" s="39"/>
      <c r="H105" s="39"/>
      <c r="I105" s="39"/>
      <c r="J105" s="39"/>
      <c r="K105" s="39"/>
      <c r="L105" s="39"/>
      <c r="M105" s="39"/>
      <c r="N105" s="39"/>
      <c r="O105" s="39"/>
      <c r="P105" s="39"/>
      <c r="Q105" s="39"/>
      <c r="R105" s="46"/>
    </row>
    <row r="106" spans="1:18" ht="15" customHeight="1" x14ac:dyDescent="0.25">
      <c r="A106" s="4" t="s">
        <v>22</v>
      </c>
      <c r="B106" s="5" t="s">
        <v>245</v>
      </c>
      <c r="C106" s="74">
        <v>3752</v>
      </c>
      <c r="D106" s="74">
        <v>554</v>
      </c>
      <c r="E106" s="74">
        <v>35367</v>
      </c>
      <c r="F106" s="74">
        <v>0</v>
      </c>
      <c r="G106" s="74">
        <v>19824</v>
      </c>
      <c r="H106" s="74">
        <v>450</v>
      </c>
      <c r="I106" s="74">
        <v>1865</v>
      </c>
      <c r="J106" s="74">
        <v>50784</v>
      </c>
      <c r="K106" s="74">
        <v>78</v>
      </c>
      <c r="L106" s="74">
        <v>16972</v>
      </c>
      <c r="M106" s="74">
        <v>6442</v>
      </c>
      <c r="N106" s="74">
        <v>0</v>
      </c>
      <c r="O106" s="74">
        <v>0</v>
      </c>
      <c r="P106" s="74">
        <v>0</v>
      </c>
      <c r="Q106" s="74">
        <v>12785</v>
      </c>
      <c r="R106" s="75">
        <v>4111</v>
      </c>
    </row>
    <row r="107" spans="1:18" ht="15" customHeight="1" x14ac:dyDescent="0.25">
      <c r="A107" s="4"/>
      <c r="B107" s="6" t="s">
        <v>246</v>
      </c>
      <c r="C107" s="39"/>
      <c r="D107" s="39"/>
      <c r="E107" s="39"/>
      <c r="F107" s="39"/>
      <c r="G107" s="39"/>
      <c r="H107" s="39"/>
      <c r="I107" s="39"/>
      <c r="J107" s="39"/>
      <c r="K107" s="39"/>
      <c r="L107" s="39"/>
      <c r="M107" s="39"/>
      <c r="N107" s="39"/>
      <c r="O107" s="39"/>
      <c r="P107" s="39"/>
      <c r="Q107" s="39"/>
      <c r="R107" s="46"/>
    </row>
    <row r="108" spans="1:18" ht="15" customHeight="1" x14ac:dyDescent="0.25">
      <c r="A108" s="4" t="s">
        <v>23</v>
      </c>
      <c r="B108" s="5" t="s">
        <v>247</v>
      </c>
      <c r="C108" s="74">
        <v>18254</v>
      </c>
      <c r="D108" s="74">
        <v>0</v>
      </c>
      <c r="E108" s="74">
        <v>2689</v>
      </c>
      <c r="F108" s="74">
        <v>12000</v>
      </c>
      <c r="G108" s="74">
        <v>7066</v>
      </c>
      <c r="H108" s="74">
        <v>1446</v>
      </c>
      <c r="I108" s="74">
        <v>0</v>
      </c>
      <c r="J108" s="74">
        <v>191045</v>
      </c>
      <c r="K108" s="74">
        <v>9293</v>
      </c>
      <c r="L108" s="74">
        <v>19301</v>
      </c>
      <c r="M108" s="74">
        <v>6612</v>
      </c>
      <c r="N108" s="74">
        <v>781</v>
      </c>
      <c r="O108" s="74">
        <v>0</v>
      </c>
      <c r="P108" s="74">
        <v>27</v>
      </c>
      <c r="Q108" s="74">
        <v>86879</v>
      </c>
      <c r="R108" s="75">
        <v>1628</v>
      </c>
    </row>
    <row r="109" spans="1:18" ht="15" customHeight="1" x14ac:dyDescent="0.25">
      <c r="A109" s="4"/>
      <c r="B109" s="6" t="s">
        <v>248</v>
      </c>
      <c r="C109" s="74"/>
      <c r="D109" s="74"/>
      <c r="E109" s="74"/>
      <c r="F109" s="74"/>
      <c r="G109" s="74"/>
      <c r="H109" s="74"/>
      <c r="I109" s="74"/>
      <c r="J109" s="74"/>
      <c r="K109" s="74"/>
      <c r="L109" s="74"/>
      <c r="M109" s="74"/>
      <c r="N109" s="74"/>
      <c r="O109" s="74"/>
      <c r="P109" s="74"/>
      <c r="Q109" s="74"/>
      <c r="R109" s="75"/>
    </row>
    <row r="110" spans="1:18" ht="15" customHeight="1" x14ac:dyDescent="0.25">
      <c r="A110" s="4" t="s">
        <v>24</v>
      </c>
      <c r="B110" s="5" t="s">
        <v>249</v>
      </c>
      <c r="C110" s="74">
        <v>0</v>
      </c>
      <c r="D110" s="74">
        <v>0</v>
      </c>
      <c r="E110" s="74">
        <v>703800</v>
      </c>
      <c r="F110" s="74">
        <v>0</v>
      </c>
      <c r="G110" s="74">
        <v>0</v>
      </c>
      <c r="H110" s="74">
        <v>0</v>
      </c>
      <c r="I110" s="74">
        <v>0</v>
      </c>
      <c r="J110" s="74">
        <v>0</v>
      </c>
      <c r="K110" s="74">
        <v>0</v>
      </c>
      <c r="L110" s="74">
        <v>0</v>
      </c>
      <c r="M110" s="74">
        <v>1515</v>
      </c>
      <c r="N110" s="74">
        <v>0</v>
      </c>
      <c r="O110" s="74">
        <v>0</v>
      </c>
      <c r="P110" s="74">
        <v>0</v>
      </c>
      <c r="Q110" s="74">
        <v>69220</v>
      </c>
      <c r="R110" s="75">
        <v>0</v>
      </c>
    </row>
    <row r="111" spans="1:18" ht="15" customHeight="1" x14ac:dyDescent="0.25">
      <c r="A111" s="4"/>
      <c r="B111" s="6" t="s">
        <v>250</v>
      </c>
      <c r="C111" s="74"/>
      <c r="D111" s="74"/>
      <c r="E111" s="74"/>
      <c r="F111" s="74"/>
      <c r="G111" s="74"/>
      <c r="H111" s="74"/>
      <c r="I111" s="74"/>
      <c r="J111" s="74"/>
      <c r="K111" s="74"/>
      <c r="L111" s="74"/>
      <c r="M111" s="74"/>
      <c r="N111" s="74"/>
      <c r="O111" s="74"/>
      <c r="P111" s="74"/>
      <c r="Q111" s="74"/>
      <c r="R111" s="75"/>
    </row>
    <row r="112" spans="1:18" ht="15" customHeight="1" x14ac:dyDescent="0.25">
      <c r="A112" s="4" t="s">
        <v>25</v>
      </c>
      <c r="B112" s="5" t="s">
        <v>251</v>
      </c>
      <c r="C112" s="74">
        <v>69500</v>
      </c>
      <c r="D112" s="74">
        <v>0</v>
      </c>
      <c r="E112" s="74">
        <v>840755</v>
      </c>
      <c r="F112" s="74">
        <v>0</v>
      </c>
      <c r="G112" s="74">
        <v>20307</v>
      </c>
      <c r="H112" s="74">
        <v>0</v>
      </c>
      <c r="I112" s="74">
        <v>251028</v>
      </c>
      <c r="J112" s="74">
        <v>2424134</v>
      </c>
      <c r="K112" s="74">
        <v>0</v>
      </c>
      <c r="L112" s="74">
        <v>48100</v>
      </c>
      <c r="M112" s="74">
        <v>116534</v>
      </c>
      <c r="N112" s="74">
        <v>0</v>
      </c>
      <c r="O112" s="74">
        <v>49168</v>
      </c>
      <c r="P112" s="74">
        <v>0</v>
      </c>
      <c r="Q112" s="74">
        <v>7735</v>
      </c>
      <c r="R112" s="75">
        <v>0</v>
      </c>
    </row>
    <row r="113" spans="1:18" ht="15" customHeight="1" x14ac:dyDescent="0.25">
      <c r="A113" s="4"/>
      <c r="B113" s="6" t="s">
        <v>252</v>
      </c>
      <c r="C113" s="74"/>
      <c r="D113" s="74"/>
      <c r="E113" s="74"/>
      <c r="F113" s="74"/>
      <c r="G113" s="74"/>
      <c r="H113" s="74"/>
      <c r="I113" s="74"/>
      <c r="J113" s="74"/>
      <c r="K113" s="74"/>
      <c r="L113" s="74"/>
      <c r="M113" s="74"/>
      <c r="N113" s="74"/>
      <c r="O113" s="74"/>
      <c r="P113" s="74"/>
      <c r="Q113" s="74"/>
      <c r="R113" s="75"/>
    </row>
    <row r="114" spans="1:18" ht="15" customHeight="1" x14ac:dyDescent="0.25">
      <c r="A114" s="4" t="s">
        <v>26</v>
      </c>
      <c r="B114" s="5" t="s">
        <v>2</v>
      </c>
      <c r="C114" s="74">
        <v>777404</v>
      </c>
      <c r="D114" s="74">
        <v>22434</v>
      </c>
      <c r="E114" s="74">
        <v>915528</v>
      </c>
      <c r="F114" s="74">
        <v>19877</v>
      </c>
      <c r="G114" s="74">
        <v>20182</v>
      </c>
      <c r="H114" s="74">
        <v>6683</v>
      </c>
      <c r="I114" s="74">
        <v>247028</v>
      </c>
      <c r="J114" s="74">
        <v>3816580</v>
      </c>
      <c r="K114" s="74">
        <v>30698</v>
      </c>
      <c r="L114" s="74">
        <v>4114973</v>
      </c>
      <c r="M114" s="74">
        <v>433051</v>
      </c>
      <c r="N114" s="74">
        <v>36586</v>
      </c>
      <c r="O114" s="74">
        <v>36868</v>
      </c>
      <c r="P114" s="74">
        <v>81424</v>
      </c>
      <c r="Q114" s="74">
        <v>576200</v>
      </c>
      <c r="R114" s="75">
        <v>202638</v>
      </c>
    </row>
    <row r="115" spans="1:18" ht="15" customHeight="1" x14ac:dyDescent="0.25">
      <c r="A115" s="4"/>
      <c r="B115" s="6" t="s">
        <v>40</v>
      </c>
      <c r="C115" s="74"/>
      <c r="D115" s="74"/>
      <c r="E115" s="74"/>
      <c r="F115" s="74"/>
      <c r="G115" s="74"/>
      <c r="H115" s="74"/>
      <c r="I115" s="74"/>
      <c r="J115" s="74"/>
      <c r="K115" s="74"/>
      <c r="L115" s="74"/>
      <c r="M115" s="74"/>
      <c r="N115" s="74"/>
      <c r="O115" s="74"/>
      <c r="P115" s="74"/>
      <c r="Q115" s="74"/>
      <c r="R115" s="75"/>
    </row>
    <row r="116" spans="1:18" ht="15" customHeight="1" x14ac:dyDescent="0.25">
      <c r="A116" s="4"/>
      <c r="B116" s="76" t="s">
        <v>253</v>
      </c>
      <c r="C116" s="77">
        <v>0</v>
      </c>
      <c r="D116" s="77">
        <v>0</v>
      </c>
      <c r="E116" s="77">
        <v>9853</v>
      </c>
      <c r="F116" s="77">
        <v>0</v>
      </c>
      <c r="G116" s="77">
        <v>0</v>
      </c>
      <c r="H116" s="77">
        <v>0</v>
      </c>
      <c r="I116" s="77">
        <v>0</v>
      </c>
      <c r="J116" s="77">
        <v>0</v>
      </c>
      <c r="K116" s="77">
        <v>0</v>
      </c>
      <c r="L116" s="77">
        <v>10945</v>
      </c>
      <c r="M116" s="77">
        <v>14071</v>
      </c>
      <c r="N116" s="77">
        <v>0</v>
      </c>
      <c r="O116" s="77">
        <v>0</v>
      </c>
      <c r="P116" s="77">
        <v>0</v>
      </c>
      <c r="Q116" s="77">
        <v>7706</v>
      </c>
      <c r="R116" s="78">
        <v>0</v>
      </c>
    </row>
    <row r="117" spans="1:18" ht="15" customHeight="1" x14ac:dyDescent="0.25">
      <c r="A117" s="4"/>
      <c r="B117" s="16" t="s">
        <v>254</v>
      </c>
      <c r="C117" s="39"/>
      <c r="D117" s="39"/>
      <c r="E117" s="39"/>
      <c r="F117" s="39"/>
      <c r="G117" s="39"/>
      <c r="H117" s="39"/>
      <c r="I117" s="39"/>
      <c r="J117" s="39"/>
      <c r="K117" s="39"/>
      <c r="L117" s="39"/>
      <c r="M117" s="39"/>
      <c r="N117" s="39"/>
      <c r="O117" s="39"/>
      <c r="P117" s="39"/>
      <c r="Q117" s="39"/>
      <c r="R117" s="46"/>
    </row>
    <row r="118" spans="1:18" ht="15" customHeight="1" x14ac:dyDescent="0.25">
      <c r="A118" s="4"/>
      <c r="B118" s="76" t="s">
        <v>255</v>
      </c>
      <c r="C118" s="77">
        <v>777404</v>
      </c>
      <c r="D118" s="77">
        <v>22434</v>
      </c>
      <c r="E118" s="77">
        <v>905675</v>
      </c>
      <c r="F118" s="77">
        <v>19877</v>
      </c>
      <c r="G118" s="77">
        <v>20182</v>
      </c>
      <c r="H118" s="77">
        <v>6683</v>
      </c>
      <c r="I118" s="77">
        <v>247028</v>
      </c>
      <c r="J118" s="77">
        <v>3816580</v>
      </c>
      <c r="K118" s="77">
        <v>30698</v>
      </c>
      <c r="L118" s="77">
        <v>4104028</v>
      </c>
      <c r="M118" s="77">
        <v>418980</v>
      </c>
      <c r="N118" s="77">
        <v>36586</v>
      </c>
      <c r="O118" s="77">
        <v>36868</v>
      </c>
      <c r="P118" s="77">
        <v>81424</v>
      </c>
      <c r="Q118" s="77">
        <v>568494</v>
      </c>
      <c r="R118" s="78">
        <v>202638</v>
      </c>
    </row>
    <row r="119" spans="1:18" ht="15" customHeight="1" x14ac:dyDescent="0.25">
      <c r="A119" s="4"/>
      <c r="B119" s="16" t="s">
        <v>40</v>
      </c>
      <c r="C119" s="77"/>
      <c r="D119" s="77"/>
      <c r="E119" s="77"/>
      <c r="F119" s="77"/>
      <c r="G119" s="77"/>
      <c r="H119" s="77"/>
      <c r="I119" s="77"/>
      <c r="J119" s="77"/>
      <c r="K119" s="77"/>
      <c r="L119" s="77"/>
      <c r="M119" s="77"/>
      <c r="N119" s="77"/>
      <c r="O119" s="77"/>
      <c r="P119" s="77"/>
      <c r="Q119" s="77"/>
      <c r="R119" s="78"/>
    </row>
    <row r="120" spans="1:18" ht="15" customHeight="1" x14ac:dyDescent="0.25">
      <c r="A120" s="84"/>
      <c r="B120" s="85" t="s">
        <v>41</v>
      </c>
      <c r="C120" s="86">
        <v>35376127</v>
      </c>
      <c r="D120" s="86">
        <v>180317</v>
      </c>
      <c r="E120" s="86">
        <v>65999630</v>
      </c>
      <c r="F120" s="86">
        <v>1493419</v>
      </c>
      <c r="G120" s="86">
        <v>1399387</v>
      </c>
      <c r="H120" s="86">
        <v>403237</v>
      </c>
      <c r="I120" s="86">
        <v>19889411</v>
      </c>
      <c r="J120" s="86">
        <v>89664472</v>
      </c>
      <c r="K120" s="86">
        <v>1178392</v>
      </c>
      <c r="L120" s="86">
        <v>47184719</v>
      </c>
      <c r="M120" s="86">
        <v>15455125</v>
      </c>
      <c r="N120" s="86">
        <v>3763103</v>
      </c>
      <c r="O120" s="86">
        <v>1232026</v>
      </c>
      <c r="P120" s="86">
        <v>1239433</v>
      </c>
      <c r="Q120" s="86">
        <v>41297239</v>
      </c>
      <c r="R120" s="87">
        <v>4404224</v>
      </c>
    </row>
    <row r="121" spans="1:18" ht="15" customHeight="1" x14ac:dyDescent="0.25">
      <c r="A121" s="70"/>
      <c r="B121" s="3" t="s">
        <v>3</v>
      </c>
      <c r="C121" s="7"/>
      <c r="D121" s="7"/>
      <c r="E121" s="7"/>
      <c r="F121" s="7"/>
      <c r="G121" s="7"/>
      <c r="H121" s="7"/>
      <c r="I121" s="7"/>
      <c r="J121" s="7"/>
      <c r="K121" s="7"/>
      <c r="L121" s="7"/>
      <c r="M121" s="7"/>
      <c r="N121" s="7"/>
      <c r="O121" s="7"/>
      <c r="P121" s="7"/>
      <c r="Q121" s="7"/>
      <c r="R121" s="28"/>
    </row>
    <row r="122" spans="1:18" ht="15" customHeight="1" x14ac:dyDescent="0.25">
      <c r="A122" s="4" t="s">
        <v>27</v>
      </c>
      <c r="B122" s="5" t="s">
        <v>3</v>
      </c>
      <c r="C122" s="74">
        <v>1293063</v>
      </c>
      <c r="D122" s="74">
        <v>20000</v>
      </c>
      <c r="E122" s="74">
        <v>4328728</v>
      </c>
      <c r="F122" s="74">
        <v>156000</v>
      </c>
      <c r="G122" s="74">
        <v>150000</v>
      </c>
      <c r="H122" s="74">
        <v>59500</v>
      </c>
      <c r="I122" s="74">
        <v>1770000</v>
      </c>
      <c r="J122" s="74">
        <v>5900000</v>
      </c>
      <c r="K122" s="74">
        <v>81250</v>
      </c>
      <c r="L122" s="74">
        <v>4900000</v>
      </c>
      <c r="M122" s="74">
        <v>1033901</v>
      </c>
      <c r="N122" s="74">
        <v>530000</v>
      </c>
      <c r="O122" s="74">
        <v>94000</v>
      </c>
      <c r="P122" s="74">
        <v>66593</v>
      </c>
      <c r="Q122" s="74">
        <v>1972962</v>
      </c>
      <c r="R122" s="75">
        <v>426269</v>
      </c>
    </row>
    <row r="123" spans="1:18" ht="15" customHeight="1" x14ac:dyDescent="0.25">
      <c r="A123" s="4"/>
      <c r="B123" s="6" t="s">
        <v>256</v>
      </c>
      <c r="C123" s="39"/>
      <c r="D123" s="39"/>
      <c r="E123" s="39"/>
      <c r="F123" s="39"/>
      <c r="G123" s="39"/>
      <c r="H123" s="39"/>
      <c r="I123" s="39"/>
      <c r="J123" s="39"/>
      <c r="K123" s="39"/>
      <c r="L123" s="39"/>
      <c r="M123" s="39"/>
      <c r="N123" s="39"/>
      <c r="O123" s="39"/>
      <c r="P123" s="39"/>
      <c r="Q123" s="39"/>
      <c r="R123" s="46"/>
    </row>
    <row r="124" spans="1:18" ht="15" customHeight="1" x14ac:dyDescent="0.25">
      <c r="A124" s="4" t="s">
        <v>28</v>
      </c>
      <c r="B124" s="5" t="s">
        <v>4</v>
      </c>
      <c r="C124" s="74">
        <v>0</v>
      </c>
      <c r="D124" s="74">
        <v>369</v>
      </c>
      <c r="E124" s="74">
        <v>16471</v>
      </c>
      <c r="F124" s="74">
        <v>1362</v>
      </c>
      <c r="G124" s="74">
        <v>25000</v>
      </c>
      <c r="H124" s="74">
        <v>0</v>
      </c>
      <c r="I124" s="74">
        <v>400000</v>
      </c>
      <c r="J124" s="74">
        <v>0</v>
      </c>
      <c r="K124" s="74">
        <v>0</v>
      </c>
      <c r="L124" s="74">
        <v>0</v>
      </c>
      <c r="M124" s="74">
        <v>0</v>
      </c>
      <c r="N124" s="74">
        <v>7008</v>
      </c>
      <c r="O124" s="74">
        <v>0</v>
      </c>
      <c r="P124" s="74">
        <v>0</v>
      </c>
      <c r="Q124" s="74">
        <v>0</v>
      </c>
      <c r="R124" s="75">
        <v>8796</v>
      </c>
    </row>
    <row r="125" spans="1:18" ht="15" customHeight="1" x14ac:dyDescent="0.25">
      <c r="A125" s="4"/>
      <c r="B125" s="6" t="s">
        <v>42</v>
      </c>
      <c r="C125" s="39"/>
      <c r="D125" s="39"/>
      <c r="E125" s="39"/>
      <c r="F125" s="39"/>
      <c r="G125" s="39"/>
      <c r="H125" s="39"/>
      <c r="I125" s="39"/>
      <c r="J125" s="39"/>
      <c r="K125" s="39"/>
      <c r="L125" s="39"/>
      <c r="M125" s="39"/>
      <c r="N125" s="39"/>
      <c r="O125" s="39"/>
      <c r="P125" s="39"/>
      <c r="Q125" s="39"/>
      <c r="R125" s="46"/>
    </row>
    <row r="126" spans="1:18" ht="15" customHeight="1" x14ac:dyDescent="0.25">
      <c r="A126" s="4" t="s">
        <v>29</v>
      </c>
      <c r="B126" s="5" t="s">
        <v>257</v>
      </c>
      <c r="C126" s="74">
        <v>4309</v>
      </c>
      <c r="D126" s="74">
        <v>0</v>
      </c>
      <c r="E126" s="74">
        <v>2922</v>
      </c>
      <c r="F126" s="74">
        <v>0</v>
      </c>
      <c r="G126" s="74">
        <v>0</v>
      </c>
      <c r="H126" s="74">
        <v>0</v>
      </c>
      <c r="I126" s="74">
        <v>6323</v>
      </c>
      <c r="J126" s="74">
        <v>0</v>
      </c>
      <c r="K126" s="74">
        <v>0</v>
      </c>
      <c r="L126" s="74">
        <v>0</v>
      </c>
      <c r="M126" s="74">
        <v>0</v>
      </c>
      <c r="N126" s="74">
        <v>0</v>
      </c>
      <c r="O126" s="74">
        <v>0</v>
      </c>
      <c r="P126" s="74">
        <v>0</v>
      </c>
      <c r="Q126" s="74">
        <v>600000</v>
      </c>
      <c r="R126" s="75">
        <v>83731</v>
      </c>
    </row>
    <row r="127" spans="1:18" ht="15" customHeight="1" x14ac:dyDescent="0.25">
      <c r="A127" s="4"/>
      <c r="B127" s="6" t="s">
        <v>258</v>
      </c>
      <c r="C127" s="39"/>
      <c r="D127" s="39"/>
      <c r="E127" s="39"/>
      <c r="F127" s="39"/>
      <c r="G127" s="39"/>
      <c r="H127" s="39"/>
      <c r="I127" s="39"/>
      <c r="J127" s="39"/>
      <c r="K127" s="39"/>
      <c r="L127" s="39"/>
      <c r="M127" s="39"/>
      <c r="N127" s="39"/>
      <c r="O127" s="39"/>
      <c r="P127" s="39"/>
      <c r="Q127" s="39"/>
      <c r="R127" s="46"/>
    </row>
    <row r="128" spans="1:18" ht="15" customHeight="1" x14ac:dyDescent="0.25">
      <c r="A128" s="4" t="s">
        <v>30</v>
      </c>
      <c r="B128" s="5" t="s">
        <v>259</v>
      </c>
      <c r="C128" s="74">
        <v>-10809</v>
      </c>
      <c r="D128" s="74">
        <v>0</v>
      </c>
      <c r="E128" s="74">
        <v>-2880</v>
      </c>
      <c r="F128" s="74">
        <v>-2</v>
      </c>
      <c r="G128" s="74">
        <v>-12151</v>
      </c>
      <c r="H128" s="74">
        <v>0</v>
      </c>
      <c r="I128" s="74">
        <v>-81</v>
      </c>
      <c r="J128" s="74">
        <v>0</v>
      </c>
      <c r="K128" s="74">
        <v>0</v>
      </c>
      <c r="L128" s="74">
        <v>0</v>
      </c>
      <c r="M128" s="74">
        <v>0</v>
      </c>
      <c r="N128" s="74">
        <v>0</v>
      </c>
      <c r="O128" s="74">
        <v>0</v>
      </c>
      <c r="P128" s="74">
        <v>0</v>
      </c>
      <c r="Q128" s="74">
        <v>-2124</v>
      </c>
      <c r="R128" s="75">
        <v>0</v>
      </c>
    </row>
    <row r="129" spans="1:18" ht="15" customHeight="1" x14ac:dyDescent="0.25">
      <c r="A129" s="4"/>
      <c r="B129" s="6" t="s">
        <v>260</v>
      </c>
      <c r="C129" s="39"/>
      <c r="D129" s="39"/>
      <c r="E129" s="39"/>
      <c r="F129" s="39"/>
      <c r="G129" s="39"/>
      <c r="H129" s="39"/>
      <c r="I129" s="39"/>
      <c r="J129" s="39"/>
      <c r="K129" s="39"/>
      <c r="L129" s="39"/>
      <c r="M129" s="39"/>
      <c r="N129" s="39"/>
      <c r="O129" s="39"/>
      <c r="P129" s="39"/>
      <c r="Q129" s="39"/>
      <c r="R129" s="46"/>
    </row>
    <row r="130" spans="1:18" ht="15" customHeight="1" x14ac:dyDescent="0.25">
      <c r="A130" s="4" t="s">
        <v>31</v>
      </c>
      <c r="B130" s="5" t="s">
        <v>5</v>
      </c>
      <c r="C130" s="74">
        <v>-203635</v>
      </c>
      <c r="D130" s="74">
        <v>-506</v>
      </c>
      <c r="E130" s="74">
        <v>-130632</v>
      </c>
      <c r="F130" s="74">
        <v>-87094</v>
      </c>
      <c r="G130" s="74">
        <v>10966</v>
      </c>
      <c r="H130" s="74">
        <v>3192</v>
      </c>
      <c r="I130" s="74">
        <v>-6860</v>
      </c>
      <c r="J130" s="74">
        <v>-38347</v>
      </c>
      <c r="K130" s="74">
        <v>-23059</v>
      </c>
      <c r="L130" s="74">
        <v>-289082</v>
      </c>
      <c r="M130" s="74">
        <v>-1953</v>
      </c>
      <c r="N130" s="74">
        <v>-62169</v>
      </c>
      <c r="O130" s="74">
        <v>0</v>
      </c>
      <c r="P130" s="74">
        <v>0</v>
      </c>
      <c r="Q130" s="74">
        <v>-650993</v>
      </c>
      <c r="R130" s="75">
        <v>-2312</v>
      </c>
    </row>
    <row r="131" spans="1:18" ht="15" customHeight="1" x14ac:dyDescent="0.25">
      <c r="A131" s="4"/>
      <c r="B131" s="6" t="s">
        <v>43</v>
      </c>
      <c r="C131" s="74"/>
      <c r="D131" s="74"/>
      <c r="E131" s="74"/>
      <c r="F131" s="74"/>
      <c r="G131" s="74"/>
      <c r="H131" s="74"/>
      <c r="I131" s="74"/>
      <c r="J131" s="74"/>
      <c r="K131" s="74"/>
      <c r="L131" s="74"/>
      <c r="M131" s="74"/>
      <c r="N131" s="74"/>
      <c r="O131" s="74"/>
      <c r="P131" s="74"/>
      <c r="Q131" s="74"/>
      <c r="R131" s="75"/>
    </row>
    <row r="132" spans="1:18" ht="15" customHeight="1" x14ac:dyDescent="0.25">
      <c r="A132" s="4" t="s">
        <v>32</v>
      </c>
      <c r="B132" s="5" t="s">
        <v>261</v>
      </c>
      <c r="C132" s="74">
        <v>1044319</v>
      </c>
      <c r="D132" s="74">
        <v>15110</v>
      </c>
      <c r="E132" s="74">
        <v>143569</v>
      </c>
      <c r="F132" s="74">
        <v>160993</v>
      </c>
      <c r="G132" s="74">
        <v>203281</v>
      </c>
      <c r="H132" s="74">
        <v>35473</v>
      </c>
      <c r="I132" s="74">
        <v>-649601</v>
      </c>
      <c r="J132" s="74">
        <v>-983706</v>
      </c>
      <c r="K132" s="74">
        <v>257305</v>
      </c>
      <c r="L132" s="74">
        <v>1244028</v>
      </c>
      <c r="M132" s="74">
        <v>152354</v>
      </c>
      <c r="N132" s="74">
        <v>-235147</v>
      </c>
      <c r="O132" s="74">
        <v>23679</v>
      </c>
      <c r="P132" s="74">
        <v>70151</v>
      </c>
      <c r="Q132" s="74">
        <v>1405915</v>
      </c>
      <c r="R132" s="75">
        <v>-111455</v>
      </c>
    </row>
    <row r="133" spans="1:18" ht="15" customHeight="1" x14ac:dyDescent="0.25">
      <c r="A133" s="4"/>
      <c r="B133" s="6" t="s">
        <v>262</v>
      </c>
      <c r="C133" s="74"/>
      <c r="D133" s="74"/>
      <c r="E133" s="74"/>
      <c r="F133" s="74"/>
      <c r="G133" s="74"/>
      <c r="H133" s="74"/>
      <c r="I133" s="74"/>
      <c r="J133" s="74"/>
      <c r="K133" s="74"/>
      <c r="L133" s="74"/>
      <c r="M133" s="74"/>
      <c r="N133" s="74"/>
      <c r="O133" s="74"/>
      <c r="P133" s="74"/>
      <c r="Q133" s="74"/>
      <c r="R133" s="75"/>
    </row>
    <row r="134" spans="1:18" ht="15" customHeight="1" x14ac:dyDescent="0.25">
      <c r="A134" s="4" t="s">
        <v>263</v>
      </c>
      <c r="B134" s="5" t="s">
        <v>264</v>
      </c>
      <c r="C134" s="74">
        <v>313230</v>
      </c>
      <c r="D134" s="74">
        <v>-357</v>
      </c>
      <c r="E134" s="74">
        <v>23938</v>
      </c>
      <c r="F134" s="74">
        <v>43712</v>
      </c>
      <c r="G134" s="74">
        <v>30691</v>
      </c>
      <c r="H134" s="74">
        <v>4005</v>
      </c>
      <c r="I134" s="74">
        <v>-86484</v>
      </c>
      <c r="J134" s="74">
        <v>-1859523</v>
      </c>
      <c r="K134" s="74">
        <v>1433</v>
      </c>
      <c r="L134" s="74">
        <v>-788330</v>
      </c>
      <c r="M134" s="74">
        <v>58325</v>
      </c>
      <c r="N134" s="74">
        <v>-3296</v>
      </c>
      <c r="O134" s="74">
        <v>34687</v>
      </c>
      <c r="P134" s="74">
        <v>24451</v>
      </c>
      <c r="Q134" s="74">
        <v>395674</v>
      </c>
      <c r="R134" s="75">
        <v>-96181</v>
      </c>
    </row>
    <row r="135" spans="1:18" ht="15" customHeight="1" x14ac:dyDescent="0.25">
      <c r="A135" s="4"/>
      <c r="B135" s="6" t="s">
        <v>265</v>
      </c>
      <c r="C135" s="39"/>
      <c r="D135" s="39"/>
      <c r="E135" s="39"/>
      <c r="F135" s="39"/>
      <c r="G135" s="39"/>
      <c r="H135" s="39"/>
      <c r="I135" s="39"/>
      <c r="J135" s="39"/>
      <c r="K135" s="39"/>
      <c r="L135" s="39"/>
      <c r="M135" s="39"/>
      <c r="N135" s="39"/>
      <c r="O135" s="39"/>
      <c r="P135" s="39"/>
      <c r="Q135" s="39"/>
      <c r="R135" s="46"/>
    </row>
    <row r="136" spans="1:18" ht="15" customHeight="1" x14ac:dyDescent="0.25">
      <c r="A136" s="4" t="s">
        <v>266</v>
      </c>
      <c r="B136" s="5" t="s">
        <v>267</v>
      </c>
      <c r="C136" s="74">
        <v>0</v>
      </c>
      <c r="D136" s="74">
        <v>0</v>
      </c>
      <c r="E136" s="74">
        <v>0</v>
      </c>
      <c r="F136" s="74">
        <v>-9360</v>
      </c>
      <c r="G136" s="74">
        <v>0</v>
      </c>
      <c r="H136" s="74">
        <v>0</v>
      </c>
      <c r="I136" s="74">
        <v>0</v>
      </c>
      <c r="J136" s="74">
        <v>0</v>
      </c>
      <c r="K136" s="74">
        <v>0</v>
      </c>
      <c r="L136" s="74">
        <v>0</v>
      </c>
      <c r="M136" s="74">
        <v>0</v>
      </c>
      <c r="N136" s="74">
        <v>0</v>
      </c>
      <c r="O136" s="74">
        <v>0</v>
      </c>
      <c r="P136" s="74">
        <v>0</v>
      </c>
      <c r="Q136" s="74">
        <v>-28734</v>
      </c>
      <c r="R136" s="75">
        <v>0</v>
      </c>
    </row>
    <row r="137" spans="1:18" ht="15" customHeight="1" x14ac:dyDescent="0.25">
      <c r="A137" s="4"/>
      <c r="B137" s="6" t="s">
        <v>268</v>
      </c>
      <c r="C137" s="74"/>
      <c r="D137" s="74"/>
      <c r="E137" s="74"/>
      <c r="F137" s="74"/>
      <c r="G137" s="74"/>
      <c r="H137" s="74"/>
      <c r="I137" s="74"/>
      <c r="J137" s="74"/>
      <c r="K137" s="74"/>
      <c r="L137" s="74"/>
      <c r="M137" s="74"/>
      <c r="N137" s="74"/>
      <c r="O137" s="74"/>
      <c r="P137" s="74"/>
      <c r="Q137" s="74"/>
      <c r="R137" s="75"/>
    </row>
    <row r="138" spans="1:18" ht="15" customHeight="1" x14ac:dyDescent="0.25">
      <c r="A138" s="88" t="s">
        <v>269</v>
      </c>
      <c r="B138" s="5" t="s">
        <v>270</v>
      </c>
      <c r="C138" s="74">
        <v>468048</v>
      </c>
      <c r="D138" s="74">
        <v>82</v>
      </c>
      <c r="E138" s="74">
        <v>883065</v>
      </c>
      <c r="F138" s="74">
        <v>0</v>
      </c>
      <c r="G138" s="74">
        <v>235</v>
      </c>
      <c r="H138" s="74">
        <v>913</v>
      </c>
      <c r="I138" s="74">
        <v>23201</v>
      </c>
      <c r="J138" s="74">
        <v>864417</v>
      </c>
      <c r="K138" s="74">
        <v>0</v>
      </c>
      <c r="L138" s="74">
        <v>81337</v>
      </c>
      <c r="M138" s="74">
        <v>1639</v>
      </c>
      <c r="N138" s="74">
        <v>0</v>
      </c>
      <c r="O138" s="74">
        <v>0</v>
      </c>
      <c r="P138" s="74">
        <v>0</v>
      </c>
      <c r="Q138" s="74">
        <v>1744</v>
      </c>
      <c r="R138" s="75">
        <v>41675</v>
      </c>
    </row>
    <row r="139" spans="1:18" ht="15" customHeight="1" x14ac:dyDescent="0.25">
      <c r="A139" s="4"/>
      <c r="B139" s="6" t="s">
        <v>271</v>
      </c>
      <c r="C139" s="74"/>
      <c r="D139" s="74"/>
      <c r="E139" s="74"/>
      <c r="F139" s="74"/>
      <c r="G139" s="74"/>
      <c r="H139" s="74"/>
      <c r="I139" s="74"/>
      <c r="J139" s="74"/>
      <c r="K139" s="74"/>
      <c r="L139" s="74"/>
      <c r="M139" s="74"/>
      <c r="N139" s="74"/>
      <c r="O139" s="74"/>
      <c r="P139" s="74"/>
      <c r="Q139" s="74"/>
      <c r="R139" s="75"/>
    </row>
    <row r="140" spans="1:18" ht="15" customHeight="1" x14ac:dyDescent="0.25">
      <c r="A140" s="84"/>
      <c r="B140" s="85" t="s">
        <v>272</v>
      </c>
      <c r="C140" s="86">
        <v>2908525</v>
      </c>
      <c r="D140" s="86">
        <v>34698</v>
      </c>
      <c r="E140" s="86">
        <v>5265181</v>
      </c>
      <c r="F140" s="86">
        <v>265611</v>
      </c>
      <c r="G140" s="86">
        <v>408022</v>
      </c>
      <c r="H140" s="86">
        <v>103083</v>
      </c>
      <c r="I140" s="86">
        <v>1456498</v>
      </c>
      <c r="J140" s="86">
        <v>3882841</v>
      </c>
      <c r="K140" s="86">
        <v>316929</v>
      </c>
      <c r="L140" s="86">
        <v>5147953</v>
      </c>
      <c r="M140" s="86">
        <v>1244266</v>
      </c>
      <c r="N140" s="86">
        <v>236396</v>
      </c>
      <c r="O140" s="86">
        <v>152366</v>
      </c>
      <c r="P140" s="86">
        <v>161195</v>
      </c>
      <c r="Q140" s="86">
        <v>3694444</v>
      </c>
      <c r="R140" s="87">
        <v>350523</v>
      </c>
    </row>
    <row r="141" spans="1:18" ht="15" customHeight="1" x14ac:dyDescent="0.25">
      <c r="A141" s="89"/>
      <c r="B141" s="90" t="s">
        <v>273</v>
      </c>
      <c r="C141" s="91">
        <v>38284652</v>
      </c>
      <c r="D141" s="91">
        <v>215015</v>
      </c>
      <c r="E141" s="91">
        <v>71264811</v>
      </c>
      <c r="F141" s="91">
        <v>1759030</v>
      </c>
      <c r="G141" s="91">
        <v>1807409</v>
      </c>
      <c r="H141" s="91">
        <v>506320</v>
      </c>
      <c r="I141" s="91">
        <v>21345909</v>
      </c>
      <c r="J141" s="91">
        <v>93547313</v>
      </c>
      <c r="K141" s="91">
        <v>1495321</v>
      </c>
      <c r="L141" s="91">
        <v>52332672</v>
      </c>
      <c r="M141" s="91">
        <v>16699391</v>
      </c>
      <c r="N141" s="91">
        <v>3999499</v>
      </c>
      <c r="O141" s="91">
        <v>1384392</v>
      </c>
      <c r="P141" s="91">
        <v>1400628</v>
      </c>
      <c r="Q141" s="91">
        <v>44991683</v>
      </c>
      <c r="R141" s="92">
        <v>4754747</v>
      </c>
    </row>
    <row r="142" spans="1:18" ht="15" customHeight="1" x14ac:dyDescent="0.25">
      <c r="A142" s="93"/>
      <c r="B142" s="5"/>
      <c r="C142" s="49"/>
      <c r="D142" s="49"/>
      <c r="E142" s="49"/>
      <c r="F142" s="49"/>
      <c r="G142" s="49"/>
      <c r="H142" s="49"/>
      <c r="I142" s="49"/>
      <c r="J142" s="49"/>
      <c r="K142" s="49"/>
      <c r="L142" s="49"/>
      <c r="M142" s="49"/>
      <c r="N142" s="49"/>
      <c r="O142" s="49"/>
      <c r="P142" s="49"/>
      <c r="Q142" s="49"/>
      <c r="R142" s="49"/>
    </row>
    <row r="143" spans="1:18" ht="15" customHeight="1" x14ac:dyDescent="0.25">
      <c r="A143" s="8" t="s">
        <v>44</v>
      </c>
      <c r="B143" s="8"/>
      <c r="C143" s="49"/>
      <c r="D143" s="49"/>
      <c r="E143" s="49"/>
      <c r="F143" s="49"/>
      <c r="G143" s="49"/>
      <c r="H143" s="49"/>
      <c r="I143" s="49"/>
      <c r="J143" s="49"/>
      <c r="K143" s="49"/>
      <c r="L143" s="49"/>
      <c r="M143" s="49"/>
      <c r="N143" s="49"/>
      <c r="O143" s="49"/>
      <c r="P143" s="49"/>
      <c r="Q143" s="49"/>
      <c r="R143" s="49"/>
    </row>
    <row r="144" spans="1:18" ht="15" customHeight="1" x14ac:dyDescent="0.25">
      <c r="A144" s="9" t="s">
        <v>45</v>
      </c>
    </row>
    <row r="145" spans="3:18" ht="15" customHeight="1" x14ac:dyDescent="0.25"/>
    <row r="146" spans="3:18" ht="15" customHeight="1" x14ac:dyDescent="0.25"/>
    <row r="147" spans="3:18" ht="15" customHeight="1" x14ac:dyDescent="0.25"/>
    <row r="148" spans="3:18" ht="15" customHeight="1" x14ac:dyDescent="0.25">
      <c r="C148" s="108"/>
      <c r="D148" s="108"/>
      <c r="E148" s="108"/>
      <c r="F148" s="108"/>
      <c r="G148" s="108"/>
      <c r="H148" s="108"/>
      <c r="I148" s="108"/>
      <c r="J148" s="108"/>
      <c r="K148" s="108"/>
      <c r="L148" s="108"/>
      <c r="M148" s="108"/>
      <c r="N148" s="108"/>
      <c r="O148" s="108"/>
      <c r="P148" s="108"/>
      <c r="Q148" s="108"/>
      <c r="R148" s="108"/>
    </row>
    <row r="149" spans="3:18" ht="15" customHeight="1" x14ac:dyDescent="0.25">
      <c r="C149" s="108"/>
      <c r="D149" s="108"/>
      <c r="E149" s="108"/>
      <c r="F149" s="108"/>
      <c r="G149" s="108"/>
      <c r="H149" s="108"/>
      <c r="I149" s="108"/>
      <c r="J149" s="108"/>
      <c r="K149" s="108"/>
      <c r="L149" s="108"/>
      <c r="M149" s="108"/>
      <c r="N149" s="108"/>
      <c r="O149" s="108"/>
      <c r="P149" s="108"/>
      <c r="Q149" s="108"/>
      <c r="R149" s="108"/>
    </row>
    <row r="150" spans="3:18" ht="15" customHeight="1" x14ac:dyDescent="0.25">
      <c r="C150" s="108"/>
      <c r="D150" s="108"/>
      <c r="E150" s="108"/>
      <c r="F150" s="108"/>
      <c r="G150" s="108"/>
      <c r="H150" s="108"/>
      <c r="I150" s="108"/>
      <c r="J150" s="108"/>
      <c r="K150" s="108"/>
      <c r="L150" s="108"/>
      <c r="M150" s="108"/>
      <c r="N150" s="108"/>
      <c r="O150" s="108"/>
      <c r="P150" s="108"/>
      <c r="Q150" s="108"/>
      <c r="R150" s="108"/>
    </row>
    <row r="151" spans="3:18" ht="15" customHeight="1" x14ac:dyDescent="0.25">
      <c r="C151" s="108"/>
      <c r="D151" s="108"/>
      <c r="E151" s="108"/>
      <c r="F151" s="108"/>
      <c r="G151" s="108"/>
      <c r="H151" s="108"/>
      <c r="I151" s="108"/>
      <c r="J151" s="108"/>
      <c r="K151" s="108"/>
      <c r="L151" s="108"/>
      <c r="M151" s="108"/>
      <c r="N151" s="108"/>
      <c r="O151" s="108"/>
      <c r="P151" s="108"/>
      <c r="Q151" s="108"/>
      <c r="R151" s="108"/>
    </row>
    <row r="152" spans="3:18" ht="15" customHeight="1" x14ac:dyDescent="0.25">
      <c r="C152" s="108"/>
      <c r="D152" s="108"/>
      <c r="E152" s="108"/>
      <c r="F152" s="108"/>
      <c r="G152" s="108"/>
      <c r="H152" s="108"/>
      <c r="I152" s="108"/>
      <c r="J152" s="108"/>
      <c r="K152" s="108"/>
      <c r="L152" s="108"/>
      <c r="M152" s="108"/>
      <c r="N152" s="108"/>
      <c r="O152" s="108"/>
      <c r="P152" s="108"/>
      <c r="Q152" s="108"/>
      <c r="R152" s="108"/>
    </row>
    <row r="153" spans="3:18" ht="15" customHeight="1" x14ac:dyDescent="0.25">
      <c r="C153" s="108"/>
      <c r="D153" s="108"/>
      <c r="E153" s="108"/>
      <c r="F153" s="108"/>
      <c r="G153" s="108"/>
      <c r="H153" s="108"/>
      <c r="I153" s="108"/>
      <c r="J153" s="108"/>
      <c r="K153" s="108"/>
      <c r="L153" s="108"/>
      <c r="M153" s="108"/>
      <c r="N153" s="108"/>
      <c r="O153" s="108"/>
      <c r="P153" s="108"/>
      <c r="Q153" s="108"/>
      <c r="R153" s="108"/>
    </row>
    <row r="154" spans="3:18" ht="15" customHeight="1" x14ac:dyDescent="0.25">
      <c r="C154" s="108"/>
      <c r="D154" s="108"/>
      <c r="E154" s="108"/>
      <c r="F154" s="108"/>
      <c r="G154" s="108"/>
      <c r="H154" s="108"/>
      <c r="I154" s="108"/>
      <c r="J154" s="108"/>
      <c r="K154" s="108"/>
      <c r="L154" s="108"/>
      <c r="M154" s="108"/>
      <c r="N154" s="108"/>
      <c r="O154" s="108"/>
      <c r="P154" s="108"/>
      <c r="Q154" s="108"/>
      <c r="R154" s="108"/>
    </row>
    <row r="155" spans="3:18" ht="15" customHeight="1" x14ac:dyDescent="0.25">
      <c r="C155" s="108"/>
      <c r="D155" s="108"/>
      <c r="E155" s="108"/>
      <c r="F155" s="108"/>
      <c r="G155" s="108"/>
      <c r="H155" s="108"/>
      <c r="I155" s="108"/>
      <c r="J155" s="108"/>
      <c r="K155" s="108"/>
      <c r="L155" s="108"/>
      <c r="M155" s="108"/>
      <c r="N155" s="108"/>
      <c r="O155" s="108"/>
      <c r="P155" s="108"/>
      <c r="Q155" s="108"/>
      <c r="R155" s="108"/>
    </row>
    <row r="156" spans="3:18" ht="15" customHeight="1" x14ac:dyDescent="0.25"/>
  </sheetData>
  <pageMargins left="0.31496062992125984" right="0.23622047244094491" top="0.35433070866141736" bottom="0.27559055118110237" header="0.23622047244094491" footer="0.23622047244094491"/>
  <pageSetup paperSize="9" scale="65"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6"/>
  <sheetViews>
    <sheetView showGridLines="0" zoomScaleNormal="100" workbookViewId="0">
      <selection activeCell="B35" sqref="B35"/>
    </sheetView>
  </sheetViews>
  <sheetFormatPr defaultRowHeight="15" x14ac:dyDescent="0.25"/>
  <cols>
    <col min="1" max="1" width="4.28515625" style="11" customWidth="1"/>
    <col min="2" max="2" width="79.42578125" style="11" bestFit="1" customWidth="1"/>
    <col min="3" max="15" width="12.42578125" style="11" customWidth="1"/>
    <col min="16" max="16" width="12.42578125" style="39" customWidth="1"/>
    <col min="17" max="17" width="10.85546875" style="11" bestFit="1" customWidth="1"/>
    <col min="18" max="18" width="12.42578125" style="11" customWidth="1"/>
    <col min="19" max="19" width="15.140625" style="11" bestFit="1" customWidth="1"/>
    <col min="22" max="16384" width="9.140625" style="11"/>
  </cols>
  <sheetData>
    <row r="1" spans="1:19" ht="15" customHeight="1" x14ac:dyDescent="0.25">
      <c r="A1" s="62" t="s">
        <v>33</v>
      </c>
      <c r="B1" s="97"/>
    </row>
    <row r="2" spans="1:19" ht="15" customHeight="1" x14ac:dyDescent="0.25">
      <c r="A2" s="63" t="s">
        <v>328</v>
      </c>
      <c r="B2" s="97"/>
    </row>
    <row r="3" spans="1:19" ht="15" customHeight="1" x14ac:dyDescent="0.25">
      <c r="A3" s="63" t="s">
        <v>151</v>
      </c>
      <c r="P3" s="11"/>
    </row>
    <row r="4" spans="1:19" s="1" customFormat="1" ht="30" customHeight="1" x14ac:dyDescent="0.2">
      <c r="A4" s="64"/>
      <c r="B4" s="98"/>
      <c r="C4" s="66" t="s">
        <v>8</v>
      </c>
      <c r="D4" s="66" t="s">
        <v>329</v>
      </c>
      <c r="E4" s="68" t="s">
        <v>152</v>
      </c>
      <c r="F4" s="68" t="s">
        <v>7</v>
      </c>
      <c r="G4" s="66" t="s">
        <v>9</v>
      </c>
      <c r="H4" s="68" t="s">
        <v>155</v>
      </c>
      <c r="I4" s="66" t="s">
        <v>10</v>
      </c>
      <c r="J4" s="66" t="s">
        <v>6</v>
      </c>
      <c r="K4" s="66" t="s">
        <v>159</v>
      </c>
      <c r="L4" s="68" t="s">
        <v>46</v>
      </c>
      <c r="M4" s="66" t="s">
        <v>158</v>
      </c>
      <c r="N4" s="66" t="s">
        <v>161</v>
      </c>
      <c r="O4" s="66" t="s">
        <v>330</v>
      </c>
      <c r="P4" s="66" t="s">
        <v>164</v>
      </c>
      <c r="Q4" s="66" t="s">
        <v>165</v>
      </c>
      <c r="R4" s="66" t="s">
        <v>47</v>
      </c>
      <c r="S4" s="106" t="s">
        <v>167</v>
      </c>
    </row>
    <row r="5" spans="1:19" ht="15" customHeight="1" x14ac:dyDescent="0.25">
      <c r="A5" s="99"/>
      <c r="B5" s="3" t="s">
        <v>168</v>
      </c>
      <c r="C5" s="2"/>
      <c r="D5" s="2"/>
      <c r="E5" s="2"/>
      <c r="F5" s="2"/>
      <c r="G5" s="2"/>
      <c r="H5" s="2"/>
      <c r="I5" s="2"/>
      <c r="J5" s="2"/>
      <c r="K5" s="2"/>
      <c r="L5" s="2"/>
      <c r="M5" s="2"/>
      <c r="N5" s="2"/>
      <c r="O5" s="2"/>
      <c r="P5" s="2"/>
      <c r="Q5" s="2"/>
      <c r="R5" s="2"/>
      <c r="S5" s="25"/>
    </row>
    <row r="6" spans="1:19" ht="15" customHeight="1" x14ac:dyDescent="0.25">
      <c r="A6" s="4" t="s">
        <v>11</v>
      </c>
      <c r="B6" s="5" t="s">
        <v>169</v>
      </c>
      <c r="C6" s="74">
        <v>2401058</v>
      </c>
      <c r="D6" s="74">
        <v>15060</v>
      </c>
      <c r="E6" s="74">
        <v>2178315</v>
      </c>
      <c r="F6" s="74">
        <v>41826</v>
      </c>
      <c r="G6" s="74">
        <v>28099</v>
      </c>
      <c r="H6" s="74">
        <v>2831</v>
      </c>
      <c r="I6" s="74">
        <v>374210</v>
      </c>
      <c r="J6" s="74">
        <v>1502664</v>
      </c>
      <c r="K6" s="74">
        <v>618</v>
      </c>
      <c r="L6" s="74">
        <v>2116615</v>
      </c>
      <c r="M6" s="74">
        <v>152318</v>
      </c>
      <c r="N6" s="74">
        <v>115803</v>
      </c>
      <c r="O6" s="74">
        <v>10001</v>
      </c>
      <c r="P6" s="74">
        <v>11357</v>
      </c>
      <c r="Q6" s="74">
        <v>968666</v>
      </c>
      <c r="R6" s="74">
        <v>26615</v>
      </c>
      <c r="S6" s="75">
        <v>11450</v>
      </c>
    </row>
    <row r="7" spans="1:19" ht="15" customHeight="1" x14ac:dyDescent="0.25">
      <c r="A7" s="4"/>
      <c r="B7" s="6" t="s">
        <v>170</v>
      </c>
      <c r="C7" s="74"/>
      <c r="D7" s="74"/>
      <c r="E7" s="74"/>
      <c r="F7" s="74"/>
      <c r="G7" s="74"/>
      <c r="H7" s="74"/>
      <c r="I7" s="74"/>
      <c r="J7" s="74"/>
      <c r="K7" s="74"/>
      <c r="L7" s="74"/>
      <c r="M7" s="74"/>
      <c r="N7" s="74"/>
      <c r="O7" s="74"/>
      <c r="P7" s="74"/>
      <c r="Q7" s="74"/>
      <c r="R7" s="74"/>
      <c r="S7" s="75"/>
    </row>
    <row r="8" spans="1:19" ht="15" customHeight="1" x14ac:dyDescent="0.25">
      <c r="A8" s="4" t="s">
        <v>12</v>
      </c>
      <c r="B8" s="5" t="s">
        <v>171</v>
      </c>
      <c r="C8" s="74">
        <v>414231</v>
      </c>
      <c r="D8" s="74">
        <v>46887</v>
      </c>
      <c r="E8" s="74">
        <v>415547</v>
      </c>
      <c r="F8" s="74">
        <v>89102</v>
      </c>
      <c r="G8" s="74">
        <v>29475</v>
      </c>
      <c r="H8" s="74">
        <v>6033</v>
      </c>
      <c r="I8" s="74">
        <v>239798</v>
      </c>
      <c r="J8" s="74">
        <v>440187</v>
      </c>
      <c r="K8" s="74">
        <v>1803</v>
      </c>
      <c r="L8" s="74">
        <v>295717</v>
      </c>
      <c r="M8" s="74">
        <v>68527</v>
      </c>
      <c r="N8" s="74">
        <v>296130</v>
      </c>
      <c r="O8" s="74">
        <v>101152</v>
      </c>
      <c r="P8" s="74">
        <v>16786</v>
      </c>
      <c r="Q8" s="74">
        <v>402067</v>
      </c>
      <c r="R8" s="74">
        <v>26418</v>
      </c>
      <c r="S8" s="75">
        <v>148840</v>
      </c>
    </row>
    <row r="9" spans="1:19" ht="15" customHeight="1" x14ac:dyDescent="0.25">
      <c r="A9" s="4"/>
      <c r="B9" s="6" t="s">
        <v>172</v>
      </c>
      <c r="C9" s="74"/>
      <c r="D9" s="74"/>
      <c r="E9" s="74"/>
      <c r="F9" s="74"/>
      <c r="G9" s="74"/>
      <c r="H9" s="74"/>
      <c r="I9" s="74"/>
      <c r="J9" s="74"/>
      <c r="K9" s="74"/>
      <c r="L9" s="74"/>
      <c r="M9" s="74"/>
      <c r="N9" s="74"/>
      <c r="O9" s="74"/>
      <c r="P9" s="74"/>
      <c r="Q9" s="74"/>
      <c r="R9" s="74"/>
      <c r="S9" s="75"/>
    </row>
    <row r="10" spans="1:19" ht="15" customHeight="1" x14ac:dyDescent="0.25">
      <c r="A10" s="4" t="s">
        <v>13</v>
      </c>
      <c r="B10" s="5" t="s">
        <v>173</v>
      </c>
      <c r="C10" s="74">
        <v>2009088</v>
      </c>
      <c r="D10" s="74">
        <v>5190</v>
      </c>
      <c r="E10" s="74">
        <v>1234270</v>
      </c>
      <c r="F10" s="74">
        <v>27884</v>
      </c>
      <c r="G10" s="74">
        <v>27032</v>
      </c>
      <c r="H10" s="74">
        <v>43147</v>
      </c>
      <c r="I10" s="74">
        <v>34263</v>
      </c>
      <c r="J10" s="74">
        <v>6009010</v>
      </c>
      <c r="K10" s="74">
        <v>723833</v>
      </c>
      <c r="L10" s="74">
        <v>774900</v>
      </c>
      <c r="M10" s="74">
        <v>32931</v>
      </c>
      <c r="N10" s="74">
        <v>63584</v>
      </c>
      <c r="O10" s="74">
        <v>0</v>
      </c>
      <c r="P10" s="74">
        <v>0</v>
      </c>
      <c r="Q10" s="74">
        <v>1677898</v>
      </c>
      <c r="R10" s="74">
        <v>1404786</v>
      </c>
      <c r="S10" s="75">
        <v>98584</v>
      </c>
    </row>
    <row r="11" spans="1:19" ht="15" customHeight="1" x14ac:dyDescent="0.25">
      <c r="A11" s="4"/>
      <c r="B11" s="6" t="s">
        <v>34</v>
      </c>
      <c r="C11" s="74"/>
      <c r="D11" s="74"/>
      <c r="E11" s="74"/>
      <c r="F11" s="74"/>
      <c r="G11" s="74"/>
      <c r="H11" s="74"/>
      <c r="I11" s="74"/>
      <c r="J11" s="74"/>
      <c r="K11" s="74"/>
      <c r="L11" s="74"/>
      <c r="M11" s="74"/>
      <c r="N11" s="74"/>
      <c r="O11" s="74"/>
      <c r="P11" s="74"/>
      <c r="Q11" s="74"/>
      <c r="R11" s="74"/>
      <c r="S11" s="75"/>
    </row>
    <row r="12" spans="1:19" ht="15" customHeight="1" x14ac:dyDescent="0.25">
      <c r="A12" s="4" t="s">
        <v>14</v>
      </c>
      <c r="B12" s="5" t="s">
        <v>174</v>
      </c>
      <c r="C12" s="74">
        <v>2083747</v>
      </c>
      <c r="D12" s="74">
        <v>5</v>
      </c>
      <c r="E12" s="74">
        <v>144946</v>
      </c>
      <c r="F12" s="74">
        <v>0</v>
      </c>
      <c r="G12" s="74">
        <v>0</v>
      </c>
      <c r="H12" s="74">
        <v>0</v>
      </c>
      <c r="I12" s="74">
        <v>0</v>
      </c>
      <c r="J12" s="74">
        <v>725186</v>
      </c>
      <c r="K12" s="74">
        <v>30</v>
      </c>
      <c r="L12" s="74">
        <v>1317560</v>
      </c>
      <c r="M12" s="74">
        <v>79997</v>
      </c>
      <c r="N12" s="74">
        <v>0</v>
      </c>
      <c r="O12" s="74">
        <v>1</v>
      </c>
      <c r="P12" s="74">
        <v>0</v>
      </c>
      <c r="Q12" s="74">
        <v>1539639</v>
      </c>
      <c r="R12" s="74">
        <v>0</v>
      </c>
      <c r="S12" s="75">
        <v>0</v>
      </c>
    </row>
    <row r="13" spans="1:19" ht="15" customHeight="1" x14ac:dyDescent="0.25">
      <c r="A13" s="4"/>
      <c r="B13" s="6" t="s">
        <v>175</v>
      </c>
      <c r="C13" s="74"/>
      <c r="D13" s="74"/>
      <c r="E13" s="74"/>
      <c r="F13" s="74"/>
      <c r="G13" s="74"/>
      <c r="H13" s="74"/>
      <c r="I13" s="74"/>
      <c r="J13" s="74"/>
      <c r="K13" s="74"/>
      <c r="L13" s="74"/>
      <c r="M13" s="74"/>
      <c r="N13" s="74"/>
      <c r="O13" s="74"/>
      <c r="P13" s="74"/>
      <c r="Q13" s="74"/>
      <c r="R13" s="74"/>
      <c r="S13" s="75"/>
    </row>
    <row r="14" spans="1:19" ht="15" customHeight="1" x14ac:dyDescent="0.25">
      <c r="A14" s="4" t="s">
        <v>15</v>
      </c>
      <c r="B14" s="5" t="s">
        <v>176</v>
      </c>
      <c r="C14" s="74">
        <v>5608057</v>
      </c>
      <c r="D14" s="74">
        <v>39438</v>
      </c>
      <c r="E14" s="74">
        <v>11023430</v>
      </c>
      <c r="F14" s="74">
        <v>1221042</v>
      </c>
      <c r="G14" s="74">
        <v>1217753</v>
      </c>
      <c r="H14" s="74">
        <v>136375</v>
      </c>
      <c r="I14" s="74">
        <v>2333057</v>
      </c>
      <c r="J14" s="74">
        <v>13164602</v>
      </c>
      <c r="K14" s="74">
        <v>566490</v>
      </c>
      <c r="L14" s="74">
        <v>10809376</v>
      </c>
      <c r="M14" s="74">
        <v>4845700</v>
      </c>
      <c r="N14" s="74">
        <v>35178</v>
      </c>
      <c r="O14" s="74">
        <v>136</v>
      </c>
      <c r="P14" s="74">
        <v>0</v>
      </c>
      <c r="Q14" s="74">
        <v>5950876</v>
      </c>
      <c r="R14" s="74">
        <v>584138</v>
      </c>
      <c r="S14" s="75">
        <v>87089</v>
      </c>
    </row>
    <row r="15" spans="1:19" ht="15" customHeight="1" x14ac:dyDescent="0.25">
      <c r="A15" s="4"/>
      <c r="B15" s="6" t="s">
        <v>177</v>
      </c>
      <c r="C15" s="74"/>
      <c r="D15" s="74"/>
      <c r="E15" s="74"/>
      <c r="F15" s="74"/>
      <c r="G15" s="74"/>
      <c r="H15" s="74"/>
      <c r="I15" s="74"/>
      <c r="J15" s="74"/>
      <c r="K15" s="74"/>
      <c r="L15" s="74"/>
      <c r="M15" s="74"/>
      <c r="N15" s="74"/>
      <c r="O15" s="74"/>
      <c r="P15" s="74"/>
      <c r="Q15" s="74"/>
      <c r="R15" s="74"/>
      <c r="S15" s="75"/>
    </row>
    <row r="16" spans="1:19" ht="15" customHeight="1" x14ac:dyDescent="0.25">
      <c r="A16" s="4"/>
      <c r="B16" s="76" t="s">
        <v>178</v>
      </c>
      <c r="C16" s="77">
        <v>5750821</v>
      </c>
      <c r="D16" s="77">
        <v>44987</v>
      </c>
      <c r="E16" s="77">
        <v>11508211</v>
      </c>
      <c r="F16" s="77">
        <v>1221042</v>
      </c>
      <c r="G16" s="77">
        <v>1218491</v>
      </c>
      <c r="H16" s="77">
        <v>140178</v>
      </c>
      <c r="I16" s="77">
        <v>2433001</v>
      </c>
      <c r="J16" s="77">
        <v>13548655</v>
      </c>
      <c r="K16" s="77">
        <v>566490</v>
      </c>
      <c r="L16" s="77">
        <v>11700646</v>
      </c>
      <c r="M16" s="77">
        <v>4852091</v>
      </c>
      <c r="N16" s="77">
        <v>35178</v>
      </c>
      <c r="O16" s="77">
        <v>136</v>
      </c>
      <c r="P16" s="77">
        <v>0</v>
      </c>
      <c r="Q16" s="77">
        <v>6023449</v>
      </c>
      <c r="R16" s="77">
        <v>615968</v>
      </c>
      <c r="S16" s="78">
        <v>87089</v>
      </c>
    </row>
    <row r="17" spans="1:19" ht="15" customHeight="1" x14ac:dyDescent="0.25">
      <c r="A17" s="4"/>
      <c r="B17" s="79" t="s">
        <v>179</v>
      </c>
      <c r="C17" s="77"/>
      <c r="D17" s="77"/>
      <c r="E17" s="77"/>
      <c r="F17" s="77"/>
      <c r="G17" s="77"/>
      <c r="H17" s="77"/>
      <c r="I17" s="77"/>
      <c r="J17" s="77"/>
      <c r="K17" s="77"/>
      <c r="L17" s="77"/>
      <c r="M17" s="77"/>
      <c r="N17" s="77"/>
      <c r="O17" s="77"/>
      <c r="P17" s="77"/>
      <c r="Q17" s="77"/>
      <c r="R17" s="77"/>
      <c r="S17" s="78"/>
    </row>
    <row r="18" spans="1:19" ht="15" customHeight="1" x14ac:dyDescent="0.25">
      <c r="A18" s="4"/>
      <c r="B18" s="76" t="s">
        <v>180</v>
      </c>
      <c r="C18" s="77">
        <v>-142764</v>
      </c>
      <c r="D18" s="77">
        <v>-5549</v>
      </c>
      <c r="E18" s="77">
        <v>-484781</v>
      </c>
      <c r="F18" s="77">
        <v>0</v>
      </c>
      <c r="G18" s="77">
        <v>-738</v>
      </c>
      <c r="H18" s="77">
        <v>-3803</v>
      </c>
      <c r="I18" s="77">
        <v>-99944</v>
      </c>
      <c r="J18" s="77">
        <v>-384053</v>
      </c>
      <c r="K18" s="77">
        <v>0</v>
      </c>
      <c r="L18" s="77">
        <v>-891270</v>
      </c>
      <c r="M18" s="77">
        <v>-6391</v>
      </c>
      <c r="N18" s="77">
        <v>0</v>
      </c>
      <c r="O18" s="77">
        <v>0</v>
      </c>
      <c r="P18" s="77">
        <v>0</v>
      </c>
      <c r="Q18" s="77">
        <v>-72573</v>
      </c>
      <c r="R18" s="77">
        <v>-31830</v>
      </c>
      <c r="S18" s="78">
        <v>0</v>
      </c>
    </row>
    <row r="19" spans="1:19" ht="15" customHeight="1" x14ac:dyDescent="0.25">
      <c r="A19" s="4"/>
      <c r="B19" s="79" t="s">
        <v>181</v>
      </c>
      <c r="C19" s="77"/>
      <c r="D19" s="77"/>
      <c r="E19" s="77"/>
      <c r="F19" s="77"/>
      <c r="G19" s="77"/>
      <c r="H19" s="77"/>
      <c r="I19" s="77"/>
      <c r="J19" s="77"/>
      <c r="K19" s="77"/>
      <c r="L19" s="77"/>
      <c r="M19" s="77"/>
      <c r="N19" s="77"/>
      <c r="O19" s="77"/>
      <c r="P19" s="77"/>
      <c r="Q19" s="77"/>
      <c r="R19" s="77"/>
      <c r="S19" s="78"/>
    </row>
    <row r="20" spans="1:19" ht="15" customHeight="1" x14ac:dyDescent="0.25">
      <c r="A20" s="4" t="s">
        <v>16</v>
      </c>
      <c r="B20" s="5" t="s">
        <v>182</v>
      </c>
      <c r="C20" s="74">
        <v>989563</v>
      </c>
      <c r="D20" s="74">
        <v>16116</v>
      </c>
      <c r="E20" s="74">
        <v>1389207</v>
      </c>
      <c r="F20" s="74">
        <v>1799</v>
      </c>
      <c r="G20" s="74">
        <v>124522</v>
      </c>
      <c r="H20" s="74">
        <v>3401</v>
      </c>
      <c r="I20" s="74">
        <v>165967</v>
      </c>
      <c r="J20" s="74">
        <v>3201785</v>
      </c>
      <c r="K20" s="74">
        <v>16626</v>
      </c>
      <c r="L20" s="74">
        <v>682346</v>
      </c>
      <c r="M20" s="74">
        <v>63530</v>
      </c>
      <c r="N20" s="74">
        <v>62695</v>
      </c>
      <c r="O20" s="74">
        <v>62990</v>
      </c>
      <c r="P20" s="74">
        <v>0</v>
      </c>
      <c r="Q20" s="74">
        <v>1830798</v>
      </c>
      <c r="R20" s="74">
        <v>738546</v>
      </c>
      <c r="S20" s="75">
        <v>1355119</v>
      </c>
    </row>
    <row r="21" spans="1:19" ht="15" customHeight="1" x14ac:dyDescent="0.25">
      <c r="A21" s="4"/>
      <c r="B21" s="6" t="s">
        <v>183</v>
      </c>
      <c r="C21" s="74"/>
      <c r="D21" s="74"/>
      <c r="E21" s="74"/>
      <c r="F21" s="74"/>
      <c r="G21" s="74"/>
      <c r="H21" s="74"/>
      <c r="I21" s="74"/>
      <c r="J21" s="74"/>
      <c r="K21" s="74"/>
      <c r="L21" s="74"/>
      <c r="M21" s="74"/>
      <c r="N21" s="74"/>
      <c r="O21" s="74"/>
      <c r="P21" s="74"/>
      <c r="Q21" s="74"/>
      <c r="R21" s="74"/>
      <c r="S21" s="75"/>
    </row>
    <row r="22" spans="1:19" ht="15" customHeight="1" x14ac:dyDescent="0.25">
      <c r="A22" s="4"/>
      <c r="B22" s="76" t="s">
        <v>184</v>
      </c>
      <c r="C22" s="77">
        <v>989563</v>
      </c>
      <c r="D22" s="77">
        <v>16116</v>
      </c>
      <c r="E22" s="77">
        <v>1389207</v>
      </c>
      <c r="F22" s="77">
        <v>1799</v>
      </c>
      <c r="G22" s="77">
        <v>124522</v>
      </c>
      <c r="H22" s="77">
        <v>3401</v>
      </c>
      <c r="I22" s="77">
        <v>165967</v>
      </c>
      <c r="J22" s="77">
        <v>3208910</v>
      </c>
      <c r="K22" s="77">
        <v>16626</v>
      </c>
      <c r="L22" s="77">
        <v>1150063</v>
      </c>
      <c r="M22" s="77">
        <v>63530</v>
      </c>
      <c r="N22" s="77">
        <v>62695</v>
      </c>
      <c r="O22" s="77">
        <v>62990</v>
      </c>
      <c r="P22" s="77">
        <v>0</v>
      </c>
      <c r="Q22" s="77">
        <v>1830798</v>
      </c>
      <c r="R22" s="77">
        <v>753942</v>
      </c>
      <c r="S22" s="78">
        <v>1355119</v>
      </c>
    </row>
    <row r="23" spans="1:19" ht="15" customHeight="1" x14ac:dyDescent="0.25">
      <c r="A23" s="4"/>
      <c r="B23" s="79" t="s">
        <v>179</v>
      </c>
      <c r="C23" s="77"/>
      <c r="D23" s="77"/>
      <c r="E23" s="77"/>
      <c r="F23" s="77"/>
      <c r="G23" s="77"/>
      <c r="H23" s="77"/>
      <c r="I23" s="77"/>
      <c r="J23" s="77"/>
      <c r="K23" s="77"/>
      <c r="L23" s="77"/>
      <c r="M23" s="77"/>
      <c r="N23" s="77"/>
      <c r="O23" s="77"/>
      <c r="P23" s="77"/>
      <c r="Q23" s="77"/>
      <c r="R23" s="77"/>
      <c r="S23" s="78"/>
    </row>
    <row r="24" spans="1:19" ht="15" customHeight="1" x14ac:dyDescent="0.25">
      <c r="A24" s="4"/>
      <c r="B24" s="76" t="s">
        <v>185</v>
      </c>
      <c r="C24" s="77">
        <v>0</v>
      </c>
      <c r="D24" s="77">
        <v>0</v>
      </c>
      <c r="E24" s="77">
        <v>0</v>
      </c>
      <c r="F24" s="77">
        <v>0</v>
      </c>
      <c r="G24" s="77">
        <v>0</v>
      </c>
      <c r="H24" s="77">
        <v>0</v>
      </c>
      <c r="I24" s="77">
        <v>0</v>
      </c>
      <c r="J24" s="77">
        <v>-7125</v>
      </c>
      <c r="K24" s="77">
        <v>0</v>
      </c>
      <c r="L24" s="77">
        <v>-467717</v>
      </c>
      <c r="M24" s="77">
        <v>0</v>
      </c>
      <c r="N24" s="77">
        <v>0</v>
      </c>
      <c r="O24" s="77">
        <v>0</v>
      </c>
      <c r="P24" s="77">
        <v>0</v>
      </c>
      <c r="Q24" s="77">
        <v>0</v>
      </c>
      <c r="R24" s="77">
        <v>-15396</v>
      </c>
      <c r="S24" s="78">
        <v>0</v>
      </c>
    </row>
    <row r="25" spans="1:19" ht="15" customHeight="1" x14ac:dyDescent="0.25">
      <c r="A25" s="4"/>
      <c r="B25" s="79" t="s">
        <v>181</v>
      </c>
      <c r="C25" s="77"/>
      <c r="D25" s="77"/>
      <c r="E25" s="77"/>
      <c r="F25" s="77"/>
      <c r="G25" s="77"/>
      <c r="H25" s="77"/>
      <c r="I25" s="77"/>
      <c r="J25" s="77"/>
      <c r="K25" s="77"/>
      <c r="L25" s="77"/>
      <c r="M25" s="77"/>
      <c r="N25" s="77"/>
      <c r="O25" s="77"/>
      <c r="P25" s="77"/>
      <c r="Q25" s="77"/>
      <c r="R25" s="77"/>
      <c r="S25" s="78"/>
    </row>
    <row r="26" spans="1:19" ht="15" customHeight="1" x14ac:dyDescent="0.25">
      <c r="A26" s="4" t="s">
        <v>17</v>
      </c>
      <c r="B26" s="5" t="s">
        <v>186</v>
      </c>
      <c r="C26" s="74">
        <v>23954893</v>
      </c>
      <c r="D26" s="74">
        <v>66181</v>
      </c>
      <c r="E26" s="74">
        <v>49186077</v>
      </c>
      <c r="F26" s="74">
        <v>464689</v>
      </c>
      <c r="G26" s="74">
        <v>314308</v>
      </c>
      <c r="H26" s="74">
        <v>250444</v>
      </c>
      <c r="I26" s="74">
        <v>14392276</v>
      </c>
      <c r="J26" s="74">
        <v>64931089</v>
      </c>
      <c r="K26" s="74">
        <v>330322</v>
      </c>
      <c r="L26" s="74">
        <v>28940788</v>
      </c>
      <c r="M26" s="74">
        <v>7672165</v>
      </c>
      <c r="N26" s="74">
        <v>3317793</v>
      </c>
      <c r="O26" s="74">
        <v>1115323</v>
      </c>
      <c r="P26" s="74">
        <v>1274385</v>
      </c>
      <c r="Q26" s="74">
        <v>31858266</v>
      </c>
      <c r="R26" s="74">
        <v>1040128</v>
      </c>
      <c r="S26" s="75">
        <v>118274</v>
      </c>
    </row>
    <row r="27" spans="1:19" ht="15" customHeight="1" x14ac:dyDescent="0.25">
      <c r="A27" s="4"/>
      <c r="B27" s="6" t="s">
        <v>187</v>
      </c>
      <c r="C27" s="74"/>
      <c r="D27" s="74"/>
      <c r="E27" s="74"/>
      <c r="F27" s="74"/>
      <c r="G27" s="74"/>
      <c r="H27" s="74"/>
      <c r="I27" s="74"/>
      <c r="J27" s="74"/>
      <c r="K27" s="74"/>
      <c r="L27" s="74"/>
      <c r="M27" s="74"/>
      <c r="N27" s="74"/>
      <c r="O27" s="74"/>
      <c r="P27" s="74"/>
      <c r="Q27" s="74"/>
      <c r="R27" s="74"/>
      <c r="S27" s="75"/>
    </row>
    <row r="28" spans="1:19" ht="15" customHeight="1" x14ac:dyDescent="0.25">
      <c r="A28" s="4"/>
      <c r="B28" s="76" t="s">
        <v>188</v>
      </c>
      <c r="C28" s="77">
        <v>24926304</v>
      </c>
      <c r="D28" s="77">
        <v>67049</v>
      </c>
      <c r="E28" s="77">
        <v>52930375</v>
      </c>
      <c r="F28" s="77">
        <v>464689</v>
      </c>
      <c r="G28" s="77">
        <v>490714</v>
      </c>
      <c r="H28" s="77">
        <v>283176</v>
      </c>
      <c r="I28" s="77">
        <v>15599149</v>
      </c>
      <c r="J28" s="77">
        <v>70320935</v>
      </c>
      <c r="K28" s="77">
        <v>361006</v>
      </c>
      <c r="L28" s="77">
        <v>34613884</v>
      </c>
      <c r="M28" s="77">
        <v>8530134</v>
      </c>
      <c r="N28" s="77">
        <v>3317793</v>
      </c>
      <c r="O28" s="77">
        <v>1166176</v>
      </c>
      <c r="P28" s="77">
        <v>1274385</v>
      </c>
      <c r="Q28" s="77">
        <v>34018847</v>
      </c>
      <c r="R28" s="77">
        <v>1312281</v>
      </c>
      <c r="S28" s="78">
        <v>118308</v>
      </c>
    </row>
    <row r="29" spans="1:19" ht="15" customHeight="1" x14ac:dyDescent="0.25">
      <c r="A29" s="4"/>
      <c r="B29" s="79" t="s">
        <v>179</v>
      </c>
      <c r="C29" s="77"/>
      <c r="D29" s="77"/>
      <c r="E29" s="77"/>
      <c r="F29" s="77"/>
      <c r="G29" s="77"/>
      <c r="H29" s="77"/>
      <c r="I29" s="77"/>
      <c r="J29" s="77"/>
      <c r="K29" s="77"/>
      <c r="L29" s="77"/>
      <c r="M29" s="77"/>
      <c r="N29" s="77"/>
      <c r="O29" s="77"/>
      <c r="P29" s="77"/>
      <c r="Q29" s="77"/>
      <c r="R29" s="77"/>
      <c r="S29" s="78"/>
    </row>
    <row r="30" spans="1:19" ht="15" customHeight="1" x14ac:dyDescent="0.25">
      <c r="A30" s="4"/>
      <c r="B30" s="76" t="s">
        <v>189</v>
      </c>
      <c r="C30" s="77">
        <v>-971411</v>
      </c>
      <c r="D30" s="77">
        <v>-868</v>
      </c>
      <c r="E30" s="77">
        <v>-3744298</v>
      </c>
      <c r="F30" s="77">
        <v>0</v>
      </c>
      <c r="G30" s="77">
        <v>-176406</v>
      </c>
      <c r="H30" s="77">
        <v>-32732</v>
      </c>
      <c r="I30" s="77">
        <v>-1206873</v>
      </c>
      <c r="J30" s="77">
        <v>-5389846</v>
      </c>
      <c r="K30" s="77">
        <v>-30684</v>
      </c>
      <c r="L30" s="77">
        <v>-5673096</v>
      </c>
      <c r="M30" s="77">
        <v>-857969</v>
      </c>
      <c r="N30" s="77">
        <v>0</v>
      </c>
      <c r="O30" s="77">
        <v>-50853</v>
      </c>
      <c r="P30" s="77">
        <v>0</v>
      </c>
      <c r="Q30" s="77">
        <v>-2160581</v>
      </c>
      <c r="R30" s="77">
        <v>-272153</v>
      </c>
      <c r="S30" s="78">
        <v>-34</v>
      </c>
    </row>
    <row r="31" spans="1:19" ht="15" customHeight="1" x14ac:dyDescent="0.25">
      <c r="A31" s="4"/>
      <c r="B31" s="79" t="s">
        <v>181</v>
      </c>
      <c r="C31" s="77"/>
      <c r="D31" s="77"/>
      <c r="E31" s="77"/>
      <c r="F31" s="77"/>
      <c r="G31" s="77"/>
      <c r="H31" s="77"/>
      <c r="I31" s="77"/>
      <c r="J31" s="77"/>
      <c r="K31" s="77"/>
      <c r="L31" s="77"/>
      <c r="M31" s="77"/>
      <c r="N31" s="77"/>
      <c r="O31" s="77"/>
      <c r="P31" s="77"/>
      <c r="Q31" s="77"/>
      <c r="R31" s="77"/>
      <c r="S31" s="78"/>
    </row>
    <row r="32" spans="1:19" ht="15" customHeight="1" x14ac:dyDescent="0.25">
      <c r="A32" s="4" t="s">
        <v>18</v>
      </c>
      <c r="B32" s="5" t="s">
        <v>190</v>
      </c>
      <c r="C32" s="74">
        <v>16319</v>
      </c>
      <c r="D32" s="74">
        <v>10737</v>
      </c>
      <c r="E32" s="74">
        <v>419025</v>
      </c>
      <c r="F32" s="74">
        <v>0</v>
      </c>
      <c r="G32" s="74">
        <v>0</v>
      </c>
      <c r="H32" s="74">
        <v>87849</v>
      </c>
      <c r="I32" s="74">
        <v>1267975</v>
      </c>
      <c r="J32" s="74">
        <v>237850</v>
      </c>
      <c r="K32" s="74">
        <v>0</v>
      </c>
      <c r="L32" s="74">
        <v>0</v>
      </c>
      <c r="M32" s="74">
        <v>1643166</v>
      </c>
      <c r="N32" s="74">
        <v>0</v>
      </c>
      <c r="O32" s="74">
        <v>0</v>
      </c>
      <c r="P32" s="74">
        <v>0</v>
      </c>
      <c r="Q32" s="74">
        <v>301730</v>
      </c>
      <c r="R32" s="74">
        <v>0</v>
      </c>
      <c r="S32" s="75">
        <v>0</v>
      </c>
    </row>
    <row r="33" spans="1:19" ht="15" customHeight="1" x14ac:dyDescent="0.25">
      <c r="A33" s="4"/>
      <c r="B33" s="6" t="s">
        <v>191</v>
      </c>
      <c r="C33" s="74"/>
      <c r="D33" s="74"/>
      <c r="E33" s="74"/>
      <c r="F33" s="74"/>
      <c r="G33" s="74"/>
      <c r="H33" s="74"/>
      <c r="I33" s="74"/>
      <c r="J33" s="74"/>
      <c r="K33" s="74"/>
      <c r="L33" s="74"/>
      <c r="M33" s="74"/>
      <c r="N33" s="74"/>
      <c r="O33" s="74"/>
      <c r="P33" s="74"/>
      <c r="Q33" s="74"/>
      <c r="R33" s="74"/>
      <c r="S33" s="75"/>
    </row>
    <row r="34" spans="1:19" ht="15" customHeight="1" x14ac:dyDescent="0.25">
      <c r="A34" s="4"/>
      <c r="B34" s="76" t="s">
        <v>192</v>
      </c>
      <c r="C34" s="77">
        <v>16319</v>
      </c>
      <c r="D34" s="77">
        <v>10737</v>
      </c>
      <c r="E34" s="77">
        <v>419025</v>
      </c>
      <c r="F34" s="77">
        <v>0</v>
      </c>
      <c r="G34" s="77">
        <v>0</v>
      </c>
      <c r="H34" s="77">
        <v>87849</v>
      </c>
      <c r="I34" s="77">
        <v>1267975</v>
      </c>
      <c r="J34" s="77">
        <v>237850</v>
      </c>
      <c r="K34" s="77">
        <v>0</v>
      </c>
      <c r="L34" s="77">
        <v>0</v>
      </c>
      <c r="M34" s="77">
        <v>1643166</v>
      </c>
      <c r="N34" s="77">
        <v>0</v>
      </c>
      <c r="O34" s="77">
        <v>0</v>
      </c>
      <c r="P34" s="77">
        <v>0</v>
      </c>
      <c r="Q34" s="77">
        <v>301730</v>
      </c>
      <c r="R34" s="77">
        <v>0</v>
      </c>
      <c r="S34" s="78">
        <v>0</v>
      </c>
    </row>
    <row r="35" spans="1:19" ht="15" customHeight="1" x14ac:dyDescent="0.25">
      <c r="A35" s="4"/>
      <c r="B35" s="79" t="s">
        <v>179</v>
      </c>
      <c r="C35" s="77"/>
      <c r="D35" s="77"/>
      <c r="E35" s="77"/>
      <c r="F35" s="77"/>
      <c r="G35" s="77"/>
      <c r="H35" s="77"/>
      <c r="I35" s="77"/>
      <c r="J35" s="77"/>
      <c r="K35" s="77"/>
      <c r="L35" s="77"/>
      <c r="M35" s="77"/>
      <c r="N35" s="77"/>
      <c r="O35" s="77"/>
      <c r="P35" s="77"/>
      <c r="Q35" s="77"/>
      <c r="R35" s="77"/>
      <c r="S35" s="78"/>
    </row>
    <row r="36" spans="1:19" ht="15" customHeight="1" x14ac:dyDescent="0.25">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7">
        <v>0</v>
      </c>
      <c r="R36" s="77">
        <v>0</v>
      </c>
      <c r="S36" s="78">
        <v>0</v>
      </c>
    </row>
    <row r="37" spans="1:19" ht="15" customHeight="1" x14ac:dyDescent="0.25">
      <c r="A37" s="4"/>
      <c r="B37" s="79" t="s">
        <v>181</v>
      </c>
      <c r="C37" s="77"/>
      <c r="D37" s="77"/>
      <c r="E37" s="77"/>
      <c r="F37" s="77"/>
      <c r="G37" s="77"/>
      <c r="H37" s="77"/>
      <c r="I37" s="77"/>
      <c r="J37" s="77"/>
      <c r="K37" s="77"/>
      <c r="L37" s="77"/>
      <c r="M37" s="77"/>
      <c r="N37" s="77"/>
      <c r="O37" s="77"/>
      <c r="P37" s="77"/>
      <c r="Q37" s="77"/>
      <c r="R37" s="77"/>
      <c r="S37" s="78"/>
    </row>
    <row r="38" spans="1:19" ht="15" customHeight="1" x14ac:dyDescent="0.25">
      <c r="A38" s="4" t="s">
        <v>19</v>
      </c>
      <c r="B38" s="5" t="s">
        <v>194</v>
      </c>
      <c r="C38" s="74">
        <v>0</v>
      </c>
      <c r="D38" s="74">
        <v>0</v>
      </c>
      <c r="E38" s="74">
        <v>10561</v>
      </c>
      <c r="F38" s="74">
        <v>0</v>
      </c>
      <c r="G38" s="74">
        <v>0</v>
      </c>
      <c r="H38" s="74">
        <v>0</v>
      </c>
      <c r="I38" s="74">
        <v>0</v>
      </c>
      <c r="J38" s="74">
        <v>855591</v>
      </c>
      <c r="K38" s="74">
        <v>0</v>
      </c>
      <c r="L38" s="74">
        <v>0</v>
      </c>
      <c r="M38" s="74">
        <v>0</v>
      </c>
      <c r="N38" s="74">
        <v>0</v>
      </c>
      <c r="O38" s="74">
        <v>0</v>
      </c>
      <c r="P38" s="74">
        <v>0</v>
      </c>
      <c r="Q38" s="74">
        <v>0</v>
      </c>
      <c r="R38" s="74">
        <v>0</v>
      </c>
      <c r="S38" s="75">
        <v>0</v>
      </c>
    </row>
    <row r="39" spans="1:19" ht="15" customHeight="1" x14ac:dyDescent="0.25">
      <c r="A39" s="4"/>
      <c r="B39" s="6" t="s">
        <v>195</v>
      </c>
      <c r="C39" s="74"/>
      <c r="D39" s="74"/>
      <c r="E39" s="74"/>
      <c r="F39" s="74"/>
      <c r="G39" s="74"/>
      <c r="H39" s="74"/>
      <c r="I39" s="74"/>
      <c r="J39" s="74"/>
      <c r="K39" s="74"/>
      <c r="L39" s="74"/>
      <c r="M39" s="74"/>
      <c r="N39" s="74"/>
      <c r="O39" s="74"/>
      <c r="P39" s="74"/>
      <c r="Q39" s="74"/>
      <c r="R39" s="74"/>
      <c r="S39" s="75"/>
    </row>
    <row r="40" spans="1:19" ht="15" customHeight="1" x14ac:dyDescent="0.25">
      <c r="A40" s="4" t="s">
        <v>20</v>
      </c>
      <c r="B40" s="5" t="s">
        <v>196</v>
      </c>
      <c r="C40" s="74">
        <v>46614</v>
      </c>
      <c r="D40" s="74">
        <v>0</v>
      </c>
      <c r="E40" s="74">
        <v>115022</v>
      </c>
      <c r="F40" s="74">
        <v>0</v>
      </c>
      <c r="G40" s="74">
        <v>0</v>
      </c>
      <c r="H40" s="74">
        <v>0</v>
      </c>
      <c r="I40" s="74">
        <v>0</v>
      </c>
      <c r="J40" s="74">
        <v>16040</v>
      </c>
      <c r="K40" s="74">
        <v>0</v>
      </c>
      <c r="L40" s="74">
        <v>259129</v>
      </c>
      <c r="M40" s="74">
        <v>0</v>
      </c>
      <c r="N40" s="74">
        <v>0</v>
      </c>
      <c r="O40" s="74">
        <v>0</v>
      </c>
      <c r="P40" s="74">
        <v>0</v>
      </c>
      <c r="Q40" s="74">
        <v>126281</v>
      </c>
      <c r="R40" s="74">
        <v>21249</v>
      </c>
      <c r="S40" s="75">
        <v>8423</v>
      </c>
    </row>
    <row r="41" spans="1:19" ht="15" customHeight="1" x14ac:dyDescent="0.25">
      <c r="A41" s="4"/>
      <c r="B41" s="6" t="s">
        <v>197</v>
      </c>
      <c r="C41" s="74"/>
      <c r="D41" s="74"/>
      <c r="E41" s="74"/>
      <c r="F41" s="74"/>
      <c r="G41" s="74"/>
      <c r="H41" s="74"/>
      <c r="I41" s="74"/>
      <c r="J41" s="74"/>
      <c r="K41" s="74"/>
      <c r="L41" s="74"/>
      <c r="M41" s="74"/>
      <c r="N41" s="74"/>
      <c r="O41" s="74"/>
      <c r="P41" s="74"/>
      <c r="Q41" s="74"/>
      <c r="R41" s="74"/>
      <c r="S41" s="75"/>
    </row>
    <row r="42" spans="1:19" ht="15" customHeight="1" x14ac:dyDescent="0.25">
      <c r="A42" s="4" t="s">
        <v>21</v>
      </c>
      <c r="B42" s="5" t="s">
        <v>198</v>
      </c>
      <c r="C42" s="74">
        <v>0</v>
      </c>
      <c r="D42" s="74">
        <v>86</v>
      </c>
      <c r="E42" s="74">
        <v>1906134</v>
      </c>
      <c r="F42" s="74">
        <v>0</v>
      </c>
      <c r="G42" s="74">
        <v>205</v>
      </c>
      <c r="H42" s="74">
        <v>26069</v>
      </c>
      <c r="I42" s="74">
        <v>726562</v>
      </c>
      <c r="J42" s="74">
        <v>749489</v>
      </c>
      <c r="K42" s="74">
        <v>0</v>
      </c>
      <c r="L42" s="74">
        <v>4279333</v>
      </c>
      <c r="M42" s="74">
        <v>641668</v>
      </c>
      <c r="N42" s="74">
        <v>374</v>
      </c>
      <c r="O42" s="74">
        <v>0</v>
      </c>
      <c r="P42" s="74">
        <v>403</v>
      </c>
      <c r="Q42" s="74">
        <v>176936</v>
      </c>
      <c r="R42" s="74">
        <v>3600</v>
      </c>
      <c r="S42" s="75">
        <v>852565</v>
      </c>
    </row>
    <row r="43" spans="1:19" ht="15" customHeight="1" x14ac:dyDescent="0.25">
      <c r="A43" s="4"/>
      <c r="B43" s="6" t="s">
        <v>199</v>
      </c>
      <c r="C43" s="74"/>
      <c r="D43" s="74"/>
      <c r="E43" s="74"/>
      <c r="F43" s="74"/>
      <c r="G43" s="74"/>
      <c r="H43" s="74"/>
      <c r="I43" s="74"/>
      <c r="J43" s="74"/>
      <c r="K43" s="74"/>
      <c r="L43" s="74"/>
      <c r="M43" s="74"/>
      <c r="N43" s="74"/>
      <c r="O43" s="74"/>
      <c r="P43" s="74"/>
      <c r="Q43" s="74"/>
      <c r="R43" s="74"/>
      <c r="S43" s="75"/>
    </row>
    <row r="44" spans="1:19" ht="15" customHeight="1" x14ac:dyDescent="0.25">
      <c r="A44" s="4"/>
      <c r="B44" s="76" t="s">
        <v>200</v>
      </c>
      <c r="C44" s="77">
        <v>0</v>
      </c>
      <c r="D44" s="77">
        <v>86</v>
      </c>
      <c r="E44" s="77">
        <v>2131795</v>
      </c>
      <c r="F44" s="77">
        <v>0</v>
      </c>
      <c r="G44" s="77">
        <v>311</v>
      </c>
      <c r="H44" s="77">
        <v>34049</v>
      </c>
      <c r="I44" s="77">
        <v>854642</v>
      </c>
      <c r="J44" s="77">
        <v>1117643</v>
      </c>
      <c r="K44" s="77">
        <v>0</v>
      </c>
      <c r="L44" s="77">
        <v>5445848</v>
      </c>
      <c r="M44" s="77">
        <v>749182</v>
      </c>
      <c r="N44" s="77">
        <v>374</v>
      </c>
      <c r="O44" s="77">
        <v>0</v>
      </c>
      <c r="P44" s="77">
        <v>403</v>
      </c>
      <c r="Q44" s="77">
        <v>298356</v>
      </c>
      <c r="R44" s="77">
        <v>3600</v>
      </c>
      <c r="S44" s="78">
        <v>852565</v>
      </c>
    </row>
    <row r="45" spans="1:19" ht="15" customHeight="1" x14ac:dyDescent="0.25">
      <c r="A45" s="4"/>
      <c r="B45" s="16" t="s">
        <v>179</v>
      </c>
      <c r="C45" s="77"/>
      <c r="D45" s="77"/>
      <c r="E45" s="77"/>
      <c r="F45" s="77"/>
      <c r="G45" s="77"/>
      <c r="H45" s="77"/>
      <c r="I45" s="77"/>
      <c r="J45" s="77"/>
      <c r="K45" s="77"/>
      <c r="L45" s="77"/>
      <c r="M45" s="77"/>
      <c r="N45" s="77"/>
      <c r="O45" s="77"/>
      <c r="P45" s="77"/>
      <c r="Q45" s="77"/>
      <c r="R45" s="77"/>
      <c r="S45" s="78"/>
    </row>
    <row r="46" spans="1:19" ht="15" customHeight="1" x14ac:dyDescent="0.25">
      <c r="A46" s="4"/>
      <c r="B46" s="76" t="s">
        <v>201</v>
      </c>
      <c r="C46" s="77">
        <v>0</v>
      </c>
      <c r="D46" s="77">
        <v>0</v>
      </c>
      <c r="E46" s="77">
        <v>-225661</v>
      </c>
      <c r="F46" s="77">
        <v>0</v>
      </c>
      <c r="G46" s="77">
        <v>-106</v>
      </c>
      <c r="H46" s="77">
        <v>-7980</v>
      </c>
      <c r="I46" s="77">
        <v>-128080</v>
      </c>
      <c r="J46" s="77">
        <v>-368154</v>
      </c>
      <c r="K46" s="77">
        <v>0</v>
      </c>
      <c r="L46" s="77">
        <v>-1166515</v>
      </c>
      <c r="M46" s="77">
        <v>-107514</v>
      </c>
      <c r="N46" s="77">
        <v>0</v>
      </c>
      <c r="O46" s="77">
        <v>0</v>
      </c>
      <c r="P46" s="77">
        <v>0</v>
      </c>
      <c r="Q46" s="77">
        <v>-121420</v>
      </c>
      <c r="R46" s="77">
        <v>0</v>
      </c>
      <c r="S46" s="78">
        <v>0</v>
      </c>
    </row>
    <row r="47" spans="1:19" ht="15" customHeight="1" x14ac:dyDescent="0.25">
      <c r="A47" s="4"/>
      <c r="B47" s="16" t="s">
        <v>181</v>
      </c>
      <c r="C47" s="77"/>
      <c r="D47" s="77"/>
      <c r="E47" s="77"/>
      <c r="F47" s="77"/>
      <c r="G47" s="77"/>
      <c r="H47" s="77"/>
      <c r="I47" s="77"/>
      <c r="J47" s="77"/>
      <c r="K47" s="77"/>
      <c r="L47" s="77"/>
      <c r="M47" s="77"/>
      <c r="N47" s="77"/>
      <c r="O47" s="77"/>
      <c r="P47" s="77"/>
      <c r="Q47" s="77"/>
      <c r="R47" s="77"/>
      <c r="S47" s="78"/>
    </row>
    <row r="48" spans="1:19" ht="15" customHeight="1" x14ac:dyDescent="0.25">
      <c r="A48" s="4" t="s">
        <v>22</v>
      </c>
      <c r="B48" s="5" t="s">
        <v>202</v>
      </c>
      <c r="C48" s="74">
        <v>0</v>
      </c>
      <c r="D48" s="74">
        <v>0</v>
      </c>
      <c r="E48" s="74">
        <v>133228</v>
      </c>
      <c r="F48" s="74">
        <v>0</v>
      </c>
      <c r="G48" s="74">
        <v>919</v>
      </c>
      <c r="H48" s="74">
        <v>4728</v>
      </c>
      <c r="I48" s="74">
        <v>639968</v>
      </c>
      <c r="J48" s="74">
        <v>1183950</v>
      </c>
      <c r="K48" s="74">
        <v>0</v>
      </c>
      <c r="L48" s="74">
        <v>113489</v>
      </c>
      <c r="M48" s="74">
        <v>72350</v>
      </c>
      <c r="N48" s="74">
        <v>0</v>
      </c>
      <c r="O48" s="74">
        <v>696</v>
      </c>
      <c r="P48" s="74">
        <v>0</v>
      </c>
      <c r="Q48" s="74">
        <v>380961</v>
      </c>
      <c r="R48" s="74">
        <v>0</v>
      </c>
      <c r="S48" s="75">
        <v>0</v>
      </c>
    </row>
    <row r="49" spans="1:19" ht="15" customHeight="1" x14ac:dyDescent="0.25">
      <c r="A49" s="4"/>
      <c r="B49" s="6" t="s">
        <v>203</v>
      </c>
      <c r="C49" s="74"/>
      <c r="D49" s="74"/>
      <c r="E49" s="74"/>
      <c r="F49" s="74"/>
      <c r="G49" s="74"/>
      <c r="H49" s="74"/>
      <c r="I49" s="74"/>
      <c r="J49" s="74"/>
      <c r="K49" s="74"/>
      <c r="L49" s="74"/>
      <c r="M49" s="74"/>
      <c r="N49" s="74"/>
      <c r="O49" s="74"/>
      <c r="P49" s="74"/>
      <c r="Q49" s="74"/>
      <c r="R49" s="74"/>
      <c r="S49" s="75"/>
    </row>
    <row r="50" spans="1:19" ht="15" customHeight="1" x14ac:dyDescent="0.25">
      <c r="A50" s="4" t="s">
        <v>23</v>
      </c>
      <c r="B50" s="5" t="s">
        <v>204</v>
      </c>
      <c r="C50" s="74">
        <v>160550</v>
      </c>
      <c r="D50" s="74">
        <v>1876</v>
      </c>
      <c r="E50" s="74">
        <v>475150</v>
      </c>
      <c r="F50" s="74">
        <v>15789</v>
      </c>
      <c r="G50" s="74">
        <v>12628</v>
      </c>
      <c r="H50" s="74">
        <v>2326</v>
      </c>
      <c r="I50" s="74">
        <v>277468</v>
      </c>
      <c r="J50" s="74">
        <v>572585</v>
      </c>
      <c r="K50" s="74">
        <v>9777</v>
      </c>
      <c r="L50" s="74">
        <v>227264</v>
      </c>
      <c r="M50" s="74">
        <v>252108</v>
      </c>
      <c r="N50" s="74">
        <v>14150</v>
      </c>
      <c r="O50" s="74">
        <v>3307</v>
      </c>
      <c r="P50" s="74">
        <v>6944</v>
      </c>
      <c r="Q50" s="74">
        <v>306379</v>
      </c>
      <c r="R50" s="74">
        <v>12590</v>
      </c>
      <c r="S50" s="75">
        <v>0</v>
      </c>
    </row>
    <row r="51" spans="1:19" ht="15" customHeight="1" x14ac:dyDescent="0.25">
      <c r="A51" s="4"/>
      <c r="B51" s="6" t="s">
        <v>205</v>
      </c>
      <c r="C51" s="74"/>
      <c r="D51" s="74"/>
      <c r="E51" s="74"/>
      <c r="F51" s="74"/>
      <c r="G51" s="74"/>
      <c r="H51" s="74"/>
      <c r="I51" s="74"/>
      <c r="J51" s="74"/>
      <c r="K51" s="74"/>
      <c r="L51" s="74"/>
      <c r="M51" s="74"/>
      <c r="N51" s="74"/>
      <c r="O51" s="74"/>
      <c r="P51" s="74"/>
      <c r="Q51" s="74"/>
      <c r="R51" s="74"/>
      <c r="S51" s="75"/>
    </row>
    <row r="52" spans="1:19" ht="15" customHeight="1" x14ac:dyDescent="0.25">
      <c r="A52" s="4"/>
      <c r="B52" s="76" t="s">
        <v>206</v>
      </c>
      <c r="C52" s="77">
        <v>636222</v>
      </c>
      <c r="D52" s="77">
        <v>6631</v>
      </c>
      <c r="E52" s="77">
        <v>1547611</v>
      </c>
      <c r="F52" s="77">
        <v>28830</v>
      </c>
      <c r="G52" s="77">
        <v>35800</v>
      </c>
      <c r="H52" s="77">
        <v>6505</v>
      </c>
      <c r="I52" s="77">
        <v>464085</v>
      </c>
      <c r="J52" s="77">
        <v>1637689</v>
      </c>
      <c r="K52" s="77">
        <v>21345</v>
      </c>
      <c r="L52" s="77">
        <v>989777</v>
      </c>
      <c r="M52" s="77">
        <v>546184</v>
      </c>
      <c r="N52" s="77">
        <v>75129</v>
      </c>
      <c r="O52" s="77">
        <v>10060</v>
      </c>
      <c r="P52" s="77">
        <v>12393</v>
      </c>
      <c r="Q52" s="77">
        <v>747725</v>
      </c>
      <c r="R52" s="77">
        <v>16615</v>
      </c>
      <c r="S52" s="78">
        <v>42590</v>
      </c>
    </row>
    <row r="53" spans="1:19" ht="15" customHeight="1" x14ac:dyDescent="0.25">
      <c r="A53" s="4"/>
      <c r="B53" s="16" t="s">
        <v>179</v>
      </c>
      <c r="C53" s="77"/>
      <c r="D53" s="77"/>
      <c r="E53" s="77"/>
      <c r="F53" s="77"/>
      <c r="G53" s="77"/>
      <c r="H53" s="77"/>
      <c r="I53" s="77"/>
      <c r="J53" s="77"/>
      <c r="K53" s="77"/>
      <c r="L53" s="77"/>
      <c r="M53" s="77"/>
      <c r="N53" s="77"/>
      <c r="O53" s="77"/>
      <c r="P53" s="77"/>
      <c r="Q53" s="77"/>
      <c r="R53" s="77"/>
      <c r="S53" s="78"/>
    </row>
    <row r="54" spans="1:19" ht="15" customHeight="1" x14ac:dyDescent="0.25">
      <c r="A54" s="4"/>
      <c r="B54" s="76" t="s">
        <v>207</v>
      </c>
      <c r="C54" s="77">
        <v>-475672</v>
      </c>
      <c r="D54" s="77">
        <v>-4755</v>
      </c>
      <c r="E54" s="77">
        <v>-1072461</v>
      </c>
      <c r="F54" s="77">
        <v>-13041</v>
      </c>
      <c r="G54" s="77">
        <v>-23172</v>
      </c>
      <c r="H54" s="77">
        <v>-4179</v>
      </c>
      <c r="I54" s="77">
        <v>-186617</v>
      </c>
      <c r="J54" s="77">
        <v>-1065104</v>
      </c>
      <c r="K54" s="77">
        <v>-11568</v>
      </c>
      <c r="L54" s="77">
        <v>-762513</v>
      </c>
      <c r="M54" s="77">
        <v>-294076</v>
      </c>
      <c r="N54" s="77">
        <v>-60979</v>
      </c>
      <c r="O54" s="77">
        <v>-6753</v>
      </c>
      <c r="P54" s="77">
        <v>-5449</v>
      </c>
      <c r="Q54" s="77">
        <v>-441346</v>
      </c>
      <c r="R54" s="77">
        <v>-4025</v>
      </c>
      <c r="S54" s="78">
        <v>-42590</v>
      </c>
    </row>
    <row r="55" spans="1:19" ht="15" customHeight="1" x14ac:dyDescent="0.25">
      <c r="A55" s="4"/>
      <c r="B55" s="16" t="s">
        <v>208</v>
      </c>
      <c r="C55" s="77"/>
      <c r="D55" s="77"/>
      <c r="E55" s="77"/>
      <c r="F55" s="77"/>
      <c r="G55" s="77"/>
      <c r="H55" s="77"/>
      <c r="I55" s="77"/>
      <c r="J55" s="77"/>
      <c r="K55" s="77"/>
      <c r="L55" s="77"/>
      <c r="M55" s="77"/>
      <c r="N55" s="77"/>
      <c r="O55" s="77"/>
      <c r="P55" s="77"/>
      <c r="Q55" s="77"/>
      <c r="R55" s="77"/>
      <c r="S55" s="78"/>
    </row>
    <row r="56" spans="1:19" ht="15" customHeight="1" x14ac:dyDescent="0.25">
      <c r="A56" s="4" t="s">
        <v>24</v>
      </c>
      <c r="B56" s="5" t="s">
        <v>209</v>
      </c>
      <c r="C56" s="74">
        <v>26665</v>
      </c>
      <c r="D56" s="74">
        <v>193</v>
      </c>
      <c r="E56" s="74">
        <v>194975</v>
      </c>
      <c r="F56" s="74">
        <v>2743</v>
      </c>
      <c r="G56" s="74">
        <v>519</v>
      </c>
      <c r="H56" s="74">
        <v>100</v>
      </c>
      <c r="I56" s="74">
        <v>59292</v>
      </c>
      <c r="J56" s="74">
        <v>134014</v>
      </c>
      <c r="K56" s="74">
        <v>6190</v>
      </c>
      <c r="L56" s="74">
        <v>202563</v>
      </c>
      <c r="M56" s="74">
        <v>61126</v>
      </c>
      <c r="N56" s="74">
        <v>13866</v>
      </c>
      <c r="O56" s="74">
        <v>1377</v>
      </c>
      <c r="P56" s="74">
        <v>2021</v>
      </c>
      <c r="Q56" s="74">
        <v>36561</v>
      </c>
      <c r="R56" s="74">
        <v>74198</v>
      </c>
      <c r="S56" s="75">
        <v>0</v>
      </c>
    </row>
    <row r="57" spans="1:19" ht="15" customHeight="1" x14ac:dyDescent="0.25">
      <c r="A57" s="4"/>
      <c r="B57" s="6" t="s">
        <v>35</v>
      </c>
      <c r="C57" s="74"/>
      <c r="D57" s="74"/>
      <c r="E57" s="74"/>
      <c r="F57" s="74"/>
      <c r="G57" s="74"/>
      <c r="H57" s="74"/>
      <c r="I57" s="74"/>
      <c r="J57" s="74"/>
      <c r="K57" s="74"/>
      <c r="L57" s="74"/>
      <c r="M57" s="74"/>
      <c r="N57" s="74"/>
      <c r="O57" s="74"/>
      <c r="P57" s="74"/>
      <c r="Q57" s="74"/>
      <c r="R57" s="74"/>
      <c r="S57" s="75"/>
    </row>
    <row r="58" spans="1:19" ht="15" customHeight="1" x14ac:dyDescent="0.25">
      <c r="A58" s="4"/>
      <c r="B58" s="76" t="s">
        <v>210</v>
      </c>
      <c r="C58" s="77">
        <v>124534</v>
      </c>
      <c r="D58" s="77">
        <v>2689</v>
      </c>
      <c r="E58" s="77">
        <v>311269</v>
      </c>
      <c r="F58" s="77">
        <v>10800</v>
      </c>
      <c r="G58" s="77">
        <v>6047</v>
      </c>
      <c r="H58" s="77">
        <v>2041</v>
      </c>
      <c r="I58" s="77">
        <v>158569</v>
      </c>
      <c r="J58" s="77">
        <v>846659</v>
      </c>
      <c r="K58" s="77">
        <v>12204</v>
      </c>
      <c r="L58" s="77">
        <v>1026050</v>
      </c>
      <c r="M58" s="77">
        <v>251414</v>
      </c>
      <c r="N58" s="77">
        <v>33228</v>
      </c>
      <c r="O58" s="77">
        <v>6803</v>
      </c>
      <c r="P58" s="77">
        <v>2021</v>
      </c>
      <c r="Q58" s="77">
        <v>422147</v>
      </c>
      <c r="R58" s="77">
        <v>75211</v>
      </c>
      <c r="S58" s="78">
        <v>65889</v>
      </c>
    </row>
    <row r="59" spans="1:19" ht="15" customHeight="1" x14ac:dyDescent="0.25">
      <c r="A59" s="4"/>
      <c r="B59" s="16" t="s">
        <v>179</v>
      </c>
      <c r="C59" s="77"/>
      <c r="D59" s="77"/>
      <c r="E59" s="77"/>
      <c r="F59" s="77"/>
      <c r="G59" s="77"/>
      <c r="H59" s="77"/>
      <c r="I59" s="77"/>
      <c r="J59" s="77"/>
      <c r="K59" s="77"/>
      <c r="L59" s="77"/>
      <c r="M59" s="77"/>
      <c r="N59" s="77"/>
      <c r="O59" s="77"/>
      <c r="P59" s="77"/>
      <c r="Q59" s="77"/>
      <c r="R59" s="77"/>
      <c r="S59" s="78"/>
    </row>
    <row r="60" spans="1:19" ht="15" customHeight="1" x14ac:dyDescent="0.25">
      <c r="A60" s="4"/>
      <c r="B60" s="76" t="s">
        <v>211</v>
      </c>
      <c r="C60" s="77">
        <v>-97869</v>
      </c>
      <c r="D60" s="77">
        <v>-2496</v>
      </c>
      <c r="E60" s="77">
        <v>-116294</v>
      </c>
      <c r="F60" s="77">
        <v>-8057</v>
      </c>
      <c r="G60" s="77">
        <v>-5528</v>
      </c>
      <c r="H60" s="77">
        <v>-1941</v>
      </c>
      <c r="I60" s="77">
        <v>-99277</v>
      </c>
      <c r="J60" s="77">
        <v>-712645</v>
      </c>
      <c r="K60" s="77">
        <v>-6014</v>
      </c>
      <c r="L60" s="77">
        <v>-823487</v>
      </c>
      <c r="M60" s="77">
        <v>-190288</v>
      </c>
      <c r="N60" s="77">
        <v>-19362</v>
      </c>
      <c r="O60" s="77">
        <v>-5426</v>
      </c>
      <c r="P60" s="77">
        <v>0</v>
      </c>
      <c r="Q60" s="77">
        <v>-385586</v>
      </c>
      <c r="R60" s="77">
        <v>-1013</v>
      </c>
      <c r="S60" s="78">
        <v>-65889</v>
      </c>
    </row>
    <row r="61" spans="1:19" ht="15" customHeight="1" x14ac:dyDescent="0.25">
      <c r="A61" s="4"/>
      <c r="B61" s="16" t="s">
        <v>208</v>
      </c>
      <c r="C61" s="77"/>
      <c r="D61" s="77"/>
      <c r="E61" s="77"/>
      <c r="F61" s="77"/>
      <c r="G61" s="77"/>
      <c r="H61" s="77"/>
      <c r="I61" s="77"/>
      <c r="J61" s="77"/>
      <c r="K61" s="77"/>
      <c r="L61" s="77"/>
      <c r="M61" s="77"/>
      <c r="N61" s="77"/>
      <c r="O61" s="77"/>
      <c r="P61" s="77"/>
      <c r="Q61" s="77"/>
      <c r="R61" s="77"/>
      <c r="S61" s="78"/>
    </row>
    <row r="62" spans="1:19" ht="15" customHeight="1" x14ac:dyDescent="0.25">
      <c r="A62" s="4" t="s">
        <v>25</v>
      </c>
      <c r="B62" s="5" t="s">
        <v>212</v>
      </c>
      <c r="C62" s="74">
        <v>191613</v>
      </c>
      <c r="D62" s="74">
        <v>0</v>
      </c>
      <c r="E62" s="74">
        <v>558736</v>
      </c>
      <c r="F62" s="74">
        <v>0</v>
      </c>
      <c r="G62" s="74">
        <v>0</v>
      </c>
      <c r="H62" s="74">
        <v>0</v>
      </c>
      <c r="I62" s="74">
        <v>3847</v>
      </c>
      <c r="J62" s="74">
        <v>267051</v>
      </c>
      <c r="K62" s="74">
        <v>5510</v>
      </c>
      <c r="L62" s="74">
        <v>393767</v>
      </c>
      <c r="M62" s="74">
        <v>3318</v>
      </c>
      <c r="N62" s="74">
        <v>0</v>
      </c>
      <c r="O62" s="74">
        <v>0</v>
      </c>
      <c r="P62" s="74">
        <v>2288</v>
      </c>
      <c r="Q62" s="74">
        <v>81593</v>
      </c>
      <c r="R62" s="74">
        <v>8493</v>
      </c>
      <c r="S62" s="75">
        <v>0</v>
      </c>
    </row>
    <row r="63" spans="1:19" ht="15" customHeight="1" x14ac:dyDescent="0.25">
      <c r="A63" s="4"/>
      <c r="B63" s="6" t="s">
        <v>213</v>
      </c>
      <c r="C63" s="74"/>
      <c r="D63" s="74"/>
      <c r="E63" s="74"/>
      <c r="F63" s="74"/>
      <c r="G63" s="74"/>
      <c r="H63" s="74"/>
      <c r="I63" s="74"/>
      <c r="J63" s="74"/>
      <c r="K63" s="74"/>
      <c r="L63" s="74"/>
      <c r="M63" s="74"/>
      <c r="N63" s="74"/>
      <c r="O63" s="74"/>
      <c r="P63" s="74"/>
      <c r="Q63" s="74"/>
      <c r="R63" s="74"/>
      <c r="S63" s="75"/>
    </row>
    <row r="64" spans="1:19" ht="15" customHeight="1" x14ac:dyDescent="0.25">
      <c r="A64" s="4"/>
      <c r="B64" s="76" t="s">
        <v>214</v>
      </c>
      <c r="C64" s="77">
        <v>191613</v>
      </c>
      <c r="D64" s="77">
        <v>0</v>
      </c>
      <c r="E64" s="77">
        <v>558736</v>
      </c>
      <c r="F64" s="77">
        <v>0</v>
      </c>
      <c r="G64" s="77">
        <v>0</v>
      </c>
      <c r="H64" s="77">
        <v>0</v>
      </c>
      <c r="I64" s="77">
        <v>4188</v>
      </c>
      <c r="J64" s="77">
        <v>267051</v>
      </c>
      <c r="K64" s="77">
        <v>5510</v>
      </c>
      <c r="L64" s="77">
        <v>393767</v>
      </c>
      <c r="M64" s="77">
        <v>3318</v>
      </c>
      <c r="N64" s="77">
        <v>0</v>
      </c>
      <c r="O64" s="77">
        <v>0</v>
      </c>
      <c r="P64" s="77">
        <v>2288</v>
      </c>
      <c r="Q64" s="77">
        <v>83093</v>
      </c>
      <c r="R64" s="77">
        <v>14190</v>
      </c>
      <c r="S64" s="78">
        <v>0</v>
      </c>
    </row>
    <row r="65" spans="1:19" ht="15" customHeight="1" x14ac:dyDescent="0.25">
      <c r="A65" s="4"/>
      <c r="B65" s="16" t="s">
        <v>179</v>
      </c>
      <c r="C65" s="77"/>
      <c r="D65" s="77"/>
      <c r="E65" s="77"/>
      <c r="F65" s="77"/>
      <c r="G65" s="77"/>
      <c r="H65" s="77"/>
      <c r="I65" s="77"/>
      <c r="J65" s="77"/>
      <c r="K65" s="77"/>
      <c r="L65" s="77"/>
      <c r="M65" s="77"/>
      <c r="N65" s="77"/>
      <c r="O65" s="77"/>
      <c r="P65" s="77"/>
      <c r="Q65" s="77"/>
      <c r="R65" s="77"/>
      <c r="S65" s="78"/>
    </row>
    <row r="66" spans="1:19" ht="15" customHeight="1" x14ac:dyDescent="0.25">
      <c r="A66" s="4"/>
      <c r="B66" s="76" t="s">
        <v>215</v>
      </c>
      <c r="C66" s="77">
        <v>0</v>
      </c>
      <c r="D66" s="77">
        <v>0</v>
      </c>
      <c r="E66" s="77">
        <v>0</v>
      </c>
      <c r="F66" s="77">
        <v>0</v>
      </c>
      <c r="G66" s="77">
        <v>0</v>
      </c>
      <c r="H66" s="77">
        <v>0</v>
      </c>
      <c r="I66" s="77">
        <v>-341</v>
      </c>
      <c r="J66" s="77">
        <v>0</v>
      </c>
      <c r="K66" s="77">
        <v>0</v>
      </c>
      <c r="L66" s="77">
        <v>0</v>
      </c>
      <c r="M66" s="77">
        <v>0</v>
      </c>
      <c r="N66" s="77">
        <v>0</v>
      </c>
      <c r="O66" s="77">
        <v>0</v>
      </c>
      <c r="P66" s="77">
        <v>0</v>
      </c>
      <c r="Q66" s="77">
        <v>-1500</v>
      </c>
      <c r="R66" s="77">
        <v>-5697</v>
      </c>
      <c r="S66" s="78">
        <v>0</v>
      </c>
    </row>
    <row r="67" spans="1:19" ht="15" customHeight="1" x14ac:dyDescent="0.25">
      <c r="A67" s="4"/>
      <c r="B67" s="16" t="s">
        <v>181</v>
      </c>
      <c r="C67" s="77"/>
      <c r="D67" s="77"/>
      <c r="E67" s="77"/>
      <c r="F67" s="77"/>
      <c r="G67" s="77"/>
      <c r="H67" s="77"/>
      <c r="I67" s="77"/>
      <c r="J67" s="77"/>
      <c r="K67" s="77"/>
      <c r="L67" s="77"/>
      <c r="M67" s="77"/>
      <c r="N67" s="77"/>
      <c r="O67" s="77"/>
      <c r="P67" s="77"/>
      <c r="Q67" s="77"/>
      <c r="R67" s="77"/>
      <c r="S67" s="78"/>
    </row>
    <row r="68" spans="1:19" ht="15" customHeight="1" x14ac:dyDescent="0.25">
      <c r="A68" s="4" t="s">
        <v>26</v>
      </c>
      <c r="B68" s="5" t="s">
        <v>216</v>
      </c>
      <c r="C68" s="74">
        <v>5342</v>
      </c>
      <c r="D68" s="74">
        <v>0</v>
      </c>
      <c r="E68" s="74">
        <v>36113</v>
      </c>
      <c r="F68" s="74">
        <v>0</v>
      </c>
      <c r="G68" s="74">
        <v>1976</v>
      </c>
      <c r="H68" s="74">
        <v>1072</v>
      </c>
      <c r="I68" s="74">
        <v>23481</v>
      </c>
      <c r="J68" s="74">
        <v>40722</v>
      </c>
      <c r="K68" s="74">
        <v>244</v>
      </c>
      <c r="L68" s="74">
        <v>43404</v>
      </c>
      <c r="M68" s="74">
        <v>25253</v>
      </c>
      <c r="N68" s="74">
        <v>302</v>
      </c>
      <c r="O68" s="74">
        <v>0</v>
      </c>
      <c r="P68" s="74">
        <v>0</v>
      </c>
      <c r="Q68" s="74">
        <v>24959</v>
      </c>
      <c r="R68" s="74">
        <v>13446</v>
      </c>
      <c r="S68" s="75">
        <v>0</v>
      </c>
    </row>
    <row r="69" spans="1:19" ht="15" customHeight="1" x14ac:dyDescent="0.25">
      <c r="A69" s="4"/>
      <c r="B69" s="6" t="s">
        <v>217</v>
      </c>
      <c r="C69" s="74"/>
      <c r="D69" s="74"/>
      <c r="E69" s="74"/>
      <c r="F69" s="74"/>
      <c r="G69" s="74"/>
      <c r="H69" s="74"/>
      <c r="I69" s="74"/>
      <c r="J69" s="74"/>
      <c r="K69" s="74"/>
      <c r="L69" s="74"/>
      <c r="M69" s="74"/>
      <c r="N69" s="74"/>
      <c r="O69" s="74"/>
      <c r="P69" s="74"/>
      <c r="Q69" s="74"/>
      <c r="R69" s="74"/>
      <c r="S69" s="75"/>
    </row>
    <row r="70" spans="1:19" ht="15" customHeight="1" x14ac:dyDescent="0.25">
      <c r="A70" s="4" t="s">
        <v>27</v>
      </c>
      <c r="B70" s="5" t="s">
        <v>218</v>
      </c>
      <c r="C70" s="74">
        <v>449792</v>
      </c>
      <c r="D70" s="74">
        <v>715</v>
      </c>
      <c r="E70" s="74">
        <v>2767402</v>
      </c>
      <c r="F70" s="74">
        <v>37051</v>
      </c>
      <c r="G70" s="74">
        <v>13505</v>
      </c>
      <c r="H70" s="74">
        <v>8408</v>
      </c>
      <c r="I70" s="74">
        <v>463151</v>
      </c>
      <c r="J70" s="74">
        <v>1558679</v>
      </c>
      <c r="K70" s="74">
        <v>32397</v>
      </c>
      <c r="L70" s="74">
        <v>2476605</v>
      </c>
      <c r="M70" s="74">
        <v>167043</v>
      </c>
      <c r="N70" s="74">
        <v>93844</v>
      </c>
      <c r="O70" s="74">
        <v>8890</v>
      </c>
      <c r="P70" s="74">
        <v>10761</v>
      </c>
      <c r="Q70" s="74">
        <v>404156</v>
      </c>
      <c r="R70" s="74">
        <v>132139</v>
      </c>
      <c r="S70" s="75">
        <v>4478</v>
      </c>
    </row>
    <row r="71" spans="1:19" ht="15" customHeight="1" x14ac:dyDescent="0.25">
      <c r="A71" s="4"/>
      <c r="B71" s="6" t="s">
        <v>219</v>
      </c>
      <c r="C71" s="74"/>
      <c r="D71" s="74"/>
      <c r="E71" s="74"/>
      <c r="F71" s="74"/>
      <c r="G71" s="74"/>
      <c r="H71" s="74"/>
      <c r="I71" s="74"/>
      <c r="J71" s="74"/>
      <c r="K71" s="74"/>
      <c r="L71" s="74"/>
      <c r="M71" s="74"/>
      <c r="N71" s="74"/>
      <c r="O71" s="74"/>
      <c r="P71" s="74"/>
      <c r="Q71" s="74"/>
      <c r="R71" s="74"/>
      <c r="S71" s="75"/>
    </row>
    <row r="72" spans="1:19" ht="15" customHeight="1" x14ac:dyDescent="0.25">
      <c r="A72" s="4" t="s">
        <v>28</v>
      </c>
      <c r="B72" s="5" t="s">
        <v>220</v>
      </c>
      <c r="C72" s="74">
        <v>0</v>
      </c>
      <c r="D72" s="74">
        <v>0</v>
      </c>
      <c r="E72" s="74">
        <v>12317</v>
      </c>
      <c r="F72" s="74">
        <v>0</v>
      </c>
      <c r="G72" s="74">
        <v>0</v>
      </c>
      <c r="H72" s="74">
        <v>0</v>
      </c>
      <c r="I72" s="74">
        <v>0</v>
      </c>
      <c r="J72" s="74">
        <v>0</v>
      </c>
      <c r="K72" s="74">
        <v>0</v>
      </c>
      <c r="L72" s="74">
        <v>6733</v>
      </c>
      <c r="M72" s="74">
        <v>0</v>
      </c>
      <c r="N72" s="74">
        <v>0</v>
      </c>
      <c r="O72" s="74">
        <v>0</v>
      </c>
      <c r="P72" s="74">
        <v>0</v>
      </c>
      <c r="Q72" s="74">
        <v>28339</v>
      </c>
      <c r="R72" s="74">
        <v>0</v>
      </c>
      <c r="S72" s="75">
        <v>0</v>
      </c>
    </row>
    <row r="73" spans="1:19" ht="15" customHeight="1" x14ac:dyDescent="0.25">
      <c r="A73" s="4"/>
      <c r="B73" s="6" t="s">
        <v>221</v>
      </c>
      <c r="C73" s="74"/>
      <c r="D73" s="74"/>
      <c r="E73" s="74"/>
      <c r="F73" s="74"/>
      <c r="G73" s="74"/>
      <c r="H73" s="74"/>
      <c r="I73" s="74"/>
      <c r="J73" s="74"/>
      <c r="K73" s="74"/>
      <c r="L73" s="74"/>
      <c r="M73" s="74"/>
      <c r="N73" s="74"/>
      <c r="O73" s="74"/>
      <c r="P73" s="74"/>
      <c r="Q73" s="74"/>
      <c r="R73" s="74"/>
      <c r="S73" s="75"/>
    </row>
    <row r="74" spans="1:19" ht="15" customHeight="1" x14ac:dyDescent="0.25">
      <c r="A74" s="4" t="s">
        <v>29</v>
      </c>
      <c r="B74" s="5" t="s">
        <v>222</v>
      </c>
      <c r="C74" s="74">
        <v>499051</v>
      </c>
      <c r="D74" s="74">
        <v>20114</v>
      </c>
      <c r="E74" s="74">
        <v>867078</v>
      </c>
      <c r="F74" s="74">
        <v>51932</v>
      </c>
      <c r="G74" s="74">
        <v>59479</v>
      </c>
      <c r="H74" s="74">
        <v>5172</v>
      </c>
      <c r="I74" s="74">
        <v>382613</v>
      </c>
      <c r="J74" s="74">
        <v>3764443</v>
      </c>
      <c r="K74" s="74">
        <v>57430</v>
      </c>
      <c r="L74" s="74">
        <v>2351396</v>
      </c>
      <c r="M74" s="74">
        <v>243494</v>
      </c>
      <c r="N74" s="74">
        <v>77000</v>
      </c>
      <c r="O74" s="74">
        <v>7153</v>
      </c>
      <c r="P74" s="74">
        <v>41535</v>
      </c>
      <c r="Q74" s="74">
        <v>584721</v>
      </c>
      <c r="R74" s="74">
        <v>625594</v>
      </c>
      <c r="S74" s="75">
        <v>246875</v>
      </c>
    </row>
    <row r="75" spans="1:19" ht="15" customHeight="1" x14ac:dyDescent="0.25">
      <c r="A75" s="4"/>
      <c r="B75" s="6" t="s">
        <v>36</v>
      </c>
      <c r="C75" s="74"/>
      <c r="D75" s="74"/>
      <c r="E75" s="74"/>
      <c r="F75" s="74"/>
      <c r="G75" s="74"/>
      <c r="H75" s="74"/>
      <c r="I75" s="74"/>
      <c r="J75" s="74"/>
      <c r="K75" s="74"/>
      <c r="L75" s="74"/>
      <c r="M75" s="74"/>
      <c r="N75" s="74"/>
      <c r="O75" s="74"/>
      <c r="P75" s="74"/>
      <c r="Q75" s="74"/>
      <c r="R75" s="74"/>
      <c r="S75" s="75"/>
    </row>
    <row r="76" spans="1:19" ht="15" customHeight="1" x14ac:dyDescent="0.25">
      <c r="A76" s="4"/>
      <c r="B76" s="76" t="s">
        <v>223</v>
      </c>
      <c r="C76" s="77">
        <v>0</v>
      </c>
      <c r="D76" s="77">
        <v>0</v>
      </c>
      <c r="E76" s="77">
        <v>11288</v>
      </c>
      <c r="F76" s="77">
        <v>0</v>
      </c>
      <c r="G76" s="77">
        <v>0</v>
      </c>
      <c r="H76" s="77">
        <v>0</v>
      </c>
      <c r="I76" s="77">
        <v>0</v>
      </c>
      <c r="J76" s="77">
        <v>0</v>
      </c>
      <c r="K76" s="77">
        <v>0</v>
      </c>
      <c r="L76" s="77">
        <v>1092</v>
      </c>
      <c r="M76" s="77">
        <v>3885</v>
      </c>
      <c r="N76" s="77">
        <v>0</v>
      </c>
      <c r="O76" s="77">
        <v>0</v>
      </c>
      <c r="P76" s="77">
        <v>0</v>
      </c>
      <c r="Q76" s="77">
        <v>5899</v>
      </c>
      <c r="R76" s="77">
        <v>0</v>
      </c>
      <c r="S76" s="78">
        <v>0</v>
      </c>
    </row>
    <row r="77" spans="1:19" ht="15" customHeight="1" x14ac:dyDescent="0.25">
      <c r="A77" s="4"/>
      <c r="B77" s="16" t="s">
        <v>224</v>
      </c>
      <c r="C77" s="77"/>
      <c r="D77" s="77"/>
      <c r="E77" s="77"/>
      <c r="F77" s="77"/>
      <c r="G77" s="77"/>
      <c r="H77" s="77"/>
      <c r="I77" s="77"/>
      <c r="J77" s="77"/>
      <c r="K77" s="77"/>
      <c r="L77" s="77"/>
      <c r="M77" s="77"/>
      <c r="N77" s="77"/>
      <c r="O77" s="77"/>
      <c r="P77" s="77"/>
      <c r="Q77" s="77"/>
      <c r="R77" s="77"/>
      <c r="S77" s="78"/>
    </row>
    <row r="78" spans="1:19" ht="15" customHeight="1" x14ac:dyDescent="0.25">
      <c r="A78" s="4"/>
      <c r="B78" s="76" t="s">
        <v>225</v>
      </c>
      <c r="C78" s="77">
        <v>530653</v>
      </c>
      <c r="D78" s="77">
        <v>20214</v>
      </c>
      <c r="E78" s="77">
        <v>1123909</v>
      </c>
      <c r="F78" s="77">
        <v>51981</v>
      </c>
      <c r="G78" s="77">
        <v>60830</v>
      </c>
      <c r="H78" s="77">
        <v>5172</v>
      </c>
      <c r="I78" s="77">
        <v>412865</v>
      </c>
      <c r="J78" s="77">
        <v>4079720</v>
      </c>
      <c r="K78" s="77">
        <v>99367</v>
      </c>
      <c r="L78" s="77">
        <v>2590146</v>
      </c>
      <c r="M78" s="77">
        <v>264612</v>
      </c>
      <c r="N78" s="77">
        <v>95869</v>
      </c>
      <c r="O78" s="77">
        <v>7169</v>
      </c>
      <c r="P78" s="77">
        <v>41535</v>
      </c>
      <c r="Q78" s="77">
        <v>677530</v>
      </c>
      <c r="R78" s="77">
        <v>636518</v>
      </c>
      <c r="S78" s="78">
        <v>246875</v>
      </c>
    </row>
    <row r="79" spans="1:19" ht="15" customHeight="1" x14ac:dyDescent="0.25">
      <c r="A79" s="4"/>
      <c r="B79" s="16" t="s">
        <v>36</v>
      </c>
      <c r="C79" s="77"/>
      <c r="D79" s="77"/>
      <c r="E79" s="77"/>
      <c r="F79" s="77"/>
      <c r="G79" s="77"/>
      <c r="H79" s="77"/>
      <c r="I79" s="77"/>
      <c r="J79" s="77"/>
      <c r="K79" s="77"/>
      <c r="L79" s="77"/>
      <c r="M79" s="77"/>
      <c r="N79" s="77"/>
      <c r="O79" s="77"/>
      <c r="P79" s="77"/>
      <c r="Q79" s="77"/>
      <c r="R79" s="77"/>
      <c r="S79" s="78"/>
    </row>
    <row r="80" spans="1:19" ht="15" customHeight="1" x14ac:dyDescent="0.25">
      <c r="A80" s="4"/>
      <c r="B80" s="76" t="s">
        <v>226</v>
      </c>
      <c r="C80" s="77">
        <v>-31602</v>
      </c>
      <c r="D80" s="77">
        <v>-100</v>
      </c>
      <c r="E80" s="77">
        <v>-268119</v>
      </c>
      <c r="F80" s="77">
        <v>-49</v>
      </c>
      <c r="G80" s="77">
        <v>-1351</v>
      </c>
      <c r="H80" s="77">
        <v>0</v>
      </c>
      <c r="I80" s="77">
        <v>-30252</v>
      </c>
      <c r="J80" s="77">
        <v>-315277</v>
      </c>
      <c r="K80" s="77">
        <v>-41937</v>
      </c>
      <c r="L80" s="77">
        <v>-239842</v>
      </c>
      <c r="M80" s="77">
        <v>-25003</v>
      </c>
      <c r="N80" s="77">
        <v>-18869</v>
      </c>
      <c r="O80" s="77">
        <v>-16</v>
      </c>
      <c r="P80" s="77">
        <v>0</v>
      </c>
      <c r="Q80" s="77">
        <v>-98708</v>
      </c>
      <c r="R80" s="77">
        <v>-10924</v>
      </c>
      <c r="S80" s="78">
        <v>0</v>
      </c>
    </row>
    <row r="81" spans="1:19" ht="15" customHeight="1" x14ac:dyDescent="0.25">
      <c r="A81" s="4"/>
      <c r="B81" s="16" t="s">
        <v>181</v>
      </c>
      <c r="C81" s="77"/>
      <c r="D81" s="77"/>
      <c r="E81" s="77"/>
      <c r="F81" s="77"/>
      <c r="G81" s="77"/>
      <c r="H81" s="77"/>
      <c r="I81" s="77"/>
      <c r="J81" s="77"/>
      <c r="K81" s="77"/>
      <c r="L81" s="77"/>
      <c r="M81" s="77"/>
      <c r="N81" s="77"/>
      <c r="O81" s="77"/>
      <c r="P81" s="77"/>
      <c r="Q81" s="77"/>
      <c r="R81" s="77"/>
      <c r="S81" s="78"/>
    </row>
    <row r="82" spans="1:19" ht="15" customHeight="1" x14ac:dyDescent="0.25">
      <c r="A82" s="100"/>
      <c r="B82" s="101" t="s">
        <v>227</v>
      </c>
      <c r="C82" s="102">
        <v>38856583</v>
      </c>
      <c r="D82" s="102">
        <v>222598</v>
      </c>
      <c r="E82" s="102">
        <v>73067533</v>
      </c>
      <c r="F82" s="102">
        <v>1953857</v>
      </c>
      <c r="G82" s="102">
        <v>1830420</v>
      </c>
      <c r="H82" s="102">
        <v>577955</v>
      </c>
      <c r="I82" s="102">
        <v>21383928</v>
      </c>
      <c r="J82" s="102">
        <v>99354937</v>
      </c>
      <c r="K82" s="102">
        <v>1751270</v>
      </c>
      <c r="L82" s="102">
        <v>55290985</v>
      </c>
      <c r="M82" s="102">
        <v>16024694</v>
      </c>
      <c r="N82" s="102">
        <v>4090719</v>
      </c>
      <c r="O82" s="102">
        <v>1311026</v>
      </c>
      <c r="P82" s="102">
        <v>1366480</v>
      </c>
      <c r="Q82" s="102">
        <v>46680826</v>
      </c>
      <c r="R82" s="102">
        <v>4711940</v>
      </c>
      <c r="S82" s="103">
        <v>2931697</v>
      </c>
    </row>
    <row r="83" spans="1:19" ht="15" customHeight="1" x14ac:dyDescent="0.25">
      <c r="A83" s="70"/>
      <c r="B83" s="3" t="s">
        <v>37</v>
      </c>
      <c r="C83" s="7"/>
      <c r="D83" s="7"/>
      <c r="E83" s="7"/>
      <c r="F83" s="7"/>
      <c r="G83" s="7"/>
      <c r="H83" s="7"/>
      <c r="I83" s="7"/>
      <c r="J83" s="7"/>
      <c r="K83" s="7"/>
      <c r="L83" s="7"/>
      <c r="M83" s="7"/>
      <c r="N83" s="7"/>
      <c r="O83" s="7"/>
      <c r="P83" s="7"/>
      <c r="Q83" s="7"/>
      <c r="R83" s="7"/>
      <c r="S83" s="28"/>
    </row>
    <row r="84" spans="1:19" ht="15" customHeight="1" x14ac:dyDescent="0.25">
      <c r="A84" s="4" t="s">
        <v>228</v>
      </c>
      <c r="B84" s="5" t="s">
        <v>229</v>
      </c>
      <c r="C84" s="74">
        <v>2000615</v>
      </c>
      <c r="D84" s="74">
        <v>0</v>
      </c>
      <c r="E84" s="74">
        <v>5959332</v>
      </c>
      <c r="F84" s="74">
        <v>85000</v>
      </c>
      <c r="G84" s="74">
        <v>0</v>
      </c>
      <c r="H84" s="74">
        <v>91500</v>
      </c>
      <c r="I84" s="74">
        <v>2870709</v>
      </c>
      <c r="J84" s="74">
        <v>3692284</v>
      </c>
      <c r="K84" s="74">
        <v>195340</v>
      </c>
      <c r="L84" s="74">
        <v>7510137</v>
      </c>
      <c r="M84" s="74">
        <v>1010200</v>
      </c>
      <c r="N84" s="74">
        <v>100000</v>
      </c>
      <c r="O84" s="74">
        <v>0</v>
      </c>
      <c r="P84" s="74">
        <v>405000</v>
      </c>
      <c r="Q84" s="74">
        <v>2450427</v>
      </c>
      <c r="R84" s="74">
        <v>60000</v>
      </c>
      <c r="S84" s="75">
        <v>0</v>
      </c>
    </row>
    <row r="85" spans="1:19" ht="15" customHeight="1" x14ac:dyDescent="0.25">
      <c r="A85" s="4"/>
      <c r="B85" s="6" t="s">
        <v>230</v>
      </c>
      <c r="C85" s="74"/>
      <c r="D85" s="74"/>
      <c r="E85" s="74"/>
      <c r="F85" s="74"/>
      <c r="G85" s="74"/>
      <c r="H85" s="74"/>
      <c r="I85" s="74"/>
      <c r="J85" s="74"/>
      <c r="K85" s="74"/>
      <c r="L85" s="74"/>
      <c r="M85" s="74"/>
      <c r="N85" s="74"/>
      <c r="O85" s="74"/>
      <c r="P85" s="74"/>
      <c r="Q85" s="74"/>
      <c r="R85" s="74"/>
      <c r="S85" s="75"/>
    </row>
    <row r="86" spans="1:19" ht="15" customHeight="1" x14ac:dyDescent="0.25">
      <c r="A86" s="4" t="s">
        <v>12</v>
      </c>
      <c r="B86" s="5" t="s">
        <v>0</v>
      </c>
      <c r="C86" s="74">
        <v>287126</v>
      </c>
      <c r="D86" s="74">
        <v>423</v>
      </c>
      <c r="E86" s="74">
        <v>613595</v>
      </c>
      <c r="F86" s="74">
        <v>2856</v>
      </c>
      <c r="G86" s="74">
        <v>42480</v>
      </c>
      <c r="H86" s="74">
        <v>968</v>
      </c>
      <c r="I86" s="74">
        <v>82626</v>
      </c>
      <c r="J86" s="74">
        <v>0</v>
      </c>
      <c r="K86" s="74">
        <v>823993</v>
      </c>
      <c r="L86" s="74">
        <v>770491</v>
      </c>
      <c r="M86" s="74">
        <v>341</v>
      </c>
      <c r="N86" s="74">
        <v>59719</v>
      </c>
      <c r="O86" s="74">
        <v>0</v>
      </c>
      <c r="P86" s="74">
        <v>0</v>
      </c>
      <c r="Q86" s="74">
        <v>1656585</v>
      </c>
      <c r="R86" s="74">
        <v>868874</v>
      </c>
      <c r="S86" s="75">
        <v>88739</v>
      </c>
    </row>
    <row r="87" spans="1:19" ht="15" customHeight="1" x14ac:dyDescent="0.25">
      <c r="A87" s="4"/>
      <c r="B87" s="6" t="s">
        <v>38</v>
      </c>
      <c r="C87" s="74"/>
      <c r="D87" s="74"/>
      <c r="E87" s="74"/>
      <c r="F87" s="74"/>
      <c r="G87" s="74"/>
      <c r="H87" s="74"/>
      <c r="I87" s="74"/>
      <c r="J87" s="74"/>
      <c r="K87" s="74"/>
      <c r="L87" s="74"/>
      <c r="M87" s="74"/>
      <c r="N87" s="74"/>
      <c r="O87" s="74"/>
      <c r="P87" s="74"/>
      <c r="Q87" s="74"/>
      <c r="R87" s="74"/>
      <c r="S87" s="75"/>
    </row>
    <row r="88" spans="1:19" ht="15" customHeight="1" x14ac:dyDescent="0.25">
      <c r="A88" s="4" t="s">
        <v>13</v>
      </c>
      <c r="B88" s="5" t="s">
        <v>231</v>
      </c>
      <c r="C88" s="74">
        <v>0</v>
      </c>
      <c r="D88" s="74">
        <v>0</v>
      </c>
      <c r="E88" s="74">
        <v>0</v>
      </c>
      <c r="F88" s="74">
        <v>0</v>
      </c>
      <c r="G88" s="74">
        <v>0</v>
      </c>
      <c r="H88" s="74">
        <v>0</v>
      </c>
      <c r="I88" s="74">
        <v>0</v>
      </c>
      <c r="J88" s="74">
        <v>2261906</v>
      </c>
      <c r="K88" s="74">
        <v>0</v>
      </c>
      <c r="L88" s="74">
        <v>0</v>
      </c>
      <c r="M88" s="74">
        <v>0</v>
      </c>
      <c r="N88" s="74">
        <v>0</v>
      </c>
      <c r="O88" s="74">
        <v>0</v>
      </c>
      <c r="P88" s="74">
        <v>0</v>
      </c>
      <c r="Q88" s="74">
        <v>2298016</v>
      </c>
      <c r="R88" s="74">
        <v>0</v>
      </c>
      <c r="S88" s="75">
        <v>0</v>
      </c>
    </row>
    <row r="89" spans="1:19" ht="15" customHeight="1" x14ac:dyDescent="0.25">
      <c r="A89" s="4"/>
      <c r="B89" s="6" t="s">
        <v>232</v>
      </c>
      <c r="C89" s="74"/>
      <c r="D89" s="74"/>
      <c r="E89" s="74"/>
      <c r="F89" s="74"/>
      <c r="G89" s="74"/>
      <c r="H89" s="74"/>
      <c r="I89" s="74"/>
      <c r="J89" s="74"/>
      <c r="K89" s="74"/>
      <c r="L89" s="74"/>
      <c r="M89" s="74"/>
      <c r="N89" s="74"/>
      <c r="O89" s="74"/>
      <c r="P89" s="74"/>
      <c r="Q89" s="74"/>
      <c r="R89" s="74"/>
      <c r="S89" s="75"/>
    </row>
    <row r="90" spans="1:19" ht="15" customHeight="1" x14ac:dyDescent="0.25">
      <c r="A90" s="4" t="s">
        <v>14</v>
      </c>
      <c r="B90" s="5" t="s">
        <v>233</v>
      </c>
      <c r="C90" s="74">
        <v>1235949</v>
      </c>
      <c r="D90" s="74">
        <v>12432</v>
      </c>
      <c r="E90" s="74">
        <v>5269316</v>
      </c>
      <c r="F90" s="74">
        <v>516988</v>
      </c>
      <c r="G90" s="74">
        <v>440602</v>
      </c>
      <c r="H90" s="74">
        <v>148</v>
      </c>
      <c r="I90" s="74">
        <v>1530570</v>
      </c>
      <c r="J90" s="74">
        <v>2076319</v>
      </c>
      <c r="K90" s="74">
        <v>57068</v>
      </c>
      <c r="L90" s="74">
        <v>4718102</v>
      </c>
      <c r="M90" s="74">
        <v>255193</v>
      </c>
      <c r="N90" s="74">
        <v>1431507</v>
      </c>
      <c r="O90" s="74">
        <v>1079327</v>
      </c>
      <c r="P90" s="74">
        <v>708164</v>
      </c>
      <c r="Q90" s="74">
        <v>3124327</v>
      </c>
      <c r="R90" s="74">
        <v>1682655</v>
      </c>
      <c r="S90" s="75">
        <v>2158635</v>
      </c>
    </row>
    <row r="91" spans="1:19" ht="15" customHeight="1" x14ac:dyDescent="0.25">
      <c r="A91" s="4"/>
      <c r="B91" s="6" t="s">
        <v>234</v>
      </c>
      <c r="C91" s="74"/>
      <c r="D91" s="74"/>
      <c r="E91" s="74"/>
      <c r="F91" s="74"/>
      <c r="G91" s="74"/>
      <c r="H91" s="74"/>
      <c r="I91" s="74"/>
      <c r="J91" s="74"/>
      <c r="K91" s="74"/>
      <c r="L91" s="74"/>
      <c r="M91" s="74"/>
      <c r="N91" s="74"/>
      <c r="O91" s="74"/>
      <c r="P91" s="74"/>
      <c r="Q91" s="74"/>
      <c r="R91" s="74"/>
      <c r="S91" s="75"/>
    </row>
    <row r="92" spans="1:19" ht="15" customHeight="1" x14ac:dyDescent="0.25">
      <c r="A92" s="4" t="s">
        <v>15</v>
      </c>
      <c r="B92" s="5" t="s">
        <v>235</v>
      </c>
      <c r="C92" s="74">
        <v>27706872</v>
      </c>
      <c r="D92" s="74">
        <v>159176</v>
      </c>
      <c r="E92" s="74">
        <v>48762037</v>
      </c>
      <c r="F92" s="74">
        <v>992826</v>
      </c>
      <c r="G92" s="74">
        <v>771399</v>
      </c>
      <c r="H92" s="74">
        <v>359323</v>
      </c>
      <c r="I92" s="74">
        <v>12688923</v>
      </c>
      <c r="J92" s="74">
        <v>72441813</v>
      </c>
      <c r="K92" s="74">
        <v>284983</v>
      </c>
      <c r="L92" s="74">
        <v>25395830</v>
      </c>
      <c r="M92" s="74">
        <v>11095337</v>
      </c>
      <c r="N92" s="74">
        <v>2191511</v>
      </c>
      <c r="O92" s="74">
        <v>0</v>
      </c>
      <c r="P92" s="74">
        <v>5397</v>
      </c>
      <c r="Q92" s="74">
        <v>27448100</v>
      </c>
      <c r="R92" s="74">
        <v>736823</v>
      </c>
      <c r="S92" s="75">
        <v>255</v>
      </c>
    </row>
    <row r="93" spans="1:19" ht="15" customHeight="1" x14ac:dyDescent="0.25">
      <c r="A93" s="4"/>
      <c r="B93" s="6" t="s">
        <v>236</v>
      </c>
      <c r="C93" s="74"/>
      <c r="D93" s="74"/>
      <c r="E93" s="74"/>
      <c r="F93" s="74"/>
      <c r="G93" s="74"/>
      <c r="H93" s="74"/>
      <c r="I93" s="74"/>
      <c r="J93" s="74"/>
      <c r="K93" s="74"/>
      <c r="L93" s="74"/>
      <c r="M93" s="74"/>
      <c r="N93" s="74"/>
      <c r="O93" s="74"/>
      <c r="P93" s="74"/>
      <c r="Q93" s="74"/>
      <c r="R93" s="74"/>
      <c r="S93" s="75"/>
    </row>
    <row r="94" spans="1:19" ht="15" customHeight="1" x14ac:dyDescent="0.25">
      <c r="A94" s="4" t="s">
        <v>16</v>
      </c>
      <c r="B94" s="5" t="s">
        <v>237</v>
      </c>
      <c r="C94" s="74">
        <v>604374</v>
      </c>
      <c r="D94" s="74">
        <v>0</v>
      </c>
      <c r="E94" s="74">
        <v>4018060</v>
      </c>
      <c r="F94" s="74">
        <v>0</v>
      </c>
      <c r="G94" s="74">
        <v>0</v>
      </c>
      <c r="H94" s="74">
        <v>13778</v>
      </c>
      <c r="I94" s="74">
        <v>1722450</v>
      </c>
      <c r="J94" s="74">
        <v>6116872</v>
      </c>
      <c r="K94" s="74">
        <v>0</v>
      </c>
      <c r="L94" s="74">
        <v>3455361</v>
      </c>
      <c r="M94" s="74">
        <v>0</v>
      </c>
      <c r="N94" s="74">
        <v>0</v>
      </c>
      <c r="O94" s="74">
        <v>0</v>
      </c>
      <c r="P94" s="74">
        <v>0</v>
      </c>
      <c r="Q94" s="74">
        <v>4570143</v>
      </c>
      <c r="R94" s="74">
        <v>391397</v>
      </c>
      <c r="S94" s="75">
        <v>0</v>
      </c>
    </row>
    <row r="95" spans="1:19" ht="15" customHeight="1" x14ac:dyDescent="0.25">
      <c r="A95" s="4"/>
      <c r="B95" s="6" t="s">
        <v>238</v>
      </c>
      <c r="C95" s="74"/>
      <c r="D95" s="74"/>
      <c r="E95" s="74"/>
      <c r="F95" s="74"/>
      <c r="G95" s="74"/>
      <c r="H95" s="74"/>
      <c r="I95" s="74"/>
      <c r="J95" s="74"/>
      <c r="K95" s="74"/>
      <c r="L95" s="74"/>
      <c r="M95" s="74"/>
      <c r="N95" s="74"/>
      <c r="O95" s="74"/>
      <c r="P95" s="74"/>
      <c r="Q95" s="74"/>
      <c r="R95" s="74"/>
      <c r="S95" s="75"/>
    </row>
    <row r="96" spans="1:19" ht="15" customHeight="1" x14ac:dyDescent="0.25">
      <c r="A96" s="4" t="s">
        <v>17</v>
      </c>
      <c r="B96" s="5" t="s">
        <v>239</v>
      </c>
      <c r="C96" s="74">
        <v>657625</v>
      </c>
      <c r="D96" s="74">
        <v>0</v>
      </c>
      <c r="E96" s="74">
        <v>0</v>
      </c>
      <c r="F96" s="74">
        <v>0</v>
      </c>
      <c r="G96" s="74">
        <v>0</v>
      </c>
      <c r="H96" s="74">
        <v>0</v>
      </c>
      <c r="I96" s="74">
        <v>375630</v>
      </c>
      <c r="J96" s="74">
        <v>0</v>
      </c>
      <c r="K96" s="74">
        <v>0</v>
      </c>
      <c r="L96" s="74">
        <v>0</v>
      </c>
      <c r="M96" s="74">
        <v>0</v>
      </c>
      <c r="N96" s="74">
        <v>0</v>
      </c>
      <c r="O96" s="74">
        <v>0</v>
      </c>
      <c r="P96" s="74">
        <v>0</v>
      </c>
      <c r="Q96" s="74">
        <v>0</v>
      </c>
      <c r="R96" s="74">
        <v>0</v>
      </c>
      <c r="S96" s="75">
        <v>2326</v>
      </c>
    </row>
    <row r="97" spans="1:19" ht="15" customHeight="1" x14ac:dyDescent="0.25">
      <c r="A97" s="4"/>
      <c r="B97" s="6" t="s">
        <v>240</v>
      </c>
      <c r="C97" s="74"/>
      <c r="D97" s="74"/>
      <c r="E97" s="74"/>
      <c r="F97" s="74"/>
      <c r="G97" s="74"/>
      <c r="H97" s="74"/>
      <c r="I97" s="74"/>
      <c r="J97" s="74"/>
      <c r="K97" s="74"/>
      <c r="L97" s="74"/>
      <c r="M97" s="74"/>
      <c r="N97" s="74"/>
      <c r="O97" s="74"/>
      <c r="P97" s="74"/>
      <c r="Q97" s="74"/>
      <c r="R97" s="74"/>
      <c r="S97" s="75"/>
    </row>
    <row r="98" spans="1:19" ht="15" customHeight="1" x14ac:dyDescent="0.25">
      <c r="A98" s="4" t="s">
        <v>18</v>
      </c>
      <c r="B98" s="5" t="s">
        <v>196</v>
      </c>
      <c r="C98" s="74">
        <v>151027</v>
      </c>
      <c r="D98" s="74">
        <v>0</v>
      </c>
      <c r="E98" s="74">
        <v>484329</v>
      </c>
      <c r="F98" s="74">
        <v>22294</v>
      </c>
      <c r="G98" s="74">
        <v>45306</v>
      </c>
      <c r="H98" s="74">
        <v>0</v>
      </c>
      <c r="I98" s="74">
        <v>0</v>
      </c>
      <c r="J98" s="74">
        <v>3611</v>
      </c>
      <c r="K98" s="74">
        <v>0</v>
      </c>
      <c r="L98" s="74">
        <v>107128</v>
      </c>
      <c r="M98" s="74">
        <v>0</v>
      </c>
      <c r="N98" s="74">
        <v>9253</v>
      </c>
      <c r="O98" s="74">
        <v>0</v>
      </c>
      <c r="P98" s="74">
        <v>125</v>
      </c>
      <c r="Q98" s="74">
        <v>183854</v>
      </c>
      <c r="R98" s="74">
        <v>166659</v>
      </c>
      <c r="S98" s="75">
        <v>0</v>
      </c>
    </row>
    <row r="99" spans="1:19" ht="15" customHeight="1" x14ac:dyDescent="0.25">
      <c r="A99" s="4"/>
      <c r="B99" s="6" t="s">
        <v>197</v>
      </c>
      <c r="C99" s="74"/>
      <c r="D99" s="74"/>
      <c r="E99" s="74"/>
      <c r="F99" s="74"/>
      <c r="G99" s="74"/>
      <c r="H99" s="74"/>
      <c r="I99" s="74"/>
      <c r="J99" s="74"/>
      <c r="K99" s="74"/>
      <c r="L99" s="74"/>
      <c r="M99" s="74"/>
      <c r="N99" s="74"/>
      <c r="O99" s="74"/>
      <c r="P99" s="74"/>
      <c r="Q99" s="74"/>
      <c r="R99" s="74"/>
      <c r="S99" s="75"/>
    </row>
    <row r="100" spans="1:19" ht="15" customHeight="1" x14ac:dyDescent="0.25">
      <c r="A100" s="4" t="s">
        <v>19</v>
      </c>
      <c r="B100" s="5" t="s">
        <v>241</v>
      </c>
      <c r="C100" s="74">
        <v>0</v>
      </c>
      <c r="D100" s="74">
        <v>0</v>
      </c>
      <c r="E100" s="74">
        <v>0</v>
      </c>
      <c r="F100" s="74">
        <v>0</v>
      </c>
      <c r="G100" s="74">
        <v>0</v>
      </c>
      <c r="H100" s="74">
        <v>0</v>
      </c>
      <c r="I100" s="74">
        <v>0</v>
      </c>
      <c r="J100" s="74">
        <v>0</v>
      </c>
      <c r="K100" s="74">
        <v>0</v>
      </c>
      <c r="L100" s="74">
        <v>876854</v>
      </c>
      <c r="M100" s="74">
        <v>0</v>
      </c>
      <c r="N100" s="74">
        <v>0</v>
      </c>
      <c r="O100" s="74">
        <v>0</v>
      </c>
      <c r="P100" s="74">
        <v>0</v>
      </c>
      <c r="Q100" s="74">
        <v>0</v>
      </c>
      <c r="R100" s="74">
        <v>0</v>
      </c>
      <c r="S100" s="75">
        <v>0</v>
      </c>
    </row>
    <row r="101" spans="1:19" ht="15" customHeight="1" x14ac:dyDescent="0.25">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5">
      <c r="A102" s="4" t="s">
        <v>20</v>
      </c>
      <c r="B102" s="5" t="s">
        <v>1</v>
      </c>
      <c r="C102" s="74">
        <v>95807</v>
      </c>
      <c r="D102" s="74">
        <v>10</v>
      </c>
      <c r="E102" s="74">
        <v>225193</v>
      </c>
      <c r="F102" s="74">
        <v>17432</v>
      </c>
      <c r="G102" s="74">
        <v>6399</v>
      </c>
      <c r="H102" s="74">
        <v>500</v>
      </c>
      <c r="I102" s="74">
        <v>27577</v>
      </c>
      <c r="J102" s="74">
        <v>895592</v>
      </c>
      <c r="K102" s="74">
        <v>10362</v>
      </c>
      <c r="L102" s="74">
        <v>308652</v>
      </c>
      <c r="M102" s="74">
        <v>10774</v>
      </c>
      <c r="N102" s="74">
        <v>17030</v>
      </c>
      <c r="O102" s="74">
        <v>3204</v>
      </c>
      <c r="P102" s="74">
        <v>2869</v>
      </c>
      <c r="Q102" s="74">
        <v>264508</v>
      </c>
      <c r="R102" s="74">
        <v>5225</v>
      </c>
      <c r="S102" s="75">
        <v>5831</v>
      </c>
    </row>
    <row r="103" spans="1:19" ht="15" customHeight="1" x14ac:dyDescent="0.25">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5">
      <c r="A104" s="4" t="s">
        <v>21</v>
      </c>
      <c r="B104" s="5" t="s">
        <v>243</v>
      </c>
      <c r="C104" s="74">
        <v>2681007</v>
      </c>
      <c r="D104" s="74">
        <v>0</v>
      </c>
      <c r="E104" s="74">
        <v>65298</v>
      </c>
      <c r="F104" s="74">
        <v>0</v>
      </c>
      <c r="G104" s="74">
        <v>0</v>
      </c>
      <c r="H104" s="74">
        <v>0</v>
      </c>
      <c r="I104" s="74">
        <v>0</v>
      </c>
      <c r="J104" s="74">
        <v>0</v>
      </c>
      <c r="K104" s="74">
        <v>0</v>
      </c>
      <c r="L104" s="74">
        <v>1370797</v>
      </c>
      <c r="M104" s="74">
        <v>1666785</v>
      </c>
      <c r="N104" s="74">
        <v>0</v>
      </c>
      <c r="O104" s="74">
        <v>0</v>
      </c>
      <c r="P104" s="74">
        <v>0</v>
      </c>
      <c r="Q104" s="74">
        <v>304307</v>
      </c>
      <c r="R104" s="74">
        <v>0</v>
      </c>
      <c r="S104" s="75">
        <v>0</v>
      </c>
    </row>
    <row r="105" spans="1:19" ht="15" customHeight="1" x14ac:dyDescent="0.25">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5">
      <c r="A106" s="4" t="s">
        <v>22</v>
      </c>
      <c r="B106" s="5" t="s">
        <v>245</v>
      </c>
      <c r="C106" s="74">
        <v>32923</v>
      </c>
      <c r="D106" s="74">
        <v>0</v>
      </c>
      <c r="E106" s="74">
        <v>18151</v>
      </c>
      <c r="F106" s="74">
        <v>9040</v>
      </c>
      <c r="G106" s="74">
        <v>12619</v>
      </c>
      <c r="H106" s="74">
        <v>35</v>
      </c>
      <c r="I106" s="74">
        <v>6317</v>
      </c>
      <c r="J106" s="74">
        <v>47016</v>
      </c>
      <c r="K106" s="74">
        <v>772</v>
      </c>
      <c r="L106" s="74">
        <v>41215</v>
      </c>
      <c r="M106" s="74">
        <v>1939</v>
      </c>
      <c r="N106" s="74">
        <v>311</v>
      </c>
      <c r="O106" s="74">
        <v>0</v>
      </c>
      <c r="P106" s="74">
        <v>5184</v>
      </c>
      <c r="Q106" s="74">
        <v>35317</v>
      </c>
      <c r="R106" s="74">
        <v>4262</v>
      </c>
      <c r="S106" s="75">
        <v>18295</v>
      </c>
    </row>
    <row r="107" spans="1:19" ht="15" customHeight="1" x14ac:dyDescent="0.25">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5">
      <c r="A108" s="4" t="s">
        <v>23</v>
      </c>
      <c r="B108" s="5" t="s">
        <v>247</v>
      </c>
      <c r="C108" s="74">
        <v>15764</v>
      </c>
      <c r="D108" s="74">
        <v>0</v>
      </c>
      <c r="E108" s="74">
        <v>1722</v>
      </c>
      <c r="F108" s="74">
        <v>0</v>
      </c>
      <c r="G108" s="74">
        <v>5479</v>
      </c>
      <c r="H108" s="74">
        <v>1554</v>
      </c>
      <c r="I108" s="74">
        <v>0</v>
      </c>
      <c r="J108" s="74">
        <v>131877</v>
      </c>
      <c r="K108" s="74">
        <v>3051</v>
      </c>
      <c r="L108" s="74">
        <v>16607</v>
      </c>
      <c r="M108" s="74">
        <v>11584</v>
      </c>
      <c r="N108" s="74">
        <v>425</v>
      </c>
      <c r="O108" s="74">
        <v>986</v>
      </c>
      <c r="P108" s="74">
        <v>1473</v>
      </c>
      <c r="Q108" s="74">
        <v>97417</v>
      </c>
      <c r="R108" s="74">
        <v>3847</v>
      </c>
      <c r="S108" s="75">
        <v>1895</v>
      </c>
    </row>
    <row r="109" spans="1:19" ht="15" customHeight="1" x14ac:dyDescent="0.25">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5">
      <c r="A110" s="4" t="s">
        <v>24</v>
      </c>
      <c r="B110" s="5" t="s">
        <v>249</v>
      </c>
      <c r="C110" s="74">
        <v>0</v>
      </c>
      <c r="D110" s="74">
        <v>0</v>
      </c>
      <c r="E110" s="74">
        <v>758184</v>
      </c>
      <c r="F110" s="74">
        <v>0</v>
      </c>
      <c r="G110" s="74">
        <v>0</v>
      </c>
      <c r="H110" s="74">
        <v>0</v>
      </c>
      <c r="I110" s="74">
        <v>0</v>
      </c>
      <c r="J110" s="74">
        <v>0</v>
      </c>
      <c r="K110" s="74">
        <v>0</v>
      </c>
      <c r="L110" s="74">
        <v>0</v>
      </c>
      <c r="M110" s="74">
        <v>1542</v>
      </c>
      <c r="N110" s="74">
        <v>0</v>
      </c>
      <c r="O110" s="74">
        <v>0</v>
      </c>
      <c r="P110" s="74">
        <v>0</v>
      </c>
      <c r="Q110" s="74">
        <v>69314</v>
      </c>
      <c r="R110" s="74">
        <v>0</v>
      </c>
      <c r="S110" s="75">
        <v>0</v>
      </c>
    </row>
    <row r="111" spans="1:19" ht="15" customHeight="1" x14ac:dyDescent="0.25">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5">
      <c r="A112" s="4" t="s">
        <v>25</v>
      </c>
      <c r="B112" s="5" t="s">
        <v>251</v>
      </c>
      <c r="C112" s="74">
        <v>69501</v>
      </c>
      <c r="D112" s="74">
        <v>0</v>
      </c>
      <c r="E112" s="74">
        <v>901345</v>
      </c>
      <c r="F112" s="74">
        <v>0</v>
      </c>
      <c r="G112" s="74">
        <v>51424</v>
      </c>
      <c r="H112" s="74">
        <v>0</v>
      </c>
      <c r="I112" s="74">
        <v>250481</v>
      </c>
      <c r="J112" s="74">
        <v>2399524</v>
      </c>
      <c r="K112" s="74">
        <v>0</v>
      </c>
      <c r="L112" s="74">
        <v>47185</v>
      </c>
      <c r="M112" s="74">
        <v>122777</v>
      </c>
      <c r="N112" s="74">
        <v>0</v>
      </c>
      <c r="O112" s="74">
        <v>52167</v>
      </c>
      <c r="P112" s="74">
        <v>0</v>
      </c>
      <c r="Q112" s="74">
        <v>0</v>
      </c>
      <c r="R112" s="74">
        <v>215</v>
      </c>
      <c r="S112" s="75">
        <v>0</v>
      </c>
    </row>
    <row r="113" spans="1:19" ht="15" customHeight="1" x14ac:dyDescent="0.25">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5">
      <c r="A114" s="4" t="s">
        <v>26</v>
      </c>
      <c r="B114" s="5" t="s">
        <v>2</v>
      </c>
      <c r="C114" s="74">
        <v>637843</v>
      </c>
      <c r="D114" s="74">
        <v>16851</v>
      </c>
      <c r="E114" s="74">
        <v>977326</v>
      </c>
      <c r="F114" s="74">
        <v>51498</v>
      </c>
      <c r="G114" s="74">
        <v>76598</v>
      </c>
      <c r="H114" s="74">
        <v>6550</v>
      </c>
      <c r="I114" s="74">
        <v>263373</v>
      </c>
      <c r="J114" s="74">
        <v>3543103</v>
      </c>
      <c r="K114" s="74">
        <v>50133</v>
      </c>
      <c r="L114" s="74">
        <v>5108388</v>
      </c>
      <c r="M114" s="74">
        <v>654027</v>
      </c>
      <c r="N114" s="74">
        <v>49722</v>
      </c>
      <c r="O114" s="74">
        <v>41752</v>
      </c>
      <c r="P114" s="74">
        <v>87721</v>
      </c>
      <c r="Q114" s="74">
        <v>512916</v>
      </c>
      <c r="R114" s="74">
        <v>301902</v>
      </c>
      <c r="S114" s="75">
        <v>105164</v>
      </c>
    </row>
    <row r="115" spans="1:19" ht="15" customHeight="1" x14ac:dyDescent="0.25">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5">
      <c r="A116" s="4"/>
      <c r="B116" s="76" t="s">
        <v>253</v>
      </c>
      <c r="C116" s="77">
        <v>0</v>
      </c>
      <c r="D116" s="77">
        <v>0</v>
      </c>
      <c r="E116" s="77">
        <v>9287</v>
      </c>
      <c r="F116" s="77">
        <v>0</v>
      </c>
      <c r="G116" s="77">
        <v>0</v>
      </c>
      <c r="H116" s="77">
        <v>0</v>
      </c>
      <c r="I116" s="77">
        <v>0</v>
      </c>
      <c r="J116" s="77">
        <v>0</v>
      </c>
      <c r="K116" s="77">
        <v>0</v>
      </c>
      <c r="L116" s="77">
        <v>13728</v>
      </c>
      <c r="M116" s="77">
        <v>3313</v>
      </c>
      <c r="N116" s="77">
        <v>0</v>
      </c>
      <c r="O116" s="77">
        <v>0</v>
      </c>
      <c r="P116" s="77">
        <v>0</v>
      </c>
      <c r="Q116" s="77">
        <v>7448</v>
      </c>
      <c r="R116" s="77">
        <v>0</v>
      </c>
      <c r="S116" s="78">
        <v>0</v>
      </c>
    </row>
    <row r="117" spans="1:19" ht="15" customHeight="1" x14ac:dyDescent="0.25">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5">
      <c r="A118" s="4"/>
      <c r="B118" s="76" t="s">
        <v>255</v>
      </c>
      <c r="C118" s="105">
        <v>637843</v>
      </c>
      <c r="D118" s="105">
        <v>16851</v>
      </c>
      <c r="E118" s="105">
        <v>968039</v>
      </c>
      <c r="F118" s="105">
        <v>51498</v>
      </c>
      <c r="G118" s="105">
        <v>76598</v>
      </c>
      <c r="H118" s="105">
        <v>6550</v>
      </c>
      <c r="I118" s="105">
        <v>263373</v>
      </c>
      <c r="J118" s="105">
        <v>3543103</v>
      </c>
      <c r="K118" s="105">
        <v>50133</v>
      </c>
      <c r="L118" s="105">
        <v>5094660</v>
      </c>
      <c r="M118" s="105">
        <v>650714</v>
      </c>
      <c r="N118" s="105">
        <v>49722</v>
      </c>
      <c r="O118" s="105">
        <v>41752</v>
      </c>
      <c r="P118" s="105">
        <v>87721</v>
      </c>
      <c r="Q118" s="105">
        <v>505468</v>
      </c>
      <c r="R118" s="105">
        <v>301902</v>
      </c>
      <c r="S118" s="107">
        <v>105164</v>
      </c>
    </row>
    <row r="119" spans="1:19" ht="15" customHeight="1" x14ac:dyDescent="0.25">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5">
      <c r="A120" s="84"/>
      <c r="B120" s="85" t="s">
        <v>41</v>
      </c>
      <c r="C120" s="86">
        <v>36176433</v>
      </c>
      <c r="D120" s="86">
        <v>188892</v>
      </c>
      <c r="E120" s="86">
        <v>68053888</v>
      </c>
      <c r="F120" s="86">
        <v>1697934</v>
      </c>
      <c r="G120" s="86">
        <v>1452306</v>
      </c>
      <c r="H120" s="86">
        <v>474356</v>
      </c>
      <c r="I120" s="86">
        <v>19818656</v>
      </c>
      <c r="J120" s="86">
        <v>93609917</v>
      </c>
      <c r="K120" s="86">
        <v>1425702</v>
      </c>
      <c r="L120" s="86">
        <v>49726747</v>
      </c>
      <c r="M120" s="86">
        <v>14830499</v>
      </c>
      <c r="N120" s="86">
        <v>3859478</v>
      </c>
      <c r="O120" s="86">
        <v>1177436</v>
      </c>
      <c r="P120" s="86">
        <v>1215933</v>
      </c>
      <c r="Q120" s="86">
        <v>43015231</v>
      </c>
      <c r="R120" s="86">
        <v>4221859</v>
      </c>
      <c r="S120" s="87">
        <v>2381140</v>
      </c>
    </row>
    <row r="121" spans="1:19" ht="15" customHeight="1" x14ac:dyDescent="0.25">
      <c r="A121" s="70"/>
      <c r="B121" s="3" t="s">
        <v>3</v>
      </c>
      <c r="C121" s="7"/>
      <c r="D121" s="7"/>
      <c r="E121" s="7"/>
      <c r="F121" s="7"/>
      <c r="G121" s="7"/>
      <c r="H121" s="7"/>
      <c r="I121" s="7"/>
      <c r="J121" s="7"/>
      <c r="K121" s="7"/>
      <c r="L121" s="7"/>
      <c r="M121" s="7"/>
      <c r="N121" s="7"/>
      <c r="O121" s="7"/>
      <c r="P121" s="7"/>
      <c r="Q121" s="7"/>
      <c r="R121" s="7"/>
      <c r="S121" s="28"/>
    </row>
    <row r="122" spans="1:19" ht="15" customHeight="1" x14ac:dyDescent="0.25">
      <c r="A122" s="4" t="s">
        <v>27</v>
      </c>
      <c r="B122" s="5" t="s">
        <v>3</v>
      </c>
      <c r="C122" s="74">
        <v>1293063</v>
      </c>
      <c r="D122" s="74">
        <v>20000</v>
      </c>
      <c r="E122" s="74">
        <v>4154145</v>
      </c>
      <c r="F122" s="74">
        <v>156000</v>
      </c>
      <c r="G122" s="74">
        <v>150000.00000000009</v>
      </c>
      <c r="H122" s="74">
        <v>59500</v>
      </c>
      <c r="I122" s="74">
        <v>1770000</v>
      </c>
      <c r="J122" s="74">
        <v>5900000</v>
      </c>
      <c r="K122" s="74">
        <v>81250</v>
      </c>
      <c r="L122" s="74">
        <v>4900000</v>
      </c>
      <c r="M122" s="74">
        <v>1028162</v>
      </c>
      <c r="N122" s="74">
        <v>530000</v>
      </c>
      <c r="O122" s="74">
        <v>94000</v>
      </c>
      <c r="P122" s="74">
        <v>66593</v>
      </c>
      <c r="Q122" s="74">
        <v>1972962</v>
      </c>
      <c r="R122" s="74">
        <v>426269</v>
      </c>
      <c r="S122" s="75">
        <v>539904</v>
      </c>
    </row>
    <row r="123" spans="1:19" ht="15" customHeight="1" x14ac:dyDescent="0.25">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5">
      <c r="A124" s="4" t="s">
        <v>28</v>
      </c>
      <c r="B124" s="5" t="s">
        <v>4</v>
      </c>
      <c r="C124" s="74">
        <v>0</v>
      </c>
      <c r="D124" s="74">
        <v>369</v>
      </c>
      <c r="E124" s="74">
        <v>16471</v>
      </c>
      <c r="F124" s="74">
        <v>1362</v>
      </c>
      <c r="G124" s="74">
        <v>25000</v>
      </c>
      <c r="H124" s="74">
        <v>0</v>
      </c>
      <c r="I124" s="74">
        <v>400000</v>
      </c>
      <c r="J124" s="74">
        <v>0</v>
      </c>
      <c r="K124" s="74">
        <v>0</v>
      </c>
      <c r="L124" s="74">
        <v>0</v>
      </c>
      <c r="M124" s="74">
        <v>0</v>
      </c>
      <c r="N124" s="74">
        <v>7008</v>
      </c>
      <c r="O124" s="74">
        <v>0</v>
      </c>
      <c r="P124" s="74">
        <v>0</v>
      </c>
      <c r="Q124" s="74">
        <v>0</v>
      </c>
      <c r="R124" s="74">
        <v>8796</v>
      </c>
      <c r="S124" s="75">
        <v>0</v>
      </c>
    </row>
    <row r="125" spans="1:19" ht="15" customHeight="1" x14ac:dyDescent="0.25">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5">
      <c r="A126" s="4" t="s">
        <v>29</v>
      </c>
      <c r="B126" s="5" t="s">
        <v>257</v>
      </c>
      <c r="C126" s="74">
        <v>4376</v>
      </c>
      <c r="D126" s="74">
        <v>0</v>
      </c>
      <c r="E126" s="74">
        <v>2922</v>
      </c>
      <c r="F126" s="74">
        <v>0</v>
      </c>
      <c r="G126" s="74">
        <v>0</v>
      </c>
      <c r="H126" s="74">
        <v>0</v>
      </c>
      <c r="I126" s="74">
        <v>6323</v>
      </c>
      <c r="J126" s="74">
        <v>0</v>
      </c>
      <c r="K126" s="74">
        <v>0</v>
      </c>
      <c r="L126" s="74">
        <v>0</v>
      </c>
      <c r="M126" s="74">
        <v>0</v>
      </c>
      <c r="N126" s="74">
        <v>0</v>
      </c>
      <c r="O126" s="74">
        <v>0</v>
      </c>
      <c r="P126" s="74">
        <v>0</v>
      </c>
      <c r="Q126" s="74">
        <v>600000</v>
      </c>
      <c r="R126" s="74">
        <v>83731</v>
      </c>
      <c r="S126" s="75">
        <v>0</v>
      </c>
    </row>
    <row r="127" spans="1:19" ht="15" customHeight="1" x14ac:dyDescent="0.25">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5">
      <c r="A128" s="4" t="s">
        <v>30</v>
      </c>
      <c r="B128" s="5" t="s">
        <v>259</v>
      </c>
      <c r="C128" s="74">
        <v>-11514</v>
      </c>
      <c r="D128" s="74">
        <v>0</v>
      </c>
      <c r="E128" s="74">
        <v>-3671</v>
      </c>
      <c r="F128" s="74">
        <v>-2</v>
      </c>
      <c r="G128" s="74">
        <v>-12151</v>
      </c>
      <c r="H128" s="74">
        <v>0</v>
      </c>
      <c r="I128" s="74">
        <v>-81</v>
      </c>
      <c r="J128" s="74">
        <v>0</v>
      </c>
      <c r="K128" s="74">
        <v>0</v>
      </c>
      <c r="L128" s="74">
        <v>0</v>
      </c>
      <c r="M128" s="74">
        <v>0</v>
      </c>
      <c r="N128" s="74">
        <v>0</v>
      </c>
      <c r="O128" s="74">
        <v>0</v>
      </c>
      <c r="P128" s="74">
        <v>0</v>
      </c>
      <c r="Q128" s="74">
        <v>-1922</v>
      </c>
      <c r="R128" s="74">
        <v>0</v>
      </c>
      <c r="S128" s="75">
        <v>0</v>
      </c>
    </row>
    <row r="129" spans="1:19" ht="15" customHeight="1" x14ac:dyDescent="0.25">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5">
      <c r="A130" s="4" t="s">
        <v>31</v>
      </c>
      <c r="B130" s="5" t="s">
        <v>5</v>
      </c>
      <c r="C130" s="74">
        <v>-208450</v>
      </c>
      <c r="D130" s="74">
        <v>-1946</v>
      </c>
      <c r="E130" s="74">
        <v>-52122</v>
      </c>
      <c r="F130" s="74">
        <v>-89136</v>
      </c>
      <c r="G130" s="74">
        <v>-8992</v>
      </c>
      <c r="H130" s="74">
        <v>4504</v>
      </c>
      <c r="I130" s="74">
        <v>23206</v>
      </c>
      <c r="J130" s="74">
        <v>111264</v>
      </c>
      <c r="K130" s="74">
        <v>-22723</v>
      </c>
      <c r="L130" s="74">
        <v>-255583</v>
      </c>
      <c r="M130" s="74">
        <v>22299</v>
      </c>
      <c r="N130" s="74">
        <v>-65648</v>
      </c>
      <c r="O130" s="74">
        <v>0</v>
      </c>
      <c r="P130" s="74">
        <v>0</v>
      </c>
      <c r="Q130" s="74">
        <v>-509922</v>
      </c>
      <c r="R130" s="74">
        <v>-5772</v>
      </c>
      <c r="S130" s="75">
        <v>-68898</v>
      </c>
    </row>
    <row r="131" spans="1:19" ht="15" customHeight="1" x14ac:dyDescent="0.25">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5">
      <c r="A132" s="4" t="s">
        <v>32</v>
      </c>
      <c r="B132" s="5" t="s">
        <v>261</v>
      </c>
      <c r="C132" s="74">
        <v>1115399</v>
      </c>
      <c r="D132" s="74">
        <v>15109</v>
      </c>
      <c r="E132" s="74">
        <v>238150</v>
      </c>
      <c r="F132" s="74">
        <v>160993</v>
      </c>
      <c r="G132" s="74">
        <v>209606</v>
      </c>
      <c r="H132" s="74">
        <v>36158</v>
      </c>
      <c r="I132" s="74">
        <v>-589626</v>
      </c>
      <c r="J132" s="74">
        <v>-913316</v>
      </c>
      <c r="K132" s="74">
        <v>264412</v>
      </c>
      <c r="L132" s="74">
        <v>1238435</v>
      </c>
      <c r="M132" s="74">
        <v>139684</v>
      </c>
      <c r="N132" s="74">
        <v>-235143</v>
      </c>
      <c r="O132" s="74">
        <v>20552</v>
      </c>
      <c r="P132" s="74">
        <v>70151</v>
      </c>
      <c r="Q132" s="74">
        <v>1406477</v>
      </c>
      <c r="R132" s="74">
        <v>-43278</v>
      </c>
      <c r="S132" s="75">
        <v>35091</v>
      </c>
    </row>
    <row r="133" spans="1:19" ht="15" customHeight="1" x14ac:dyDescent="0.25">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5">
      <c r="A134" s="4" t="s">
        <v>263</v>
      </c>
      <c r="B134" s="5" t="s">
        <v>264</v>
      </c>
      <c r="C134" s="74">
        <v>105930</v>
      </c>
      <c r="D134" s="74">
        <v>52</v>
      </c>
      <c r="E134" s="74">
        <v>-197251</v>
      </c>
      <c r="F134" s="74">
        <v>26706</v>
      </c>
      <c r="G134" s="74">
        <v>14376</v>
      </c>
      <c r="H134" s="74">
        <v>2540</v>
      </c>
      <c r="I134" s="74">
        <v>-67627</v>
      </c>
      <c r="J134" s="74">
        <v>-205243</v>
      </c>
      <c r="K134" s="74">
        <v>2629</v>
      </c>
      <c r="L134" s="74">
        <v>-362620</v>
      </c>
      <c r="M134" s="74">
        <v>2421</v>
      </c>
      <c r="N134" s="74">
        <v>-4976</v>
      </c>
      <c r="O134" s="74">
        <v>19038</v>
      </c>
      <c r="P134" s="74">
        <v>13803</v>
      </c>
      <c r="Q134" s="74">
        <v>196248</v>
      </c>
      <c r="R134" s="74">
        <v>-21351</v>
      </c>
      <c r="S134" s="75">
        <v>44460</v>
      </c>
    </row>
    <row r="135" spans="1:19" ht="15" customHeight="1" x14ac:dyDescent="0.25">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5">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5">
        <v>0</v>
      </c>
    </row>
    <row r="137" spans="1:19" ht="15" customHeight="1" x14ac:dyDescent="0.25">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5">
      <c r="A138" s="88" t="s">
        <v>269</v>
      </c>
      <c r="B138" s="5" t="s">
        <v>270</v>
      </c>
      <c r="C138" s="74">
        <v>381346</v>
      </c>
      <c r="D138" s="74">
        <v>122</v>
      </c>
      <c r="E138" s="74">
        <v>855001</v>
      </c>
      <c r="F138" s="74">
        <v>0</v>
      </c>
      <c r="G138" s="74">
        <v>275</v>
      </c>
      <c r="H138" s="74">
        <v>897</v>
      </c>
      <c r="I138" s="74">
        <v>23077</v>
      </c>
      <c r="J138" s="74">
        <v>852315</v>
      </c>
      <c r="K138" s="74">
        <v>0</v>
      </c>
      <c r="L138" s="74">
        <v>44006</v>
      </c>
      <c r="M138" s="74">
        <v>1629</v>
      </c>
      <c r="N138" s="74">
        <v>0</v>
      </c>
      <c r="O138" s="74">
        <v>0</v>
      </c>
      <c r="P138" s="74">
        <v>0</v>
      </c>
      <c r="Q138" s="74">
        <v>1752</v>
      </c>
      <c r="R138" s="74">
        <v>41686</v>
      </c>
      <c r="S138" s="75">
        <v>0</v>
      </c>
    </row>
    <row r="139" spans="1:19" ht="15" customHeight="1" x14ac:dyDescent="0.25">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5">
      <c r="A140" s="84"/>
      <c r="B140" s="85" t="s">
        <v>272</v>
      </c>
      <c r="C140" s="86">
        <v>2680150</v>
      </c>
      <c r="D140" s="86">
        <v>33706</v>
      </c>
      <c r="E140" s="86">
        <v>5013645</v>
      </c>
      <c r="F140" s="86">
        <v>255923</v>
      </c>
      <c r="G140" s="86">
        <v>378114.00000000012</v>
      </c>
      <c r="H140" s="86">
        <v>103599</v>
      </c>
      <c r="I140" s="86">
        <v>1565272</v>
      </c>
      <c r="J140" s="86">
        <v>5745020</v>
      </c>
      <c r="K140" s="86">
        <v>325568</v>
      </c>
      <c r="L140" s="86">
        <v>5564238</v>
      </c>
      <c r="M140" s="86">
        <v>1194195</v>
      </c>
      <c r="N140" s="86">
        <v>231241</v>
      </c>
      <c r="O140" s="86">
        <v>133590</v>
      </c>
      <c r="P140" s="86">
        <v>150547</v>
      </c>
      <c r="Q140" s="86">
        <v>3665595</v>
      </c>
      <c r="R140" s="86">
        <v>490081</v>
      </c>
      <c r="S140" s="87">
        <v>550557</v>
      </c>
    </row>
    <row r="141" spans="1:19" ht="15" customHeight="1" x14ac:dyDescent="0.25">
      <c r="A141" s="89"/>
      <c r="B141" s="90" t="s">
        <v>273</v>
      </c>
      <c r="C141" s="91">
        <v>38856583</v>
      </c>
      <c r="D141" s="91">
        <v>222598</v>
      </c>
      <c r="E141" s="91">
        <v>73067533</v>
      </c>
      <c r="F141" s="91">
        <v>1953857</v>
      </c>
      <c r="G141" s="91">
        <v>1830420</v>
      </c>
      <c r="H141" s="91">
        <v>577955</v>
      </c>
      <c r="I141" s="91">
        <v>21383928</v>
      </c>
      <c r="J141" s="91">
        <v>99354937</v>
      </c>
      <c r="K141" s="91">
        <v>1751270</v>
      </c>
      <c r="L141" s="91">
        <v>55290985</v>
      </c>
      <c r="M141" s="91">
        <v>16024694</v>
      </c>
      <c r="N141" s="91">
        <v>4090719</v>
      </c>
      <c r="O141" s="91">
        <v>1311026</v>
      </c>
      <c r="P141" s="91">
        <v>1366480</v>
      </c>
      <c r="Q141" s="91">
        <v>46680826</v>
      </c>
      <c r="R141" s="91">
        <v>4711940</v>
      </c>
      <c r="S141" s="92">
        <v>2931697</v>
      </c>
    </row>
    <row r="142" spans="1:19" ht="15" customHeight="1" x14ac:dyDescent="0.25">
      <c r="A142" s="93"/>
      <c r="B142" s="5"/>
      <c r="C142" s="49"/>
      <c r="D142" s="49"/>
      <c r="E142" s="49"/>
      <c r="F142" s="49"/>
      <c r="G142" s="49"/>
      <c r="H142" s="49"/>
      <c r="I142" s="49"/>
      <c r="J142" s="49"/>
      <c r="K142" s="49"/>
      <c r="L142" s="49"/>
      <c r="M142" s="49"/>
      <c r="N142" s="49"/>
      <c r="O142" s="49"/>
      <c r="P142" s="156"/>
      <c r="Q142" s="49"/>
      <c r="R142" s="49"/>
      <c r="S142" s="49"/>
    </row>
    <row r="143" spans="1:19" ht="15" customHeight="1" x14ac:dyDescent="0.25">
      <c r="A143" s="8" t="s">
        <v>44</v>
      </c>
      <c r="B143" s="8"/>
      <c r="C143" s="49"/>
      <c r="D143" s="49"/>
      <c r="E143" s="49"/>
      <c r="F143" s="49"/>
      <c r="G143" s="49"/>
      <c r="H143" s="49"/>
      <c r="I143" s="49"/>
      <c r="J143" s="49"/>
      <c r="K143" s="49"/>
      <c r="L143" s="49"/>
      <c r="M143" s="49"/>
      <c r="N143" s="49"/>
      <c r="O143" s="49"/>
      <c r="P143" s="156"/>
      <c r="Q143" s="49"/>
      <c r="R143" s="49"/>
      <c r="S143" s="49"/>
    </row>
    <row r="144" spans="1:19" ht="15" customHeight="1" x14ac:dyDescent="0.25">
      <c r="A144" s="9" t="s">
        <v>45</v>
      </c>
      <c r="C144" s="108"/>
      <c r="D144" s="108"/>
      <c r="E144" s="108"/>
      <c r="F144" s="108"/>
      <c r="G144" s="108"/>
      <c r="H144" s="108"/>
      <c r="I144" s="108"/>
      <c r="J144" s="108"/>
      <c r="K144" s="108"/>
      <c r="L144" s="108"/>
      <c r="M144" s="108"/>
      <c r="N144" s="108"/>
      <c r="O144" s="108"/>
      <c r="P144" s="157"/>
      <c r="Q144" s="108"/>
      <c r="R144" s="108"/>
      <c r="S144" s="108"/>
    </row>
    <row r="145" spans="3:19" ht="15" customHeight="1" x14ac:dyDescent="0.25"/>
    <row r="146" spans="3:19" ht="15" customHeight="1" x14ac:dyDescent="0.25"/>
    <row r="147" spans="3:19" ht="15" customHeight="1" x14ac:dyDescent="0.25"/>
    <row r="148" spans="3:19" ht="15" customHeight="1" x14ac:dyDescent="0.25">
      <c r="C148" s="108"/>
      <c r="D148" s="108"/>
      <c r="E148" s="108"/>
      <c r="F148" s="108"/>
      <c r="G148" s="108"/>
      <c r="H148" s="108"/>
      <c r="I148" s="108"/>
      <c r="J148" s="108"/>
      <c r="K148" s="108"/>
      <c r="L148" s="108"/>
      <c r="M148" s="108"/>
      <c r="N148" s="108"/>
      <c r="O148" s="108"/>
      <c r="P148" s="157"/>
      <c r="Q148" s="108"/>
      <c r="R148" s="108"/>
      <c r="S148" s="108"/>
    </row>
    <row r="149" spans="3:19" ht="15" customHeight="1" x14ac:dyDescent="0.25">
      <c r="C149" s="108"/>
      <c r="D149" s="108"/>
      <c r="E149" s="108"/>
      <c r="F149" s="108"/>
      <c r="G149" s="108"/>
      <c r="H149" s="108"/>
      <c r="I149" s="108"/>
      <c r="J149" s="108"/>
      <c r="K149" s="108"/>
      <c r="L149" s="108"/>
      <c r="M149" s="108"/>
      <c r="N149" s="108"/>
      <c r="O149" s="108"/>
      <c r="P149" s="157"/>
      <c r="Q149" s="108"/>
      <c r="R149" s="108"/>
      <c r="S149" s="108"/>
    </row>
    <row r="150" spans="3:19" ht="15" customHeight="1" x14ac:dyDescent="0.25">
      <c r="C150" s="108"/>
      <c r="D150" s="108"/>
      <c r="E150" s="108"/>
      <c r="F150" s="108"/>
      <c r="G150" s="108"/>
      <c r="H150" s="108"/>
      <c r="I150" s="108"/>
      <c r="J150" s="108"/>
      <c r="K150" s="108"/>
      <c r="L150" s="108"/>
      <c r="M150" s="108"/>
      <c r="N150" s="108"/>
      <c r="O150" s="108"/>
      <c r="P150" s="157"/>
      <c r="Q150" s="108"/>
      <c r="R150" s="108"/>
      <c r="S150" s="108"/>
    </row>
    <row r="151" spans="3:19" ht="15" customHeight="1" x14ac:dyDescent="0.25">
      <c r="C151" s="108"/>
      <c r="D151" s="108"/>
      <c r="E151" s="108"/>
      <c r="F151" s="108"/>
      <c r="G151" s="108"/>
      <c r="H151" s="108"/>
      <c r="I151" s="108"/>
      <c r="J151" s="108"/>
      <c r="K151" s="108"/>
      <c r="L151" s="108"/>
      <c r="M151" s="108"/>
      <c r="N151" s="108"/>
      <c r="O151" s="108"/>
      <c r="P151" s="157"/>
      <c r="Q151" s="108"/>
      <c r="R151" s="108"/>
      <c r="S151" s="108"/>
    </row>
    <row r="152" spans="3:19" ht="15" customHeight="1" x14ac:dyDescent="0.25">
      <c r="C152" s="108"/>
      <c r="D152" s="108"/>
      <c r="E152" s="108"/>
      <c r="F152" s="108"/>
      <c r="G152" s="108"/>
      <c r="H152" s="108"/>
      <c r="I152" s="108"/>
      <c r="J152" s="108"/>
      <c r="K152" s="108"/>
      <c r="L152" s="108"/>
      <c r="M152" s="108"/>
      <c r="N152" s="108"/>
      <c r="O152" s="108"/>
      <c r="P152" s="157"/>
      <c r="Q152" s="108"/>
      <c r="R152" s="108"/>
      <c r="S152" s="108"/>
    </row>
    <row r="153" spans="3:19" ht="15" customHeight="1" x14ac:dyDescent="0.25">
      <c r="C153" s="108"/>
      <c r="D153" s="108"/>
      <c r="E153" s="108"/>
      <c r="F153" s="108"/>
      <c r="G153" s="108"/>
      <c r="H153" s="108"/>
      <c r="I153" s="108"/>
      <c r="J153" s="108"/>
      <c r="K153" s="108"/>
      <c r="L153" s="108"/>
      <c r="M153" s="108"/>
      <c r="N153" s="108"/>
      <c r="O153" s="108"/>
      <c r="P153" s="157"/>
      <c r="Q153" s="108"/>
      <c r="R153" s="108"/>
      <c r="S153" s="108"/>
    </row>
    <row r="154" spans="3:19" ht="15" customHeight="1" x14ac:dyDescent="0.25">
      <c r="C154" s="108"/>
      <c r="D154" s="108"/>
      <c r="E154" s="108"/>
      <c r="F154" s="108"/>
      <c r="G154" s="108"/>
      <c r="H154" s="108"/>
      <c r="I154" s="108"/>
      <c r="J154" s="108"/>
      <c r="K154" s="108"/>
      <c r="L154" s="108"/>
      <c r="M154" s="108"/>
      <c r="N154" s="108"/>
      <c r="O154" s="108"/>
      <c r="P154" s="157"/>
      <c r="Q154" s="108"/>
      <c r="R154" s="108"/>
      <c r="S154" s="108"/>
    </row>
    <row r="155" spans="3:19" ht="15" customHeight="1" x14ac:dyDescent="0.25">
      <c r="C155" s="108"/>
      <c r="D155" s="108"/>
      <c r="E155" s="108"/>
      <c r="F155" s="108"/>
      <c r="G155" s="108"/>
      <c r="H155" s="108"/>
      <c r="I155" s="108"/>
      <c r="J155" s="108"/>
      <c r="K155" s="108"/>
      <c r="L155" s="108"/>
      <c r="M155" s="108"/>
      <c r="N155" s="108"/>
      <c r="O155" s="108"/>
      <c r="P155" s="157"/>
      <c r="Q155" s="108"/>
      <c r="R155" s="108"/>
      <c r="S155" s="108"/>
    </row>
    <row r="156" spans="3:19" ht="15" customHeight="1" x14ac:dyDescent="0.25"/>
  </sheetData>
  <pageMargins left="0.31496062992125984" right="0.23622047244094491" top="0.35433070866141736" bottom="0.27559055118110237" header="0.23622047244094491" footer="0.23622047244094491"/>
  <pageSetup paperSize="9" scale="65"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80" zoomScaleNormal="80" workbookViewId="0">
      <selection activeCell="K47" sqref="K47"/>
    </sheetView>
  </sheetViews>
  <sheetFormatPr defaultRowHeight="11.25" x14ac:dyDescent="0.2"/>
  <cols>
    <col min="1" max="1" width="4.28515625" style="11" customWidth="1"/>
    <col min="2" max="2" width="79.42578125" style="11" bestFit="1" customWidth="1"/>
    <col min="3" max="18" width="12.42578125" style="11" customWidth="1"/>
    <col min="19" max="16384" width="9.140625" style="11"/>
  </cols>
  <sheetData>
    <row r="1" spans="1:18" ht="15" customHeight="1" x14ac:dyDescent="0.2">
      <c r="A1" s="62" t="s">
        <v>33</v>
      </c>
      <c r="B1" s="97"/>
    </row>
    <row r="2" spans="1:18" ht="15" customHeight="1" x14ac:dyDescent="0.2">
      <c r="A2" s="62" t="s">
        <v>284</v>
      </c>
      <c r="B2" s="97"/>
    </row>
    <row r="3" spans="1:18" ht="15" customHeight="1" x14ac:dyDescent="0.2">
      <c r="A3" s="63" t="s">
        <v>151</v>
      </c>
    </row>
    <row r="4" spans="1:18" s="111" customFormat="1" ht="30" customHeight="1" x14ac:dyDescent="0.2">
      <c r="A4" s="109"/>
      <c r="B4" s="112"/>
      <c r="C4" s="68" t="s">
        <v>8</v>
      </c>
      <c r="D4" s="68" t="s">
        <v>282</v>
      </c>
      <c r="E4" s="68" t="s">
        <v>152</v>
      </c>
      <c r="F4" s="68" t="s">
        <v>7</v>
      </c>
      <c r="G4" s="68" t="s">
        <v>9</v>
      </c>
      <c r="H4" s="68" t="s">
        <v>155</v>
      </c>
      <c r="I4" s="68" t="s">
        <v>10</v>
      </c>
      <c r="J4" s="68" t="s">
        <v>6</v>
      </c>
      <c r="K4" s="68" t="s">
        <v>159</v>
      </c>
      <c r="L4" s="68" t="s">
        <v>46</v>
      </c>
      <c r="M4" s="68" t="s">
        <v>158</v>
      </c>
      <c r="N4" s="68" t="s">
        <v>161</v>
      </c>
      <c r="O4" s="68" t="s">
        <v>164</v>
      </c>
      <c r="P4" s="68" t="s">
        <v>165</v>
      </c>
      <c r="Q4" s="68" t="s">
        <v>285</v>
      </c>
      <c r="R4" s="69" t="s">
        <v>167</v>
      </c>
    </row>
    <row r="5" spans="1:18" ht="15" customHeight="1" x14ac:dyDescent="0.2">
      <c r="A5" s="113"/>
      <c r="B5" s="114" t="s">
        <v>168</v>
      </c>
      <c r="C5" s="115"/>
      <c r="D5" s="115"/>
      <c r="E5" s="115"/>
      <c r="F5" s="115"/>
      <c r="G5" s="115"/>
      <c r="H5" s="115"/>
      <c r="I5" s="115"/>
      <c r="J5" s="115"/>
      <c r="K5" s="115"/>
      <c r="L5" s="115"/>
      <c r="M5" s="115"/>
      <c r="N5" s="115"/>
      <c r="O5" s="115"/>
      <c r="P5" s="115"/>
      <c r="Q5" s="115"/>
      <c r="R5" s="116"/>
    </row>
    <row r="6" spans="1:18" ht="15" customHeight="1" x14ac:dyDescent="0.2">
      <c r="A6" s="4" t="s">
        <v>11</v>
      </c>
      <c r="B6" s="5" t="s">
        <v>169</v>
      </c>
      <c r="C6" s="74">
        <v>2728185</v>
      </c>
      <c r="D6" s="74">
        <v>47503</v>
      </c>
      <c r="E6" s="74">
        <v>1840317</v>
      </c>
      <c r="F6" s="74">
        <v>45283</v>
      </c>
      <c r="G6" s="74">
        <v>20775</v>
      </c>
      <c r="H6" s="74">
        <v>3870</v>
      </c>
      <c r="I6" s="74">
        <v>424450</v>
      </c>
      <c r="J6" s="74">
        <v>2879645</v>
      </c>
      <c r="K6" s="74">
        <v>6149</v>
      </c>
      <c r="L6" s="74">
        <v>775608</v>
      </c>
      <c r="M6" s="74">
        <v>354214</v>
      </c>
      <c r="N6" s="74">
        <v>741871</v>
      </c>
      <c r="O6" s="74">
        <v>15072</v>
      </c>
      <c r="P6" s="74">
        <v>3134032</v>
      </c>
      <c r="Q6" s="74">
        <v>117684</v>
      </c>
      <c r="R6" s="75">
        <v>7255</v>
      </c>
    </row>
    <row r="7" spans="1:18" ht="15" customHeight="1" x14ac:dyDescent="0.2">
      <c r="A7" s="4"/>
      <c r="B7" s="6" t="s">
        <v>170</v>
      </c>
      <c r="C7" s="39"/>
      <c r="D7" s="39"/>
      <c r="E7" s="39"/>
      <c r="F7" s="39"/>
      <c r="G7" s="39"/>
      <c r="H7" s="39"/>
      <c r="I7" s="39"/>
      <c r="J7" s="39"/>
      <c r="K7" s="39"/>
      <c r="L7" s="39"/>
      <c r="M7" s="39"/>
      <c r="N7" s="39"/>
      <c r="O7" s="39"/>
      <c r="P7" s="39"/>
      <c r="Q7" s="39"/>
      <c r="R7" s="46"/>
    </row>
    <row r="8" spans="1:18" ht="15" customHeight="1" x14ac:dyDescent="0.2">
      <c r="A8" s="4" t="s">
        <v>12</v>
      </c>
      <c r="B8" s="5" t="s">
        <v>171</v>
      </c>
      <c r="C8" s="74">
        <v>612055</v>
      </c>
      <c r="D8" s="74">
        <v>23585</v>
      </c>
      <c r="E8" s="74">
        <v>776413</v>
      </c>
      <c r="F8" s="74">
        <v>32480</v>
      </c>
      <c r="G8" s="74">
        <v>18439</v>
      </c>
      <c r="H8" s="74">
        <v>5862</v>
      </c>
      <c r="I8" s="74">
        <v>238007</v>
      </c>
      <c r="J8" s="74">
        <v>773163</v>
      </c>
      <c r="K8" s="74">
        <v>3398</v>
      </c>
      <c r="L8" s="74">
        <v>340209</v>
      </c>
      <c r="M8" s="74">
        <v>67593</v>
      </c>
      <c r="N8" s="74">
        <v>274289</v>
      </c>
      <c r="O8" s="74">
        <v>23832</v>
      </c>
      <c r="P8" s="74">
        <v>463898</v>
      </c>
      <c r="Q8" s="74">
        <v>38960</v>
      </c>
      <c r="R8" s="75">
        <v>152123</v>
      </c>
    </row>
    <row r="9" spans="1:18" ht="15" customHeight="1" x14ac:dyDescent="0.2">
      <c r="A9" s="4"/>
      <c r="B9" s="6" t="s">
        <v>172</v>
      </c>
      <c r="C9" s="39"/>
      <c r="D9" s="39"/>
      <c r="E9" s="39"/>
      <c r="F9" s="39"/>
      <c r="G9" s="39"/>
      <c r="H9" s="39"/>
      <c r="I9" s="39"/>
      <c r="J9" s="39"/>
      <c r="K9" s="39"/>
      <c r="L9" s="39"/>
      <c r="M9" s="39"/>
      <c r="N9" s="39"/>
      <c r="O9" s="39"/>
      <c r="P9" s="39"/>
      <c r="Q9" s="39"/>
      <c r="R9" s="46"/>
    </row>
    <row r="10" spans="1:18" ht="15" customHeight="1" x14ac:dyDescent="0.2">
      <c r="A10" s="4" t="s">
        <v>13</v>
      </c>
      <c r="B10" s="5" t="s">
        <v>173</v>
      </c>
      <c r="C10" s="74">
        <v>1231924</v>
      </c>
      <c r="D10" s="74">
        <v>3858</v>
      </c>
      <c r="E10" s="74">
        <v>1188805</v>
      </c>
      <c r="F10" s="74">
        <v>18093</v>
      </c>
      <c r="G10" s="74">
        <v>27176</v>
      </c>
      <c r="H10" s="74">
        <v>44700</v>
      </c>
      <c r="I10" s="74">
        <v>51093</v>
      </c>
      <c r="J10" s="74">
        <v>2549155</v>
      </c>
      <c r="K10" s="74">
        <v>643645</v>
      </c>
      <c r="L10" s="74">
        <v>775039</v>
      </c>
      <c r="M10" s="74">
        <v>35305</v>
      </c>
      <c r="N10" s="74">
        <v>59643</v>
      </c>
      <c r="O10" s="74">
        <v>0</v>
      </c>
      <c r="P10" s="74">
        <v>1750569</v>
      </c>
      <c r="Q10" s="74">
        <v>1346489</v>
      </c>
      <c r="R10" s="75">
        <v>34168</v>
      </c>
    </row>
    <row r="11" spans="1:18" ht="15" customHeight="1" x14ac:dyDescent="0.2">
      <c r="A11" s="4"/>
      <c r="B11" s="6" t="s">
        <v>34</v>
      </c>
      <c r="C11" s="39"/>
      <c r="D11" s="39"/>
      <c r="E11" s="39"/>
      <c r="F11" s="39"/>
      <c r="G11" s="39"/>
      <c r="H11" s="39"/>
      <c r="I11" s="39"/>
      <c r="J11" s="39"/>
      <c r="K11" s="39"/>
      <c r="L11" s="39"/>
      <c r="M11" s="39"/>
      <c r="N11" s="39"/>
      <c r="O11" s="39"/>
      <c r="P11" s="39"/>
      <c r="Q11" s="39"/>
      <c r="R11" s="46"/>
    </row>
    <row r="12" spans="1:18" ht="15" customHeight="1" x14ac:dyDescent="0.2">
      <c r="A12" s="4" t="s">
        <v>14</v>
      </c>
      <c r="B12" s="5" t="s">
        <v>174</v>
      </c>
      <c r="C12" s="74">
        <v>2442680</v>
      </c>
      <c r="D12" s="74">
        <v>4</v>
      </c>
      <c r="E12" s="74">
        <v>152018</v>
      </c>
      <c r="F12" s="74">
        <v>0</v>
      </c>
      <c r="G12" s="74">
        <v>0</v>
      </c>
      <c r="H12" s="74">
        <v>0</v>
      </c>
      <c r="I12" s="74">
        <v>0</v>
      </c>
      <c r="J12" s="74">
        <v>816722</v>
      </c>
      <c r="K12" s="74">
        <v>5044</v>
      </c>
      <c r="L12" s="74">
        <v>1526193</v>
      </c>
      <c r="M12" s="74">
        <v>68204</v>
      </c>
      <c r="N12" s="74">
        <v>0</v>
      </c>
      <c r="O12" s="74">
        <v>0</v>
      </c>
      <c r="P12" s="74">
        <v>1696315</v>
      </c>
      <c r="Q12" s="74">
        <v>0</v>
      </c>
      <c r="R12" s="75">
        <v>0</v>
      </c>
    </row>
    <row r="13" spans="1:18" ht="15" customHeight="1" x14ac:dyDescent="0.2">
      <c r="A13" s="4"/>
      <c r="B13" s="6" t="s">
        <v>175</v>
      </c>
      <c r="C13" s="74"/>
      <c r="D13" s="74"/>
      <c r="E13" s="74"/>
      <c r="F13" s="74"/>
      <c r="G13" s="74"/>
      <c r="H13" s="74"/>
      <c r="I13" s="74"/>
      <c r="J13" s="74"/>
      <c r="K13" s="74"/>
      <c r="L13" s="74"/>
      <c r="M13" s="74"/>
      <c r="N13" s="74"/>
      <c r="O13" s="74"/>
      <c r="P13" s="74"/>
      <c r="Q13" s="74"/>
      <c r="R13" s="75"/>
    </row>
    <row r="14" spans="1:18" ht="15" customHeight="1" x14ac:dyDescent="0.2">
      <c r="A14" s="4" t="s">
        <v>15</v>
      </c>
      <c r="B14" s="5" t="s">
        <v>176</v>
      </c>
      <c r="C14" s="74">
        <v>6509388</v>
      </c>
      <c r="D14" s="74">
        <v>40331</v>
      </c>
      <c r="E14" s="74">
        <v>10779030</v>
      </c>
      <c r="F14" s="74">
        <v>1001084</v>
      </c>
      <c r="G14" s="74">
        <v>1186406</v>
      </c>
      <c r="H14" s="74">
        <v>151401</v>
      </c>
      <c r="I14" s="74">
        <v>3068501</v>
      </c>
      <c r="J14" s="74">
        <v>15620442</v>
      </c>
      <c r="K14" s="74">
        <v>592204</v>
      </c>
      <c r="L14" s="74">
        <v>11810712</v>
      </c>
      <c r="M14" s="74">
        <v>5346312</v>
      </c>
      <c r="N14" s="74">
        <v>34998</v>
      </c>
      <c r="O14" s="74">
        <v>0</v>
      </c>
      <c r="P14" s="74">
        <v>6809469</v>
      </c>
      <c r="Q14" s="74">
        <v>468311</v>
      </c>
      <c r="R14" s="75">
        <v>97299</v>
      </c>
    </row>
    <row r="15" spans="1:18" ht="15" customHeight="1" x14ac:dyDescent="0.2">
      <c r="A15" s="4"/>
      <c r="B15" s="6" t="s">
        <v>177</v>
      </c>
      <c r="C15" s="74"/>
      <c r="D15" s="74"/>
      <c r="E15" s="74"/>
      <c r="F15" s="74"/>
      <c r="G15" s="74"/>
      <c r="H15" s="74"/>
      <c r="I15" s="74"/>
      <c r="J15" s="74"/>
      <c r="K15" s="74"/>
      <c r="L15" s="74"/>
      <c r="M15" s="74"/>
      <c r="N15" s="74"/>
      <c r="O15" s="74"/>
      <c r="P15" s="74"/>
      <c r="Q15" s="74"/>
      <c r="R15" s="75"/>
    </row>
    <row r="16" spans="1:18" ht="15" customHeight="1" x14ac:dyDescent="0.2">
      <c r="A16" s="4"/>
      <c r="B16" s="76" t="s">
        <v>178</v>
      </c>
      <c r="C16" s="77">
        <v>6628939</v>
      </c>
      <c r="D16" s="77">
        <v>45356</v>
      </c>
      <c r="E16" s="77">
        <v>11096453</v>
      </c>
      <c r="F16" s="77">
        <v>1001084</v>
      </c>
      <c r="G16" s="77">
        <v>1187159</v>
      </c>
      <c r="H16" s="77">
        <v>155964</v>
      </c>
      <c r="I16" s="77">
        <v>3135810</v>
      </c>
      <c r="J16" s="77">
        <v>15981141</v>
      </c>
      <c r="K16" s="77">
        <v>592204</v>
      </c>
      <c r="L16" s="77">
        <v>12727726</v>
      </c>
      <c r="M16" s="77">
        <v>5352961</v>
      </c>
      <c r="N16" s="77">
        <v>34998</v>
      </c>
      <c r="O16" s="77">
        <v>0</v>
      </c>
      <c r="P16" s="77">
        <v>6892575</v>
      </c>
      <c r="Q16" s="77">
        <v>494739</v>
      </c>
      <c r="R16" s="78">
        <v>97299</v>
      </c>
    </row>
    <row r="17" spans="1:18" ht="15" customHeight="1" x14ac:dyDescent="0.2">
      <c r="A17" s="4"/>
      <c r="B17" s="79" t="s">
        <v>179</v>
      </c>
      <c r="C17" s="77"/>
      <c r="D17" s="77"/>
      <c r="E17" s="77"/>
      <c r="F17" s="77"/>
      <c r="G17" s="77"/>
      <c r="H17" s="77"/>
      <c r="I17" s="77"/>
      <c r="J17" s="77"/>
      <c r="K17" s="77"/>
      <c r="L17" s="77"/>
      <c r="M17" s="77"/>
      <c r="N17" s="77"/>
      <c r="O17" s="77"/>
      <c r="P17" s="77"/>
      <c r="Q17" s="77"/>
      <c r="R17" s="78"/>
    </row>
    <row r="18" spans="1:18" ht="15" customHeight="1" x14ac:dyDescent="0.2">
      <c r="A18" s="4"/>
      <c r="B18" s="76" t="s">
        <v>180</v>
      </c>
      <c r="C18" s="77">
        <v>-119551</v>
      </c>
      <c r="D18" s="77">
        <v>-5025</v>
      </c>
      <c r="E18" s="77">
        <v>-317423</v>
      </c>
      <c r="F18" s="77">
        <v>0</v>
      </c>
      <c r="G18" s="77">
        <v>-753</v>
      </c>
      <c r="H18" s="77">
        <v>-4563</v>
      </c>
      <c r="I18" s="77">
        <v>-67309</v>
      </c>
      <c r="J18" s="77">
        <v>-360699</v>
      </c>
      <c r="K18" s="77">
        <v>0</v>
      </c>
      <c r="L18" s="77">
        <v>-917014</v>
      </c>
      <c r="M18" s="77">
        <v>-6649</v>
      </c>
      <c r="N18" s="77">
        <v>0</v>
      </c>
      <c r="O18" s="77">
        <v>0</v>
      </c>
      <c r="P18" s="77">
        <v>-83106</v>
      </c>
      <c r="Q18" s="77">
        <v>-26428</v>
      </c>
      <c r="R18" s="78">
        <v>0</v>
      </c>
    </row>
    <row r="19" spans="1:18" ht="15" customHeight="1" x14ac:dyDescent="0.2">
      <c r="A19" s="4"/>
      <c r="B19" s="79" t="s">
        <v>181</v>
      </c>
      <c r="C19" s="77"/>
      <c r="D19" s="77"/>
      <c r="E19" s="77"/>
      <c r="F19" s="77"/>
      <c r="G19" s="77"/>
      <c r="H19" s="77"/>
      <c r="I19" s="77"/>
      <c r="J19" s="77"/>
      <c r="K19" s="77"/>
      <c r="L19" s="77"/>
      <c r="M19" s="77"/>
      <c r="N19" s="77"/>
      <c r="O19" s="77"/>
      <c r="P19" s="77"/>
      <c r="Q19" s="77"/>
      <c r="R19" s="78"/>
    </row>
    <row r="20" spans="1:18" ht="15" customHeight="1" x14ac:dyDescent="0.2">
      <c r="A20" s="4" t="s">
        <v>16</v>
      </c>
      <c r="B20" s="5" t="s">
        <v>182</v>
      </c>
      <c r="C20" s="74">
        <v>1230043</v>
      </c>
      <c r="D20" s="74">
        <v>17116</v>
      </c>
      <c r="E20" s="74">
        <v>921648</v>
      </c>
      <c r="F20" s="74">
        <v>4550</v>
      </c>
      <c r="G20" s="74">
        <v>106818</v>
      </c>
      <c r="H20" s="74">
        <v>400</v>
      </c>
      <c r="I20" s="74">
        <v>172044</v>
      </c>
      <c r="J20" s="74">
        <v>4011515</v>
      </c>
      <c r="K20" s="74">
        <v>70249</v>
      </c>
      <c r="L20" s="74">
        <v>1690628</v>
      </c>
      <c r="M20" s="74">
        <v>95128</v>
      </c>
      <c r="N20" s="74">
        <v>62910</v>
      </c>
      <c r="O20" s="74">
        <v>0</v>
      </c>
      <c r="P20" s="74">
        <v>1535436</v>
      </c>
      <c r="Q20" s="74">
        <v>258795</v>
      </c>
      <c r="R20" s="75">
        <v>3532920</v>
      </c>
    </row>
    <row r="21" spans="1:18" ht="15" customHeight="1" x14ac:dyDescent="0.2">
      <c r="A21" s="4"/>
      <c r="B21" s="6" t="s">
        <v>183</v>
      </c>
      <c r="C21" s="74"/>
      <c r="D21" s="74"/>
      <c r="E21" s="74"/>
      <c r="F21" s="74"/>
      <c r="G21" s="74"/>
      <c r="H21" s="74"/>
      <c r="I21" s="74"/>
      <c r="J21" s="74"/>
      <c r="K21" s="74"/>
      <c r="L21" s="74"/>
      <c r="M21" s="74"/>
      <c r="N21" s="74"/>
      <c r="O21" s="74"/>
      <c r="P21" s="74"/>
      <c r="Q21" s="74"/>
      <c r="R21" s="75"/>
    </row>
    <row r="22" spans="1:18" ht="15" customHeight="1" x14ac:dyDescent="0.2">
      <c r="A22" s="4"/>
      <c r="B22" s="76" t="s">
        <v>184</v>
      </c>
      <c r="C22" s="77">
        <v>1230043</v>
      </c>
      <c r="D22" s="77">
        <v>17116</v>
      </c>
      <c r="E22" s="77">
        <v>921650</v>
      </c>
      <c r="F22" s="77">
        <v>4550</v>
      </c>
      <c r="G22" s="77">
        <v>106818</v>
      </c>
      <c r="H22" s="77">
        <v>400</v>
      </c>
      <c r="I22" s="77">
        <v>172046</v>
      </c>
      <c r="J22" s="77">
        <v>4022909</v>
      </c>
      <c r="K22" s="77">
        <v>70249</v>
      </c>
      <c r="L22" s="77">
        <v>2110845</v>
      </c>
      <c r="M22" s="77">
        <v>95128</v>
      </c>
      <c r="N22" s="77">
        <v>62910</v>
      </c>
      <c r="O22" s="77">
        <v>0</v>
      </c>
      <c r="P22" s="77">
        <v>1535436</v>
      </c>
      <c r="Q22" s="77">
        <v>274192</v>
      </c>
      <c r="R22" s="78">
        <v>3532920</v>
      </c>
    </row>
    <row r="23" spans="1:18" ht="15" customHeight="1" x14ac:dyDescent="0.2">
      <c r="A23" s="4"/>
      <c r="B23" s="79" t="s">
        <v>179</v>
      </c>
      <c r="C23" s="39"/>
      <c r="D23" s="39"/>
      <c r="E23" s="39"/>
      <c r="F23" s="39"/>
      <c r="G23" s="39"/>
      <c r="H23" s="39"/>
      <c r="I23" s="39"/>
      <c r="J23" s="39"/>
      <c r="K23" s="39"/>
      <c r="L23" s="39"/>
      <c r="M23" s="39"/>
      <c r="N23" s="39"/>
      <c r="O23" s="39"/>
      <c r="P23" s="39"/>
      <c r="Q23" s="39"/>
      <c r="R23" s="46"/>
    </row>
    <row r="24" spans="1:18" ht="15" customHeight="1" x14ac:dyDescent="0.2">
      <c r="A24" s="4"/>
      <c r="B24" s="76" t="s">
        <v>185</v>
      </c>
      <c r="C24" s="77">
        <v>0</v>
      </c>
      <c r="D24" s="77">
        <v>0</v>
      </c>
      <c r="E24" s="77">
        <v>-2</v>
      </c>
      <c r="F24" s="77">
        <v>0</v>
      </c>
      <c r="G24" s="77">
        <v>0</v>
      </c>
      <c r="H24" s="77">
        <v>0</v>
      </c>
      <c r="I24" s="77">
        <v>-2</v>
      </c>
      <c r="J24" s="77">
        <v>-11394</v>
      </c>
      <c r="K24" s="77">
        <v>0</v>
      </c>
      <c r="L24" s="77">
        <v>-420217</v>
      </c>
      <c r="M24" s="77">
        <v>0</v>
      </c>
      <c r="N24" s="77">
        <v>0</v>
      </c>
      <c r="O24" s="77">
        <v>0</v>
      </c>
      <c r="P24" s="77">
        <v>0</v>
      </c>
      <c r="Q24" s="77">
        <v>-15397</v>
      </c>
      <c r="R24" s="78">
        <v>0</v>
      </c>
    </row>
    <row r="25" spans="1:18" ht="15" customHeight="1" x14ac:dyDescent="0.2">
      <c r="A25" s="4"/>
      <c r="B25" s="79" t="s">
        <v>181</v>
      </c>
      <c r="C25" s="77"/>
      <c r="D25" s="77"/>
      <c r="E25" s="77"/>
      <c r="F25" s="77"/>
      <c r="G25" s="77"/>
      <c r="H25" s="77"/>
      <c r="I25" s="77"/>
      <c r="J25" s="77"/>
      <c r="K25" s="77"/>
      <c r="L25" s="77"/>
      <c r="M25" s="77"/>
      <c r="N25" s="77"/>
      <c r="O25" s="77"/>
      <c r="P25" s="77"/>
      <c r="Q25" s="77"/>
      <c r="R25" s="78"/>
    </row>
    <row r="26" spans="1:18" ht="15" customHeight="1" x14ac:dyDescent="0.2">
      <c r="A26" s="4" t="s">
        <v>17</v>
      </c>
      <c r="B26" s="5" t="s">
        <v>186</v>
      </c>
      <c r="C26" s="74">
        <v>24281622</v>
      </c>
      <c r="D26" s="74">
        <v>76083</v>
      </c>
      <c r="E26" s="74">
        <v>51970159</v>
      </c>
      <c r="F26" s="74">
        <v>376820</v>
      </c>
      <c r="G26" s="74">
        <v>352523</v>
      </c>
      <c r="H26" s="74">
        <v>246931</v>
      </c>
      <c r="I26" s="74">
        <v>14662277</v>
      </c>
      <c r="J26" s="74">
        <v>65759033</v>
      </c>
      <c r="K26" s="74">
        <v>358433</v>
      </c>
      <c r="L26" s="74">
        <v>31583759</v>
      </c>
      <c r="M26" s="74">
        <v>7555017</v>
      </c>
      <c r="N26" s="74">
        <v>3393508</v>
      </c>
      <c r="O26" s="74">
        <v>1215489</v>
      </c>
      <c r="P26" s="74">
        <v>31782691</v>
      </c>
      <c r="Q26" s="74">
        <v>1041341</v>
      </c>
      <c r="R26" s="75">
        <v>954522</v>
      </c>
    </row>
    <row r="27" spans="1:18" ht="15" customHeight="1" x14ac:dyDescent="0.2">
      <c r="A27" s="4"/>
      <c r="B27" s="6" t="s">
        <v>187</v>
      </c>
      <c r="C27" s="74"/>
      <c r="D27" s="74"/>
      <c r="E27" s="74"/>
      <c r="F27" s="74"/>
      <c r="G27" s="74"/>
      <c r="H27" s="74"/>
      <c r="I27" s="74"/>
      <c r="J27" s="74"/>
      <c r="K27" s="74"/>
      <c r="L27" s="74"/>
      <c r="M27" s="74"/>
      <c r="N27" s="74"/>
      <c r="O27" s="74"/>
      <c r="P27" s="74"/>
      <c r="Q27" s="74"/>
      <c r="R27" s="75"/>
    </row>
    <row r="28" spans="1:18" ht="15" customHeight="1" x14ac:dyDescent="0.2">
      <c r="A28" s="4"/>
      <c r="B28" s="76" t="s">
        <v>188</v>
      </c>
      <c r="C28" s="77">
        <v>25260276</v>
      </c>
      <c r="D28" s="77">
        <v>77025</v>
      </c>
      <c r="E28" s="77">
        <v>55438243</v>
      </c>
      <c r="F28" s="77">
        <v>377079</v>
      </c>
      <c r="G28" s="77">
        <v>526681</v>
      </c>
      <c r="H28" s="77">
        <v>279326</v>
      </c>
      <c r="I28" s="77">
        <v>15944015</v>
      </c>
      <c r="J28" s="77">
        <v>70956739</v>
      </c>
      <c r="K28" s="77">
        <v>388374</v>
      </c>
      <c r="L28" s="77">
        <v>37416406</v>
      </c>
      <c r="M28" s="77">
        <v>8373275</v>
      </c>
      <c r="N28" s="77">
        <v>3393508</v>
      </c>
      <c r="O28" s="77">
        <v>1215489</v>
      </c>
      <c r="P28" s="77">
        <v>34128173</v>
      </c>
      <c r="Q28" s="77">
        <v>1370007</v>
      </c>
      <c r="R28" s="78">
        <v>1081727</v>
      </c>
    </row>
    <row r="29" spans="1:18" ht="15" customHeight="1" x14ac:dyDescent="0.2">
      <c r="A29" s="4"/>
      <c r="B29" s="79" t="s">
        <v>179</v>
      </c>
      <c r="C29" s="39"/>
      <c r="D29" s="39"/>
      <c r="E29" s="39"/>
      <c r="F29" s="39"/>
      <c r="G29" s="39"/>
      <c r="H29" s="39"/>
      <c r="I29" s="39"/>
      <c r="J29" s="39"/>
      <c r="K29" s="39"/>
      <c r="L29" s="39"/>
      <c r="M29" s="39"/>
      <c r="N29" s="39"/>
      <c r="O29" s="39"/>
      <c r="P29" s="39"/>
      <c r="Q29" s="39"/>
      <c r="R29" s="46"/>
    </row>
    <row r="30" spans="1:18" ht="15" customHeight="1" x14ac:dyDescent="0.2">
      <c r="A30" s="4"/>
      <c r="B30" s="76" t="s">
        <v>189</v>
      </c>
      <c r="C30" s="77">
        <v>-978654</v>
      </c>
      <c r="D30" s="77">
        <v>-942</v>
      </c>
      <c r="E30" s="77">
        <v>-3468084</v>
      </c>
      <c r="F30" s="77">
        <v>-259</v>
      </c>
      <c r="G30" s="77">
        <v>-174158</v>
      </c>
      <c r="H30" s="77">
        <v>-32395</v>
      </c>
      <c r="I30" s="77">
        <v>-1281738</v>
      </c>
      <c r="J30" s="77">
        <v>-5197706</v>
      </c>
      <c r="K30" s="77">
        <v>-29941</v>
      </c>
      <c r="L30" s="77">
        <v>-5832647</v>
      </c>
      <c r="M30" s="77">
        <v>-818258</v>
      </c>
      <c r="N30" s="77">
        <v>0</v>
      </c>
      <c r="O30" s="77">
        <v>0</v>
      </c>
      <c r="P30" s="77">
        <v>-2345482</v>
      </c>
      <c r="Q30" s="77">
        <v>-328666</v>
      </c>
      <c r="R30" s="78">
        <v>-127205</v>
      </c>
    </row>
    <row r="31" spans="1:18" ht="15" customHeight="1" x14ac:dyDescent="0.2">
      <c r="A31" s="4"/>
      <c r="B31" s="79" t="s">
        <v>181</v>
      </c>
      <c r="C31" s="39"/>
      <c r="D31" s="39"/>
      <c r="E31" s="39"/>
      <c r="F31" s="39"/>
      <c r="G31" s="39"/>
      <c r="H31" s="39"/>
      <c r="I31" s="39"/>
      <c r="J31" s="39"/>
      <c r="K31" s="39"/>
      <c r="L31" s="39"/>
      <c r="M31" s="39"/>
      <c r="N31" s="39"/>
      <c r="O31" s="39"/>
      <c r="P31" s="39"/>
      <c r="Q31" s="39"/>
      <c r="R31" s="46"/>
    </row>
    <row r="32" spans="1:18" ht="15" customHeight="1" x14ac:dyDescent="0.2">
      <c r="A32" s="4" t="s">
        <v>18</v>
      </c>
      <c r="B32" s="5" t="s">
        <v>190</v>
      </c>
      <c r="C32" s="74">
        <v>22417</v>
      </c>
      <c r="D32" s="74">
        <v>0</v>
      </c>
      <c r="E32" s="74">
        <v>494891</v>
      </c>
      <c r="F32" s="74">
        <v>0</v>
      </c>
      <c r="G32" s="74">
        <v>0</v>
      </c>
      <c r="H32" s="74">
        <v>100115</v>
      </c>
      <c r="I32" s="74">
        <v>161540</v>
      </c>
      <c r="J32" s="74">
        <v>0</v>
      </c>
      <c r="K32" s="74">
        <v>0</v>
      </c>
      <c r="L32" s="74">
        <v>0</v>
      </c>
      <c r="M32" s="74">
        <v>0</v>
      </c>
      <c r="N32" s="74">
        <v>0</v>
      </c>
      <c r="O32" s="74">
        <v>0</v>
      </c>
      <c r="P32" s="74">
        <v>0</v>
      </c>
      <c r="Q32" s="74">
        <v>0</v>
      </c>
      <c r="R32" s="75">
        <v>0</v>
      </c>
    </row>
    <row r="33" spans="1:18" ht="15" customHeight="1" x14ac:dyDescent="0.2">
      <c r="A33" s="4"/>
      <c r="B33" s="6" t="s">
        <v>191</v>
      </c>
      <c r="C33" s="74"/>
      <c r="D33" s="74"/>
      <c r="E33" s="74"/>
      <c r="F33" s="74"/>
      <c r="G33" s="74"/>
      <c r="H33" s="74"/>
      <c r="I33" s="74"/>
      <c r="J33" s="74"/>
      <c r="K33" s="74"/>
      <c r="L33" s="74"/>
      <c r="M33" s="74"/>
      <c r="N33" s="74"/>
      <c r="O33" s="74"/>
      <c r="P33" s="74"/>
      <c r="Q33" s="74"/>
      <c r="R33" s="75"/>
    </row>
    <row r="34" spans="1:18" ht="15" customHeight="1" x14ac:dyDescent="0.2">
      <c r="A34" s="4"/>
      <c r="B34" s="76" t="s">
        <v>192</v>
      </c>
      <c r="C34" s="77">
        <v>22417</v>
      </c>
      <c r="D34" s="77">
        <v>0</v>
      </c>
      <c r="E34" s="77">
        <v>494891</v>
      </c>
      <c r="F34" s="77">
        <v>0</v>
      </c>
      <c r="G34" s="77">
        <v>0</v>
      </c>
      <c r="H34" s="77">
        <v>102346</v>
      </c>
      <c r="I34" s="77">
        <v>161540</v>
      </c>
      <c r="J34" s="77">
        <v>0</v>
      </c>
      <c r="K34" s="77">
        <v>0</v>
      </c>
      <c r="L34" s="77">
        <v>0</v>
      </c>
      <c r="M34" s="77">
        <v>0</v>
      </c>
      <c r="N34" s="77">
        <v>0</v>
      </c>
      <c r="O34" s="77">
        <v>0</v>
      </c>
      <c r="P34" s="77">
        <v>0</v>
      </c>
      <c r="Q34" s="77">
        <v>0</v>
      </c>
      <c r="R34" s="78">
        <v>0</v>
      </c>
    </row>
    <row r="35" spans="1:18" ht="15" customHeight="1" x14ac:dyDescent="0.2">
      <c r="A35" s="4"/>
      <c r="B35" s="79" t="s">
        <v>179</v>
      </c>
      <c r="C35" s="77"/>
      <c r="D35" s="77"/>
      <c r="E35" s="77"/>
      <c r="F35" s="77"/>
      <c r="G35" s="77"/>
      <c r="H35" s="77"/>
      <c r="I35" s="77"/>
      <c r="J35" s="77"/>
      <c r="K35" s="77"/>
      <c r="L35" s="77"/>
      <c r="M35" s="77"/>
      <c r="N35" s="77"/>
      <c r="O35" s="77"/>
      <c r="P35" s="77"/>
      <c r="Q35" s="77"/>
      <c r="R35" s="78"/>
    </row>
    <row r="36" spans="1:18" ht="15" customHeight="1" x14ac:dyDescent="0.2">
      <c r="A36" s="4"/>
      <c r="B36" s="76" t="s">
        <v>193</v>
      </c>
      <c r="C36" s="77">
        <v>0</v>
      </c>
      <c r="D36" s="77">
        <v>0</v>
      </c>
      <c r="E36" s="77">
        <v>0</v>
      </c>
      <c r="F36" s="77">
        <v>0</v>
      </c>
      <c r="G36" s="77">
        <v>0</v>
      </c>
      <c r="H36" s="77">
        <v>-2231</v>
      </c>
      <c r="I36" s="77">
        <v>0</v>
      </c>
      <c r="J36" s="77">
        <v>0</v>
      </c>
      <c r="K36" s="77">
        <v>0</v>
      </c>
      <c r="L36" s="77">
        <v>0</v>
      </c>
      <c r="M36" s="77">
        <v>0</v>
      </c>
      <c r="N36" s="77">
        <v>0</v>
      </c>
      <c r="O36" s="77">
        <v>0</v>
      </c>
      <c r="P36" s="77">
        <v>0</v>
      </c>
      <c r="Q36" s="77">
        <v>0</v>
      </c>
      <c r="R36" s="78">
        <v>0</v>
      </c>
    </row>
    <row r="37" spans="1:18" ht="15" customHeight="1" x14ac:dyDescent="0.2">
      <c r="A37" s="4"/>
      <c r="B37" s="79" t="s">
        <v>181</v>
      </c>
      <c r="C37" s="77"/>
      <c r="D37" s="77"/>
      <c r="E37" s="77"/>
      <c r="F37" s="77"/>
      <c r="G37" s="77"/>
      <c r="H37" s="77"/>
      <c r="I37" s="77"/>
      <c r="J37" s="77"/>
      <c r="K37" s="77"/>
      <c r="L37" s="77"/>
      <c r="M37" s="77"/>
      <c r="N37" s="77"/>
      <c r="O37" s="77"/>
      <c r="P37" s="77"/>
      <c r="Q37" s="77"/>
      <c r="R37" s="78"/>
    </row>
    <row r="38" spans="1:18" ht="15" customHeight="1" x14ac:dyDescent="0.2">
      <c r="A38" s="4" t="s">
        <v>19</v>
      </c>
      <c r="B38" s="5" t="s">
        <v>194</v>
      </c>
      <c r="C38" s="74">
        <v>0</v>
      </c>
      <c r="D38" s="74">
        <v>0</v>
      </c>
      <c r="E38" s="74">
        <v>0</v>
      </c>
      <c r="F38" s="74">
        <v>0</v>
      </c>
      <c r="G38" s="74">
        <v>0</v>
      </c>
      <c r="H38" s="74">
        <v>0</v>
      </c>
      <c r="I38" s="74">
        <v>0</v>
      </c>
      <c r="J38" s="74">
        <v>1081166</v>
      </c>
      <c r="K38" s="74">
        <v>0</v>
      </c>
      <c r="L38" s="74">
        <v>0</v>
      </c>
      <c r="M38" s="74">
        <v>0</v>
      </c>
      <c r="N38" s="74">
        <v>0</v>
      </c>
      <c r="O38" s="74">
        <v>0</v>
      </c>
      <c r="P38" s="74">
        <v>0</v>
      </c>
      <c r="Q38" s="74">
        <v>0</v>
      </c>
      <c r="R38" s="75">
        <v>0</v>
      </c>
    </row>
    <row r="39" spans="1:18" ht="15" customHeight="1" x14ac:dyDescent="0.2">
      <c r="A39" s="4"/>
      <c r="B39" s="6" t="s">
        <v>195</v>
      </c>
      <c r="C39" s="39"/>
      <c r="D39" s="39"/>
      <c r="E39" s="39"/>
      <c r="F39" s="39"/>
      <c r="G39" s="39"/>
      <c r="H39" s="39"/>
      <c r="I39" s="39"/>
      <c r="J39" s="39"/>
      <c r="K39" s="39"/>
      <c r="L39" s="39"/>
      <c r="M39" s="39"/>
      <c r="N39" s="39"/>
      <c r="O39" s="39"/>
      <c r="P39" s="39"/>
      <c r="Q39" s="39"/>
      <c r="R39" s="46"/>
    </row>
    <row r="40" spans="1:18" ht="15" customHeight="1" x14ac:dyDescent="0.2">
      <c r="A40" s="4" t="s">
        <v>20</v>
      </c>
      <c r="B40" s="5" t="s">
        <v>196</v>
      </c>
      <c r="C40" s="74">
        <v>91286</v>
      </c>
      <c r="D40" s="74">
        <v>0</v>
      </c>
      <c r="E40" s="74">
        <v>73127</v>
      </c>
      <c r="F40" s="74">
        <v>1962</v>
      </c>
      <c r="G40" s="74">
        <v>2348</v>
      </c>
      <c r="H40" s="74">
        <v>0</v>
      </c>
      <c r="I40" s="74">
        <v>9</v>
      </c>
      <c r="J40" s="74">
        <v>46468</v>
      </c>
      <c r="K40" s="74">
        <v>0</v>
      </c>
      <c r="L40" s="74">
        <v>318596</v>
      </c>
      <c r="M40" s="74">
        <v>0</v>
      </c>
      <c r="N40" s="74">
        <v>369</v>
      </c>
      <c r="O40" s="74">
        <v>0</v>
      </c>
      <c r="P40" s="74">
        <v>130292</v>
      </c>
      <c r="Q40" s="74">
        <v>15236</v>
      </c>
      <c r="R40" s="75">
        <v>15638</v>
      </c>
    </row>
    <row r="41" spans="1:18" ht="15" customHeight="1" x14ac:dyDescent="0.2">
      <c r="A41" s="4"/>
      <c r="B41" s="6" t="s">
        <v>197</v>
      </c>
      <c r="C41" s="74"/>
      <c r="D41" s="74"/>
      <c r="E41" s="74"/>
      <c r="F41" s="74"/>
      <c r="G41" s="74"/>
      <c r="H41" s="74"/>
      <c r="I41" s="74"/>
      <c r="J41" s="74"/>
      <c r="K41" s="74"/>
      <c r="L41" s="74"/>
      <c r="M41" s="74"/>
      <c r="N41" s="74"/>
      <c r="O41" s="74"/>
      <c r="P41" s="74"/>
      <c r="Q41" s="74"/>
      <c r="R41" s="75"/>
    </row>
    <row r="42" spans="1:18" ht="15" customHeight="1" x14ac:dyDescent="0.2">
      <c r="A42" s="4" t="s">
        <v>21</v>
      </c>
      <c r="B42" s="5" t="s">
        <v>198</v>
      </c>
      <c r="C42" s="74">
        <v>0</v>
      </c>
      <c r="D42" s="74">
        <v>86</v>
      </c>
      <c r="E42" s="74">
        <v>1765382</v>
      </c>
      <c r="F42" s="74">
        <v>0</v>
      </c>
      <c r="G42" s="74">
        <v>343</v>
      </c>
      <c r="H42" s="74">
        <v>26821</v>
      </c>
      <c r="I42" s="74">
        <v>754899</v>
      </c>
      <c r="J42" s="74">
        <v>830402</v>
      </c>
      <c r="K42" s="74">
        <v>0</v>
      </c>
      <c r="L42" s="74">
        <v>3222806</v>
      </c>
      <c r="M42" s="74">
        <v>668752</v>
      </c>
      <c r="N42" s="74">
        <v>364</v>
      </c>
      <c r="O42" s="74">
        <v>402</v>
      </c>
      <c r="P42" s="74">
        <v>190604</v>
      </c>
      <c r="Q42" s="74">
        <v>3600</v>
      </c>
      <c r="R42" s="75">
        <v>4538077</v>
      </c>
    </row>
    <row r="43" spans="1:18" ht="15" customHeight="1" x14ac:dyDescent="0.2">
      <c r="A43" s="4"/>
      <c r="B43" s="6" t="s">
        <v>199</v>
      </c>
      <c r="C43" s="74"/>
      <c r="D43" s="74"/>
      <c r="E43" s="74"/>
      <c r="F43" s="74"/>
      <c r="G43" s="74"/>
      <c r="H43" s="74"/>
      <c r="I43" s="74"/>
      <c r="J43" s="74"/>
      <c r="K43" s="74"/>
      <c r="L43" s="74"/>
      <c r="M43" s="74"/>
      <c r="N43" s="74"/>
      <c r="O43" s="74"/>
      <c r="P43" s="74"/>
      <c r="Q43" s="74"/>
      <c r="R43" s="75"/>
    </row>
    <row r="44" spans="1:18" ht="15" customHeight="1" x14ac:dyDescent="0.2">
      <c r="A44" s="4"/>
      <c r="B44" s="76" t="s">
        <v>200</v>
      </c>
      <c r="C44" s="77">
        <v>0</v>
      </c>
      <c r="D44" s="77">
        <v>86</v>
      </c>
      <c r="E44" s="77">
        <v>2030552</v>
      </c>
      <c r="F44" s="77">
        <v>0</v>
      </c>
      <c r="G44" s="77">
        <v>343</v>
      </c>
      <c r="H44" s="77">
        <v>36682</v>
      </c>
      <c r="I44" s="77">
        <v>892164</v>
      </c>
      <c r="J44" s="77">
        <v>1241911</v>
      </c>
      <c r="K44" s="77">
        <v>0</v>
      </c>
      <c r="L44" s="77">
        <v>4416225</v>
      </c>
      <c r="M44" s="77">
        <v>812779</v>
      </c>
      <c r="N44" s="77">
        <v>364</v>
      </c>
      <c r="O44" s="77">
        <v>402</v>
      </c>
      <c r="P44" s="77">
        <v>311881</v>
      </c>
      <c r="Q44" s="77">
        <v>3600</v>
      </c>
      <c r="R44" s="78">
        <v>4538077</v>
      </c>
    </row>
    <row r="45" spans="1:18" ht="15" customHeight="1" x14ac:dyDescent="0.2">
      <c r="A45" s="4"/>
      <c r="B45" s="16" t="s">
        <v>179</v>
      </c>
      <c r="C45" s="39"/>
      <c r="D45" s="39"/>
      <c r="E45" s="39"/>
      <c r="F45" s="39"/>
      <c r="G45" s="39"/>
      <c r="H45" s="39"/>
      <c r="I45" s="39"/>
      <c r="J45" s="39"/>
      <c r="K45" s="39"/>
      <c r="L45" s="39"/>
      <c r="M45" s="39"/>
      <c r="N45" s="39"/>
      <c r="O45" s="39"/>
      <c r="P45" s="39"/>
      <c r="Q45" s="39"/>
      <c r="R45" s="46"/>
    </row>
    <row r="46" spans="1:18" ht="15" customHeight="1" x14ac:dyDescent="0.2">
      <c r="A46" s="4"/>
      <c r="B46" s="76" t="s">
        <v>201</v>
      </c>
      <c r="C46" s="77">
        <v>0</v>
      </c>
      <c r="D46" s="77">
        <v>0</v>
      </c>
      <c r="E46" s="77">
        <v>-265170</v>
      </c>
      <c r="F46" s="77">
        <v>0</v>
      </c>
      <c r="G46" s="77">
        <v>0</v>
      </c>
      <c r="H46" s="77">
        <v>-9861</v>
      </c>
      <c r="I46" s="77">
        <v>-137265</v>
      </c>
      <c r="J46" s="77">
        <v>-411509</v>
      </c>
      <c r="K46" s="77">
        <v>0</v>
      </c>
      <c r="L46" s="77">
        <v>-1193419</v>
      </c>
      <c r="M46" s="77">
        <v>-144027</v>
      </c>
      <c r="N46" s="77">
        <v>0</v>
      </c>
      <c r="O46" s="77">
        <v>0</v>
      </c>
      <c r="P46" s="77">
        <v>-121277</v>
      </c>
      <c r="Q46" s="77">
        <v>0</v>
      </c>
      <c r="R46" s="78">
        <v>0</v>
      </c>
    </row>
    <row r="47" spans="1:18" ht="15" customHeight="1" x14ac:dyDescent="0.2">
      <c r="A47" s="4"/>
      <c r="B47" s="16" t="s">
        <v>181</v>
      </c>
      <c r="C47" s="77"/>
      <c r="D47" s="77"/>
      <c r="E47" s="77"/>
      <c r="F47" s="77"/>
      <c r="G47" s="77"/>
      <c r="H47" s="77"/>
      <c r="I47" s="77"/>
      <c r="J47" s="77"/>
      <c r="K47" s="77"/>
      <c r="L47" s="77"/>
      <c r="M47" s="77"/>
      <c r="N47" s="77"/>
      <c r="O47" s="77"/>
      <c r="P47" s="77"/>
      <c r="Q47" s="77"/>
      <c r="R47" s="78"/>
    </row>
    <row r="48" spans="1:18" ht="15" customHeight="1" x14ac:dyDescent="0.2">
      <c r="A48" s="4" t="s">
        <v>22</v>
      </c>
      <c r="B48" s="5" t="s">
        <v>202</v>
      </c>
      <c r="C48" s="74">
        <v>0</v>
      </c>
      <c r="D48" s="74">
        <v>0</v>
      </c>
      <c r="E48" s="74">
        <v>146280</v>
      </c>
      <c r="F48" s="74">
        <v>0</v>
      </c>
      <c r="G48" s="74">
        <v>935</v>
      </c>
      <c r="H48" s="74">
        <v>4251</v>
      </c>
      <c r="I48" s="74">
        <v>692485</v>
      </c>
      <c r="J48" s="74">
        <v>1125044</v>
      </c>
      <c r="K48" s="74">
        <v>0</v>
      </c>
      <c r="L48" s="74">
        <v>54625</v>
      </c>
      <c r="M48" s="74">
        <v>82583</v>
      </c>
      <c r="N48" s="74">
        <v>0</v>
      </c>
      <c r="O48" s="74">
        <v>0</v>
      </c>
      <c r="P48" s="74">
        <v>387193</v>
      </c>
      <c r="Q48" s="74">
        <v>0</v>
      </c>
      <c r="R48" s="75">
        <v>0</v>
      </c>
    </row>
    <row r="49" spans="1:19" ht="15" customHeight="1" x14ac:dyDescent="0.2">
      <c r="A49" s="4"/>
      <c r="B49" s="6" t="s">
        <v>203</v>
      </c>
      <c r="C49" s="39"/>
      <c r="D49" s="39"/>
      <c r="E49" s="39"/>
      <c r="F49" s="39"/>
      <c r="G49" s="39"/>
      <c r="H49" s="39"/>
      <c r="I49" s="39"/>
      <c r="J49" s="39"/>
      <c r="K49" s="39"/>
      <c r="L49" s="39"/>
      <c r="M49" s="39"/>
      <c r="N49" s="39"/>
      <c r="O49" s="39"/>
      <c r="P49" s="39"/>
      <c r="Q49" s="39"/>
      <c r="R49" s="46"/>
    </row>
    <row r="50" spans="1:19" ht="15" customHeight="1" x14ac:dyDescent="0.2">
      <c r="A50" s="4" t="s">
        <v>23</v>
      </c>
      <c r="B50" s="5" t="s">
        <v>204</v>
      </c>
      <c r="C50" s="74">
        <v>195095</v>
      </c>
      <c r="D50" s="74">
        <v>1815</v>
      </c>
      <c r="E50" s="74">
        <v>670871</v>
      </c>
      <c r="F50" s="74">
        <v>15377</v>
      </c>
      <c r="G50" s="74">
        <v>12874</v>
      </c>
      <c r="H50" s="74">
        <v>2302</v>
      </c>
      <c r="I50" s="74">
        <v>89115</v>
      </c>
      <c r="J50" s="74">
        <v>619370</v>
      </c>
      <c r="K50" s="74">
        <v>10064</v>
      </c>
      <c r="L50" s="74">
        <v>312437</v>
      </c>
      <c r="M50" s="74">
        <v>255279</v>
      </c>
      <c r="N50" s="74">
        <v>16745</v>
      </c>
      <c r="O50" s="74">
        <v>7058</v>
      </c>
      <c r="P50" s="74">
        <v>298785</v>
      </c>
      <c r="Q50" s="74">
        <v>12164</v>
      </c>
      <c r="R50" s="75">
        <v>0</v>
      </c>
    </row>
    <row r="51" spans="1:19" ht="15" customHeight="1" x14ac:dyDescent="0.2">
      <c r="A51" s="4"/>
      <c r="B51" s="6" t="s">
        <v>205</v>
      </c>
      <c r="C51" s="39"/>
      <c r="D51" s="39"/>
      <c r="E51" s="39"/>
      <c r="F51" s="39"/>
      <c r="G51" s="39"/>
      <c r="H51" s="39"/>
      <c r="I51" s="39"/>
      <c r="J51" s="39"/>
      <c r="K51" s="39"/>
      <c r="L51" s="39"/>
      <c r="M51" s="39"/>
      <c r="N51" s="39"/>
      <c r="O51" s="39"/>
      <c r="P51" s="39"/>
      <c r="Q51" s="39"/>
      <c r="R51" s="46"/>
    </row>
    <row r="52" spans="1:19" ht="15" customHeight="1" x14ac:dyDescent="0.2">
      <c r="A52" s="4"/>
      <c r="B52" s="76" t="s">
        <v>206</v>
      </c>
      <c r="C52" s="77">
        <v>693949</v>
      </c>
      <c r="D52" s="77">
        <v>6413</v>
      </c>
      <c r="E52" s="77">
        <v>1808679</v>
      </c>
      <c r="F52" s="77">
        <v>27860</v>
      </c>
      <c r="G52" s="77">
        <v>35603</v>
      </c>
      <c r="H52" s="77">
        <v>6466</v>
      </c>
      <c r="I52" s="77">
        <v>272603</v>
      </c>
      <c r="J52" s="77">
        <v>1673410</v>
      </c>
      <c r="K52" s="77">
        <v>21307</v>
      </c>
      <c r="L52" s="77">
        <v>1098237</v>
      </c>
      <c r="M52" s="77">
        <v>543169</v>
      </c>
      <c r="N52" s="77">
        <v>79226</v>
      </c>
      <c r="O52" s="77">
        <v>12344</v>
      </c>
      <c r="P52" s="77">
        <v>744892</v>
      </c>
      <c r="Q52" s="77">
        <v>16291</v>
      </c>
      <c r="R52" s="78">
        <v>159</v>
      </c>
    </row>
    <row r="53" spans="1:19" ht="15" customHeight="1" x14ac:dyDescent="0.2">
      <c r="A53" s="4"/>
      <c r="B53" s="16" t="s">
        <v>179</v>
      </c>
      <c r="C53" s="39"/>
      <c r="D53" s="39"/>
      <c r="E53" s="39"/>
      <c r="F53" s="39"/>
      <c r="G53" s="39"/>
      <c r="H53" s="39"/>
      <c r="I53" s="39"/>
      <c r="J53" s="39"/>
      <c r="K53" s="39"/>
      <c r="L53" s="39"/>
      <c r="M53" s="39"/>
      <c r="N53" s="39"/>
      <c r="O53" s="39"/>
      <c r="P53" s="39"/>
      <c r="Q53" s="39"/>
      <c r="R53" s="46"/>
    </row>
    <row r="54" spans="1:19" ht="15" customHeight="1" x14ac:dyDescent="0.2">
      <c r="A54" s="4"/>
      <c r="B54" s="76" t="s">
        <v>207</v>
      </c>
      <c r="C54" s="77">
        <v>-498854</v>
      </c>
      <c r="D54" s="77">
        <v>-4598</v>
      </c>
      <c r="E54" s="77">
        <v>-1137808</v>
      </c>
      <c r="F54" s="77">
        <v>-12483</v>
      </c>
      <c r="G54" s="77">
        <v>-22729</v>
      </c>
      <c r="H54" s="77">
        <v>-4164</v>
      </c>
      <c r="I54" s="77">
        <v>-183488</v>
      </c>
      <c r="J54" s="77">
        <v>-1054040</v>
      </c>
      <c r="K54" s="77">
        <v>-11243</v>
      </c>
      <c r="L54" s="77">
        <v>-785800</v>
      </c>
      <c r="M54" s="77">
        <v>-287890</v>
      </c>
      <c r="N54" s="77">
        <v>-62481</v>
      </c>
      <c r="O54" s="77">
        <v>-5286</v>
      </c>
      <c r="P54" s="77">
        <v>-446107</v>
      </c>
      <c r="Q54" s="77">
        <v>-4127</v>
      </c>
      <c r="R54" s="78">
        <v>-159</v>
      </c>
    </row>
    <row r="55" spans="1:19" ht="15" customHeight="1" x14ac:dyDescent="0.2">
      <c r="A55" s="4"/>
      <c r="B55" s="16" t="s">
        <v>208</v>
      </c>
      <c r="C55" s="77"/>
      <c r="D55" s="77"/>
      <c r="E55" s="77"/>
      <c r="F55" s="77"/>
      <c r="G55" s="77"/>
      <c r="H55" s="77"/>
      <c r="I55" s="77"/>
      <c r="J55" s="77"/>
      <c r="K55" s="77"/>
      <c r="L55" s="77"/>
      <c r="M55" s="77"/>
      <c r="N55" s="77"/>
      <c r="O55" s="77"/>
      <c r="P55" s="77"/>
      <c r="Q55" s="77"/>
      <c r="R55" s="78"/>
    </row>
    <row r="56" spans="1:19" ht="15" customHeight="1" x14ac:dyDescent="0.2">
      <c r="A56" s="4" t="s">
        <v>24</v>
      </c>
      <c r="B56" s="5" t="s">
        <v>209</v>
      </c>
      <c r="C56" s="74">
        <v>29138</v>
      </c>
      <c r="D56" s="74">
        <v>212</v>
      </c>
      <c r="E56" s="74">
        <v>210916</v>
      </c>
      <c r="F56" s="74">
        <v>2628</v>
      </c>
      <c r="G56" s="74">
        <v>626</v>
      </c>
      <c r="H56" s="74">
        <v>108</v>
      </c>
      <c r="I56" s="74">
        <v>65862</v>
      </c>
      <c r="J56" s="74">
        <v>135031</v>
      </c>
      <c r="K56" s="74">
        <v>5422</v>
      </c>
      <c r="L56" s="74">
        <v>221168</v>
      </c>
      <c r="M56" s="74">
        <v>61212</v>
      </c>
      <c r="N56" s="74">
        <v>16933</v>
      </c>
      <c r="O56" s="74">
        <v>1563</v>
      </c>
      <c r="P56" s="74">
        <v>34223</v>
      </c>
      <c r="Q56" s="74">
        <v>80280</v>
      </c>
      <c r="R56" s="75">
        <v>47424</v>
      </c>
    </row>
    <row r="57" spans="1:19" ht="15" customHeight="1" x14ac:dyDescent="0.2">
      <c r="A57" s="4"/>
      <c r="B57" s="6" t="s">
        <v>35</v>
      </c>
      <c r="C57" s="74"/>
      <c r="D57" s="74"/>
      <c r="E57" s="74"/>
      <c r="F57" s="74"/>
      <c r="G57" s="74"/>
      <c r="H57" s="74"/>
      <c r="I57" s="74"/>
      <c r="J57" s="74"/>
      <c r="K57" s="74"/>
      <c r="L57" s="74"/>
      <c r="M57" s="74"/>
      <c r="N57" s="74"/>
      <c r="O57" s="74"/>
      <c r="P57" s="74"/>
      <c r="Q57" s="74"/>
      <c r="R57" s="75"/>
    </row>
    <row r="58" spans="1:19" ht="15" customHeight="1" x14ac:dyDescent="0.2">
      <c r="A58" s="4"/>
      <c r="B58" s="76" t="s">
        <v>210</v>
      </c>
      <c r="C58" s="77">
        <v>123932</v>
      </c>
      <c r="D58" s="77">
        <v>2631</v>
      </c>
      <c r="E58" s="77">
        <v>365329</v>
      </c>
      <c r="F58" s="77">
        <v>10457</v>
      </c>
      <c r="G58" s="77">
        <v>6008</v>
      </c>
      <c r="H58" s="77">
        <v>2023</v>
      </c>
      <c r="I58" s="77">
        <v>153643</v>
      </c>
      <c r="J58" s="77">
        <v>830877</v>
      </c>
      <c r="K58" s="77">
        <v>11018</v>
      </c>
      <c r="L58" s="77">
        <v>1032154</v>
      </c>
      <c r="M58" s="77">
        <v>245729</v>
      </c>
      <c r="N58" s="77">
        <v>33051</v>
      </c>
      <c r="O58" s="77">
        <v>10262</v>
      </c>
      <c r="P58" s="77">
        <v>411256</v>
      </c>
      <c r="Q58" s="77">
        <v>81003</v>
      </c>
      <c r="R58" s="78">
        <v>149755</v>
      </c>
      <c r="S58" s="77"/>
    </row>
    <row r="59" spans="1:19" ht="15" customHeight="1" x14ac:dyDescent="0.2">
      <c r="A59" s="4"/>
      <c r="B59" s="16" t="s">
        <v>179</v>
      </c>
      <c r="C59" s="39"/>
      <c r="D59" s="39"/>
      <c r="E59" s="39"/>
      <c r="F59" s="39"/>
      <c r="G59" s="39"/>
      <c r="H59" s="39"/>
      <c r="I59" s="39"/>
      <c r="J59" s="39"/>
      <c r="K59" s="39"/>
      <c r="L59" s="39"/>
      <c r="M59" s="39"/>
      <c r="N59" s="39"/>
      <c r="O59" s="39"/>
      <c r="P59" s="39"/>
      <c r="Q59" s="39"/>
      <c r="R59" s="46"/>
    </row>
    <row r="60" spans="1:19" ht="15" customHeight="1" x14ac:dyDescent="0.2">
      <c r="A60" s="4"/>
      <c r="B60" s="76" t="s">
        <v>211</v>
      </c>
      <c r="C60" s="77">
        <v>-94794</v>
      </c>
      <c r="D60" s="77">
        <v>-2419</v>
      </c>
      <c r="E60" s="77">
        <v>-154413</v>
      </c>
      <c r="F60" s="77">
        <v>-7829</v>
      </c>
      <c r="G60" s="77">
        <v>-5382</v>
      </c>
      <c r="H60" s="77">
        <v>-1915</v>
      </c>
      <c r="I60" s="77">
        <v>-87781</v>
      </c>
      <c r="J60" s="77">
        <v>-695846</v>
      </c>
      <c r="K60" s="77">
        <v>-5596</v>
      </c>
      <c r="L60" s="77">
        <v>-810986</v>
      </c>
      <c r="M60" s="77">
        <v>-184517</v>
      </c>
      <c r="N60" s="77">
        <v>-16118</v>
      </c>
      <c r="O60" s="77">
        <v>-8699</v>
      </c>
      <c r="P60" s="77">
        <v>-377033</v>
      </c>
      <c r="Q60" s="77">
        <v>-723</v>
      </c>
      <c r="R60" s="78">
        <v>-102331</v>
      </c>
    </row>
    <row r="61" spans="1:19" ht="15" customHeight="1" x14ac:dyDescent="0.2">
      <c r="A61" s="4"/>
      <c r="B61" s="16" t="s">
        <v>208</v>
      </c>
      <c r="C61" s="77"/>
      <c r="D61" s="77"/>
      <c r="E61" s="77"/>
      <c r="F61" s="77"/>
      <c r="G61" s="77"/>
      <c r="H61" s="77"/>
      <c r="I61" s="77"/>
      <c r="J61" s="77"/>
      <c r="K61" s="77"/>
      <c r="L61" s="77"/>
      <c r="M61" s="77"/>
      <c r="N61" s="77"/>
      <c r="O61" s="77"/>
      <c r="P61" s="77"/>
      <c r="Q61" s="77"/>
      <c r="R61" s="78"/>
    </row>
    <row r="62" spans="1:19" ht="15" customHeight="1" x14ac:dyDescent="0.2">
      <c r="A62" s="4" t="s">
        <v>25</v>
      </c>
      <c r="B62" s="5" t="s">
        <v>212</v>
      </c>
      <c r="C62" s="74">
        <v>210447</v>
      </c>
      <c r="D62" s="74">
        <v>0</v>
      </c>
      <c r="E62" s="74">
        <v>315729</v>
      </c>
      <c r="F62" s="74">
        <v>0</v>
      </c>
      <c r="G62" s="74">
        <v>0</v>
      </c>
      <c r="H62" s="74">
        <v>0</v>
      </c>
      <c r="I62" s="74">
        <v>3909</v>
      </c>
      <c r="J62" s="74">
        <v>277496</v>
      </c>
      <c r="K62" s="74">
        <v>2735</v>
      </c>
      <c r="L62" s="74">
        <v>405486</v>
      </c>
      <c r="M62" s="74">
        <v>5116</v>
      </c>
      <c r="N62" s="74">
        <v>0</v>
      </c>
      <c r="O62" s="74">
        <v>2188</v>
      </c>
      <c r="P62" s="74">
        <v>85043</v>
      </c>
      <c r="Q62" s="74">
        <v>10343</v>
      </c>
      <c r="R62" s="75">
        <v>5132</v>
      </c>
    </row>
    <row r="63" spans="1:19" ht="15" customHeight="1" x14ac:dyDescent="0.2">
      <c r="A63" s="4"/>
      <c r="B63" s="6" t="s">
        <v>213</v>
      </c>
      <c r="C63" s="74"/>
      <c r="D63" s="74"/>
      <c r="E63" s="74"/>
      <c r="F63" s="74"/>
      <c r="G63" s="74"/>
      <c r="H63" s="74"/>
      <c r="I63" s="74"/>
      <c r="J63" s="74"/>
      <c r="K63" s="74"/>
      <c r="L63" s="74"/>
      <c r="M63" s="74"/>
      <c r="N63" s="74"/>
      <c r="O63" s="74"/>
      <c r="P63" s="74"/>
      <c r="Q63" s="74"/>
      <c r="R63" s="75"/>
    </row>
    <row r="64" spans="1:19" ht="15" customHeight="1" x14ac:dyDescent="0.2">
      <c r="A64" s="4"/>
      <c r="B64" s="76" t="s">
        <v>214</v>
      </c>
      <c r="C64" s="77">
        <v>210447</v>
      </c>
      <c r="D64" s="77">
        <v>0</v>
      </c>
      <c r="E64" s="77">
        <v>315729</v>
      </c>
      <c r="F64" s="77">
        <v>0</v>
      </c>
      <c r="G64" s="77">
        <v>0</v>
      </c>
      <c r="H64" s="77">
        <v>0</v>
      </c>
      <c r="I64" s="77">
        <v>5357</v>
      </c>
      <c r="J64" s="77">
        <v>277496</v>
      </c>
      <c r="K64" s="77">
        <v>2735</v>
      </c>
      <c r="L64" s="77">
        <v>405486</v>
      </c>
      <c r="M64" s="77">
        <v>5116</v>
      </c>
      <c r="N64" s="77">
        <v>0</v>
      </c>
      <c r="O64" s="77">
        <v>2188</v>
      </c>
      <c r="P64" s="77">
        <v>86543</v>
      </c>
      <c r="Q64" s="77">
        <v>16147</v>
      </c>
      <c r="R64" s="78">
        <v>5132</v>
      </c>
    </row>
    <row r="65" spans="1:18" ht="15" customHeight="1" x14ac:dyDescent="0.2">
      <c r="A65" s="4"/>
      <c r="B65" s="16" t="s">
        <v>179</v>
      </c>
      <c r="C65" s="39"/>
      <c r="D65" s="39"/>
      <c r="E65" s="39"/>
      <c r="F65" s="39"/>
      <c r="G65" s="39"/>
      <c r="H65" s="39"/>
      <c r="I65" s="39"/>
      <c r="J65" s="39"/>
      <c r="K65" s="39"/>
      <c r="L65" s="39"/>
      <c r="M65" s="39"/>
      <c r="N65" s="39"/>
      <c r="O65" s="39"/>
      <c r="P65" s="39"/>
      <c r="Q65" s="39"/>
      <c r="R65" s="46"/>
    </row>
    <row r="66" spans="1:18" ht="15" customHeight="1" x14ac:dyDescent="0.2">
      <c r="A66" s="4"/>
      <c r="B66" s="76" t="s">
        <v>215</v>
      </c>
      <c r="C66" s="77">
        <v>0</v>
      </c>
      <c r="D66" s="77">
        <v>0</v>
      </c>
      <c r="E66" s="77">
        <v>0</v>
      </c>
      <c r="F66" s="77">
        <v>0</v>
      </c>
      <c r="G66" s="77">
        <v>0</v>
      </c>
      <c r="H66" s="77">
        <v>0</v>
      </c>
      <c r="I66" s="77">
        <v>-1448</v>
      </c>
      <c r="J66" s="77">
        <v>0</v>
      </c>
      <c r="K66" s="77">
        <v>0</v>
      </c>
      <c r="L66" s="77">
        <v>0</v>
      </c>
      <c r="M66" s="77">
        <v>0</v>
      </c>
      <c r="N66" s="77">
        <v>0</v>
      </c>
      <c r="O66" s="77">
        <v>0</v>
      </c>
      <c r="P66" s="77">
        <v>-1500</v>
      </c>
      <c r="Q66" s="77">
        <v>-5804</v>
      </c>
      <c r="R66" s="78">
        <v>0</v>
      </c>
    </row>
    <row r="67" spans="1:18" ht="15" customHeight="1" x14ac:dyDescent="0.2">
      <c r="A67" s="4"/>
      <c r="B67" s="16" t="s">
        <v>181</v>
      </c>
      <c r="C67" s="77"/>
      <c r="D67" s="77"/>
      <c r="E67" s="77"/>
      <c r="F67" s="77"/>
      <c r="G67" s="77"/>
      <c r="H67" s="77"/>
      <c r="I67" s="77"/>
      <c r="J67" s="77"/>
      <c r="K67" s="77"/>
      <c r="L67" s="77"/>
      <c r="M67" s="77"/>
      <c r="N67" s="77"/>
      <c r="O67" s="77"/>
      <c r="P67" s="77"/>
      <c r="Q67" s="77"/>
      <c r="R67" s="78"/>
    </row>
    <row r="68" spans="1:18" ht="15" customHeight="1" x14ac:dyDescent="0.2">
      <c r="A68" s="4" t="s">
        <v>26</v>
      </c>
      <c r="B68" s="5" t="s">
        <v>216</v>
      </c>
      <c r="C68" s="74">
        <v>8678</v>
      </c>
      <c r="D68" s="74">
        <v>0</v>
      </c>
      <c r="E68" s="74">
        <v>43559</v>
      </c>
      <c r="F68" s="74">
        <v>913</v>
      </c>
      <c r="G68" s="74">
        <v>5311</v>
      </c>
      <c r="H68" s="74">
        <v>1080</v>
      </c>
      <c r="I68" s="74">
        <v>27861</v>
      </c>
      <c r="J68" s="74">
        <v>37126</v>
      </c>
      <c r="K68" s="74">
        <v>256</v>
      </c>
      <c r="L68" s="74">
        <v>38848</v>
      </c>
      <c r="M68" s="74">
        <v>24969</v>
      </c>
      <c r="N68" s="74">
        <v>213</v>
      </c>
      <c r="O68" s="74">
        <v>0</v>
      </c>
      <c r="P68" s="74">
        <v>27625</v>
      </c>
      <c r="Q68" s="74">
        <v>10029</v>
      </c>
      <c r="R68" s="75">
        <v>22</v>
      </c>
    </row>
    <row r="69" spans="1:18" ht="15" customHeight="1" x14ac:dyDescent="0.2">
      <c r="A69" s="4"/>
      <c r="B69" s="6" t="s">
        <v>217</v>
      </c>
      <c r="C69" s="39"/>
      <c r="D69" s="39"/>
      <c r="E69" s="39"/>
      <c r="F69" s="39"/>
      <c r="G69" s="39"/>
      <c r="H69" s="39"/>
      <c r="I69" s="39"/>
      <c r="J69" s="39"/>
      <c r="K69" s="39"/>
      <c r="L69" s="39"/>
      <c r="M69" s="39"/>
      <c r="N69" s="39"/>
      <c r="O69" s="39"/>
      <c r="P69" s="39"/>
      <c r="Q69" s="39"/>
      <c r="R69" s="46"/>
    </row>
    <row r="70" spans="1:18" ht="15" customHeight="1" x14ac:dyDescent="0.2">
      <c r="A70" s="4" t="s">
        <v>27</v>
      </c>
      <c r="B70" s="5" t="s">
        <v>218</v>
      </c>
      <c r="C70" s="74">
        <v>411536</v>
      </c>
      <c r="D70" s="74">
        <v>1289</v>
      </c>
      <c r="E70" s="74">
        <v>2561506</v>
      </c>
      <c r="F70" s="74">
        <v>20896</v>
      </c>
      <c r="G70" s="74">
        <v>18524</v>
      </c>
      <c r="H70" s="74">
        <v>8734</v>
      </c>
      <c r="I70" s="74">
        <v>403506</v>
      </c>
      <c r="J70" s="74">
        <v>1473917</v>
      </c>
      <c r="K70" s="74">
        <v>33821</v>
      </c>
      <c r="L70" s="74">
        <v>2535423</v>
      </c>
      <c r="M70" s="74">
        <v>170524</v>
      </c>
      <c r="N70" s="74">
        <v>97495</v>
      </c>
      <c r="O70" s="74">
        <v>10669</v>
      </c>
      <c r="P70" s="74">
        <v>436320</v>
      </c>
      <c r="Q70" s="74">
        <v>139906</v>
      </c>
      <c r="R70" s="75">
        <v>4478</v>
      </c>
    </row>
    <row r="71" spans="1:18" ht="15" customHeight="1" x14ac:dyDescent="0.2">
      <c r="A71" s="4"/>
      <c r="B71" s="6" t="s">
        <v>219</v>
      </c>
      <c r="C71" s="39"/>
      <c r="D71" s="39"/>
      <c r="E71" s="39"/>
      <c r="F71" s="39"/>
      <c r="G71" s="39"/>
      <c r="H71" s="39"/>
      <c r="I71" s="39"/>
      <c r="J71" s="39"/>
      <c r="K71" s="39"/>
      <c r="L71" s="39"/>
      <c r="M71" s="39"/>
      <c r="N71" s="39"/>
      <c r="O71" s="39"/>
      <c r="P71" s="39"/>
      <c r="Q71" s="39"/>
      <c r="R71" s="46"/>
    </row>
    <row r="72" spans="1:18" ht="15" customHeight="1" x14ac:dyDescent="0.2">
      <c r="A72" s="4" t="s">
        <v>28</v>
      </c>
      <c r="B72" s="5" t="s">
        <v>220</v>
      </c>
      <c r="C72" s="74">
        <v>0</v>
      </c>
      <c r="D72" s="74">
        <v>0</v>
      </c>
      <c r="E72" s="74">
        <v>3423</v>
      </c>
      <c r="F72" s="74">
        <v>0</v>
      </c>
      <c r="G72" s="74">
        <v>0</v>
      </c>
      <c r="H72" s="74">
        <v>0</v>
      </c>
      <c r="I72" s="74">
        <v>0</v>
      </c>
      <c r="J72" s="74">
        <v>0</v>
      </c>
      <c r="K72" s="74">
        <v>0</v>
      </c>
      <c r="L72" s="74">
        <v>7696</v>
      </c>
      <c r="M72" s="74">
        <v>0</v>
      </c>
      <c r="N72" s="74">
        <v>0</v>
      </c>
      <c r="O72" s="74">
        <v>0</v>
      </c>
      <c r="P72" s="74">
        <v>28447</v>
      </c>
      <c r="Q72" s="74">
        <v>0</v>
      </c>
      <c r="R72" s="75">
        <v>0</v>
      </c>
    </row>
    <row r="73" spans="1:18" ht="15" customHeight="1" x14ac:dyDescent="0.2">
      <c r="A73" s="4"/>
      <c r="B73" s="6" t="s">
        <v>221</v>
      </c>
      <c r="C73" s="39"/>
      <c r="D73" s="39"/>
      <c r="E73" s="39"/>
      <c r="F73" s="39"/>
      <c r="G73" s="39"/>
      <c r="H73" s="39"/>
      <c r="I73" s="39"/>
      <c r="J73" s="39"/>
      <c r="K73" s="39"/>
      <c r="L73" s="39"/>
      <c r="M73" s="39"/>
      <c r="N73" s="39"/>
      <c r="O73" s="39"/>
      <c r="P73" s="39"/>
      <c r="Q73" s="39"/>
      <c r="R73" s="46"/>
    </row>
    <row r="74" spans="1:18" ht="15" customHeight="1" x14ac:dyDescent="0.2">
      <c r="A74" s="4" t="s">
        <v>29</v>
      </c>
      <c r="B74" s="5" t="s">
        <v>222</v>
      </c>
      <c r="C74" s="74">
        <v>668798</v>
      </c>
      <c r="D74" s="74">
        <v>15791</v>
      </c>
      <c r="E74" s="74">
        <v>970805</v>
      </c>
      <c r="F74" s="74">
        <v>21977</v>
      </c>
      <c r="G74" s="74">
        <v>20643</v>
      </c>
      <c r="H74" s="74">
        <v>6856</v>
      </c>
      <c r="I74" s="74">
        <v>329658</v>
      </c>
      <c r="J74" s="74">
        <v>2865772</v>
      </c>
      <c r="K74" s="74">
        <v>67245</v>
      </c>
      <c r="L74" s="74">
        <v>1910126</v>
      </c>
      <c r="M74" s="74">
        <v>145551</v>
      </c>
      <c r="N74" s="74">
        <v>67748</v>
      </c>
      <c r="O74" s="74">
        <v>4511</v>
      </c>
      <c r="P74" s="74">
        <v>294879</v>
      </c>
      <c r="Q74" s="74">
        <v>629443</v>
      </c>
      <c r="R74" s="75">
        <v>231152</v>
      </c>
    </row>
    <row r="75" spans="1:18" ht="15" customHeight="1" x14ac:dyDescent="0.2">
      <c r="A75" s="4"/>
      <c r="B75" s="6" t="s">
        <v>36</v>
      </c>
      <c r="C75" s="74"/>
      <c r="D75" s="74"/>
      <c r="E75" s="74"/>
      <c r="F75" s="74"/>
      <c r="G75" s="74"/>
      <c r="H75" s="74"/>
      <c r="I75" s="74"/>
      <c r="J75" s="74"/>
      <c r="K75" s="74"/>
      <c r="L75" s="74"/>
      <c r="M75" s="74"/>
      <c r="N75" s="74"/>
      <c r="O75" s="74"/>
      <c r="P75" s="74"/>
      <c r="Q75" s="74"/>
      <c r="R75" s="75"/>
    </row>
    <row r="76" spans="1:18" ht="15" customHeight="1" x14ac:dyDescent="0.2">
      <c r="A76" s="4"/>
      <c r="B76" s="76" t="s">
        <v>223</v>
      </c>
      <c r="C76" s="77">
        <v>0</v>
      </c>
      <c r="D76" s="77">
        <v>0</v>
      </c>
      <c r="E76" s="77">
        <v>7031</v>
      </c>
      <c r="F76" s="77">
        <v>0</v>
      </c>
      <c r="G76" s="77">
        <v>0</v>
      </c>
      <c r="H76" s="77">
        <v>0</v>
      </c>
      <c r="I76" s="77">
        <v>0</v>
      </c>
      <c r="J76" s="77">
        <v>0</v>
      </c>
      <c r="K76" s="77">
        <v>0</v>
      </c>
      <c r="L76" s="77">
        <v>3019</v>
      </c>
      <c r="M76" s="77">
        <v>5150</v>
      </c>
      <c r="N76" s="77">
        <v>0</v>
      </c>
      <c r="O76" s="77">
        <v>0</v>
      </c>
      <c r="P76" s="77">
        <v>5368</v>
      </c>
      <c r="Q76" s="77">
        <v>0</v>
      </c>
      <c r="R76" s="78">
        <v>0</v>
      </c>
    </row>
    <row r="77" spans="1:18" ht="15" customHeight="1" x14ac:dyDescent="0.2">
      <c r="A77" s="4"/>
      <c r="B77" s="16" t="s">
        <v>224</v>
      </c>
      <c r="C77" s="39"/>
      <c r="D77" s="39"/>
      <c r="E77" s="39"/>
      <c r="F77" s="39"/>
      <c r="G77" s="39"/>
      <c r="H77" s="39"/>
      <c r="I77" s="39"/>
      <c r="J77" s="39"/>
      <c r="K77" s="39"/>
      <c r="L77" s="39"/>
      <c r="M77" s="39"/>
      <c r="N77" s="39"/>
      <c r="O77" s="39"/>
      <c r="P77" s="39"/>
      <c r="Q77" s="39"/>
      <c r="R77" s="46"/>
    </row>
    <row r="78" spans="1:18" ht="15" customHeight="1" x14ac:dyDescent="0.2">
      <c r="A78" s="4"/>
      <c r="B78" s="76" t="s">
        <v>225</v>
      </c>
      <c r="C78" s="77">
        <v>698269</v>
      </c>
      <c r="D78" s="77">
        <v>15891</v>
      </c>
      <c r="E78" s="77">
        <v>1204717</v>
      </c>
      <c r="F78" s="77">
        <v>22012</v>
      </c>
      <c r="G78" s="77">
        <v>22088</v>
      </c>
      <c r="H78" s="77">
        <v>6856</v>
      </c>
      <c r="I78" s="77">
        <v>359194</v>
      </c>
      <c r="J78" s="77">
        <v>3111532</v>
      </c>
      <c r="K78" s="77">
        <v>116138</v>
      </c>
      <c r="L78" s="77">
        <v>2129560</v>
      </c>
      <c r="M78" s="77">
        <v>163928</v>
      </c>
      <c r="N78" s="77">
        <v>84352</v>
      </c>
      <c r="O78" s="77">
        <v>4511</v>
      </c>
      <c r="P78" s="77">
        <v>366510</v>
      </c>
      <c r="Q78" s="77">
        <v>642550</v>
      </c>
      <c r="R78" s="78">
        <v>231152</v>
      </c>
    </row>
    <row r="79" spans="1:18" ht="15" customHeight="1" x14ac:dyDescent="0.2">
      <c r="A79" s="4"/>
      <c r="B79" s="16" t="s">
        <v>36</v>
      </c>
      <c r="C79" s="77"/>
      <c r="D79" s="77"/>
      <c r="E79" s="77"/>
      <c r="F79" s="77"/>
      <c r="G79" s="77"/>
      <c r="H79" s="77"/>
      <c r="I79" s="77"/>
      <c r="J79" s="77"/>
      <c r="K79" s="77"/>
      <c r="L79" s="77"/>
      <c r="M79" s="77"/>
      <c r="N79" s="77"/>
      <c r="O79" s="77"/>
      <c r="P79" s="77"/>
      <c r="Q79" s="77"/>
      <c r="R79" s="78"/>
    </row>
    <row r="80" spans="1:18" ht="15" customHeight="1" x14ac:dyDescent="0.2">
      <c r="A80" s="4"/>
      <c r="B80" s="76" t="s">
        <v>226</v>
      </c>
      <c r="C80" s="77">
        <v>-29471</v>
      </c>
      <c r="D80" s="77">
        <v>-100</v>
      </c>
      <c r="E80" s="77">
        <v>-240943</v>
      </c>
      <c r="F80" s="77">
        <v>-35</v>
      </c>
      <c r="G80" s="77">
        <v>-1445</v>
      </c>
      <c r="H80" s="77">
        <v>0</v>
      </c>
      <c r="I80" s="77">
        <v>-29536</v>
      </c>
      <c r="J80" s="77">
        <v>-245760</v>
      </c>
      <c r="K80" s="77">
        <v>-48893</v>
      </c>
      <c r="L80" s="77">
        <v>-222453</v>
      </c>
      <c r="M80" s="77">
        <v>-23527</v>
      </c>
      <c r="N80" s="77">
        <v>-16604</v>
      </c>
      <c r="O80" s="77">
        <v>0</v>
      </c>
      <c r="P80" s="77">
        <v>-76999</v>
      </c>
      <c r="Q80" s="77">
        <v>-13107</v>
      </c>
      <c r="R80" s="78">
        <v>0</v>
      </c>
    </row>
    <row r="81" spans="1:18" ht="15" customHeight="1" x14ac:dyDescent="0.2">
      <c r="A81" s="4"/>
      <c r="B81" s="16" t="s">
        <v>181</v>
      </c>
      <c r="C81" s="77"/>
      <c r="D81" s="77"/>
      <c r="E81" s="77"/>
      <c r="F81" s="77"/>
      <c r="G81" s="77"/>
      <c r="H81" s="77"/>
      <c r="I81" s="77"/>
      <c r="J81" s="77"/>
      <c r="K81" s="77"/>
      <c r="L81" s="77"/>
      <c r="M81" s="77"/>
      <c r="N81" s="77"/>
      <c r="O81" s="77"/>
      <c r="P81" s="77"/>
      <c r="Q81" s="77"/>
      <c r="R81" s="78"/>
    </row>
    <row r="82" spans="1:18" ht="15" customHeight="1" x14ac:dyDescent="0.2">
      <c r="A82" s="100"/>
      <c r="B82" s="101" t="s">
        <v>227</v>
      </c>
      <c r="C82" s="102">
        <v>40673292</v>
      </c>
      <c r="D82" s="102">
        <v>227673</v>
      </c>
      <c r="E82" s="102">
        <v>74884879</v>
      </c>
      <c r="F82" s="102">
        <v>1542063</v>
      </c>
      <c r="G82" s="102">
        <v>1773741</v>
      </c>
      <c r="H82" s="102">
        <v>603431</v>
      </c>
      <c r="I82" s="102">
        <v>21145216</v>
      </c>
      <c r="J82" s="102">
        <v>100901467</v>
      </c>
      <c r="K82" s="102">
        <v>1798665</v>
      </c>
      <c r="L82" s="102">
        <v>57529359</v>
      </c>
      <c r="M82" s="102">
        <v>14935759</v>
      </c>
      <c r="N82" s="102">
        <v>4767086</v>
      </c>
      <c r="O82" s="102">
        <v>1280784</v>
      </c>
      <c r="P82" s="102">
        <v>49085821</v>
      </c>
      <c r="Q82" s="102">
        <v>4172581</v>
      </c>
      <c r="R82" s="103">
        <v>9620210</v>
      </c>
    </row>
    <row r="83" spans="1:18" ht="15" customHeight="1" x14ac:dyDescent="0.2">
      <c r="A83" s="70"/>
      <c r="B83" s="3" t="s">
        <v>37</v>
      </c>
      <c r="C83" s="7"/>
      <c r="D83" s="7"/>
      <c r="E83" s="7"/>
      <c r="F83" s="7"/>
      <c r="G83" s="7"/>
      <c r="H83" s="7"/>
      <c r="I83" s="7"/>
      <c r="J83" s="7"/>
      <c r="K83" s="7"/>
      <c r="L83" s="7"/>
      <c r="M83" s="7"/>
      <c r="N83" s="7"/>
      <c r="O83" s="7"/>
      <c r="P83" s="7"/>
      <c r="Q83" s="7"/>
      <c r="R83" s="28"/>
    </row>
    <row r="84" spans="1:18" ht="15" customHeight="1" x14ac:dyDescent="0.2">
      <c r="A84" s="4" t="s">
        <v>228</v>
      </c>
      <c r="B84" s="5" t="s">
        <v>229</v>
      </c>
      <c r="C84" s="74">
        <v>1520735</v>
      </c>
      <c r="D84" s="74">
        <v>2014</v>
      </c>
      <c r="E84" s="74">
        <v>5863401</v>
      </c>
      <c r="F84" s="74">
        <v>165007</v>
      </c>
      <c r="G84" s="74">
        <v>73003</v>
      </c>
      <c r="H84" s="74">
        <v>141006</v>
      </c>
      <c r="I84" s="74">
        <v>2277258</v>
      </c>
      <c r="J84" s="74">
        <v>2860376</v>
      </c>
      <c r="K84" s="74">
        <v>224835</v>
      </c>
      <c r="L84" s="74">
        <v>7632794</v>
      </c>
      <c r="M84" s="74">
        <v>385810</v>
      </c>
      <c r="N84" s="74">
        <v>100140</v>
      </c>
      <c r="O84" s="74">
        <v>405009</v>
      </c>
      <c r="P84" s="74">
        <v>4952679</v>
      </c>
      <c r="Q84" s="74">
        <v>61139</v>
      </c>
      <c r="R84" s="75">
        <v>1350004</v>
      </c>
    </row>
    <row r="85" spans="1:18" ht="15" customHeight="1" x14ac:dyDescent="0.2">
      <c r="A85" s="4"/>
      <c r="B85" s="6" t="s">
        <v>230</v>
      </c>
      <c r="C85" s="39"/>
      <c r="D85" s="39"/>
      <c r="E85" s="39"/>
      <c r="F85" s="39"/>
      <c r="G85" s="39"/>
      <c r="H85" s="39"/>
      <c r="I85" s="39"/>
      <c r="J85" s="39"/>
      <c r="K85" s="39"/>
      <c r="L85" s="39"/>
      <c r="M85" s="39"/>
      <c r="N85" s="39"/>
      <c r="O85" s="39"/>
      <c r="P85" s="39"/>
      <c r="Q85" s="39"/>
      <c r="R85" s="46"/>
    </row>
    <row r="86" spans="1:18" ht="15" customHeight="1" x14ac:dyDescent="0.2">
      <c r="A86" s="4" t="s">
        <v>12</v>
      </c>
      <c r="B86" s="5" t="s">
        <v>0</v>
      </c>
      <c r="C86" s="74">
        <v>294318</v>
      </c>
      <c r="D86" s="74">
        <v>470</v>
      </c>
      <c r="E86" s="74">
        <v>723228</v>
      </c>
      <c r="F86" s="74">
        <v>1699</v>
      </c>
      <c r="G86" s="74">
        <v>0</v>
      </c>
      <c r="H86" s="74">
        <v>307</v>
      </c>
      <c r="I86" s="74">
        <v>70289</v>
      </c>
      <c r="J86" s="74">
        <v>0</v>
      </c>
      <c r="K86" s="74">
        <v>684079</v>
      </c>
      <c r="L86" s="74">
        <v>743860</v>
      </c>
      <c r="M86" s="74">
        <v>4</v>
      </c>
      <c r="N86" s="74">
        <v>56558</v>
      </c>
      <c r="O86" s="74">
        <v>0</v>
      </c>
      <c r="P86" s="74">
        <v>1674824</v>
      </c>
      <c r="Q86" s="74">
        <v>502350</v>
      </c>
      <c r="R86" s="75">
        <v>30505</v>
      </c>
    </row>
    <row r="87" spans="1:18" ht="15" customHeight="1" x14ac:dyDescent="0.2">
      <c r="A87" s="4"/>
      <c r="B87" s="6" t="s">
        <v>38</v>
      </c>
      <c r="C87" s="39"/>
      <c r="D87" s="39"/>
      <c r="E87" s="39"/>
      <c r="F87" s="39"/>
      <c r="G87" s="39"/>
      <c r="H87" s="39"/>
      <c r="I87" s="39"/>
      <c r="J87" s="39"/>
      <c r="K87" s="39"/>
      <c r="L87" s="39"/>
      <c r="M87" s="39"/>
      <c r="N87" s="39"/>
      <c r="O87" s="39"/>
      <c r="P87" s="39"/>
      <c r="Q87" s="39"/>
      <c r="R87" s="46"/>
    </row>
    <row r="88" spans="1:18" ht="15" customHeight="1" x14ac:dyDescent="0.2">
      <c r="A88" s="4" t="s">
        <v>13</v>
      </c>
      <c r="B88" s="5" t="s">
        <v>231</v>
      </c>
      <c r="C88" s="74">
        <v>0</v>
      </c>
      <c r="D88" s="74">
        <v>0</v>
      </c>
      <c r="E88" s="74">
        <v>0</v>
      </c>
      <c r="F88" s="74">
        <v>0</v>
      </c>
      <c r="G88" s="74">
        <v>0</v>
      </c>
      <c r="H88" s="74">
        <v>0</v>
      </c>
      <c r="I88" s="74">
        <v>0</v>
      </c>
      <c r="J88" s="74">
        <v>1738597</v>
      </c>
      <c r="K88" s="74">
        <v>0</v>
      </c>
      <c r="L88" s="74">
        <v>0</v>
      </c>
      <c r="M88" s="74">
        <v>0</v>
      </c>
      <c r="N88" s="74">
        <v>0</v>
      </c>
      <c r="O88" s="74">
        <v>0</v>
      </c>
      <c r="P88" s="74">
        <v>2665682</v>
      </c>
      <c r="Q88" s="74">
        <v>0</v>
      </c>
      <c r="R88" s="75">
        <v>0</v>
      </c>
    </row>
    <row r="89" spans="1:18" ht="15" customHeight="1" x14ac:dyDescent="0.2">
      <c r="A89" s="4"/>
      <c r="B89" s="6" t="s">
        <v>232</v>
      </c>
      <c r="C89" s="39"/>
      <c r="D89" s="39"/>
      <c r="E89" s="39"/>
      <c r="F89" s="39"/>
      <c r="G89" s="39"/>
      <c r="H89" s="39"/>
      <c r="I89" s="39"/>
      <c r="J89" s="39"/>
      <c r="K89" s="39"/>
      <c r="L89" s="39"/>
      <c r="M89" s="39"/>
      <c r="N89" s="39"/>
      <c r="O89" s="39"/>
      <c r="P89" s="39"/>
      <c r="Q89" s="39"/>
      <c r="R89" s="46"/>
    </row>
    <row r="90" spans="1:18" ht="15" customHeight="1" x14ac:dyDescent="0.2">
      <c r="A90" s="4" t="s">
        <v>14</v>
      </c>
      <c r="B90" s="5" t="s">
        <v>233</v>
      </c>
      <c r="C90" s="74">
        <v>1311791</v>
      </c>
      <c r="D90" s="74">
        <v>19683</v>
      </c>
      <c r="E90" s="74">
        <v>2727644</v>
      </c>
      <c r="F90" s="74">
        <v>171220</v>
      </c>
      <c r="G90" s="74">
        <v>433168</v>
      </c>
      <c r="H90" s="74">
        <v>1486</v>
      </c>
      <c r="I90" s="74">
        <v>1573131</v>
      </c>
      <c r="J90" s="74">
        <v>2572694</v>
      </c>
      <c r="K90" s="74">
        <v>192090</v>
      </c>
      <c r="L90" s="74">
        <v>4157132</v>
      </c>
      <c r="M90" s="74">
        <v>240007</v>
      </c>
      <c r="N90" s="74">
        <v>1717039</v>
      </c>
      <c r="O90" s="74">
        <v>632705</v>
      </c>
      <c r="P90" s="74">
        <v>3546745</v>
      </c>
      <c r="Q90" s="74">
        <v>1632522</v>
      </c>
      <c r="R90" s="75">
        <v>3973449</v>
      </c>
    </row>
    <row r="91" spans="1:18" ht="15" customHeight="1" x14ac:dyDescent="0.2">
      <c r="A91" s="4"/>
      <c r="B91" s="6" t="s">
        <v>234</v>
      </c>
      <c r="C91" s="39"/>
      <c r="D91" s="39"/>
      <c r="E91" s="39"/>
      <c r="F91" s="39"/>
      <c r="G91" s="39"/>
      <c r="H91" s="39"/>
      <c r="I91" s="39"/>
      <c r="J91" s="39"/>
      <c r="K91" s="39"/>
      <c r="L91" s="39"/>
      <c r="M91" s="39"/>
      <c r="N91" s="39"/>
      <c r="O91" s="39"/>
      <c r="P91" s="39"/>
      <c r="Q91" s="39"/>
      <c r="R91" s="46"/>
    </row>
    <row r="92" spans="1:18" ht="15" customHeight="1" x14ac:dyDescent="0.2">
      <c r="A92" s="4" t="s">
        <v>15</v>
      </c>
      <c r="B92" s="5" t="s">
        <v>235</v>
      </c>
      <c r="C92" s="74">
        <v>28177814</v>
      </c>
      <c r="D92" s="74">
        <v>161268</v>
      </c>
      <c r="E92" s="74">
        <v>51538583</v>
      </c>
      <c r="F92" s="74">
        <v>885486</v>
      </c>
      <c r="G92" s="74">
        <v>760234</v>
      </c>
      <c r="H92" s="74">
        <v>336728</v>
      </c>
      <c r="I92" s="74">
        <v>12969431</v>
      </c>
      <c r="J92" s="74">
        <v>73426264</v>
      </c>
      <c r="K92" s="74">
        <v>293061</v>
      </c>
      <c r="L92" s="74">
        <v>27582142</v>
      </c>
      <c r="M92" s="74">
        <v>10910086</v>
      </c>
      <c r="N92" s="74">
        <v>2576229</v>
      </c>
      <c r="O92" s="74">
        <v>3624</v>
      </c>
      <c r="P92" s="74">
        <v>26017806</v>
      </c>
      <c r="Q92" s="74">
        <v>567038</v>
      </c>
      <c r="R92" s="75">
        <v>545800</v>
      </c>
    </row>
    <row r="93" spans="1:18" ht="15" customHeight="1" x14ac:dyDescent="0.2">
      <c r="A93" s="4"/>
      <c r="B93" s="6" t="s">
        <v>236</v>
      </c>
      <c r="C93" s="39"/>
      <c r="D93" s="39"/>
      <c r="E93" s="39"/>
      <c r="F93" s="39"/>
      <c r="G93" s="39"/>
      <c r="H93" s="39"/>
      <c r="I93" s="39"/>
      <c r="J93" s="39"/>
      <c r="K93" s="39"/>
      <c r="L93" s="39"/>
      <c r="M93" s="39"/>
      <c r="N93" s="39"/>
      <c r="O93" s="39"/>
      <c r="P93" s="39"/>
      <c r="Q93" s="39"/>
      <c r="R93" s="46"/>
    </row>
    <row r="94" spans="1:18" ht="15" customHeight="1" x14ac:dyDescent="0.2">
      <c r="A94" s="4" t="s">
        <v>16</v>
      </c>
      <c r="B94" s="5" t="s">
        <v>237</v>
      </c>
      <c r="C94" s="74">
        <v>1077381</v>
      </c>
      <c r="D94" s="74">
        <v>0</v>
      </c>
      <c r="E94" s="74">
        <v>4768269</v>
      </c>
      <c r="F94" s="74">
        <v>0</v>
      </c>
      <c r="G94" s="74">
        <v>0</v>
      </c>
      <c r="H94" s="74">
        <v>15598</v>
      </c>
      <c r="I94" s="74">
        <v>2031165</v>
      </c>
      <c r="J94" s="74">
        <v>6700080</v>
      </c>
      <c r="K94" s="74">
        <v>0</v>
      </c>
      <c r="L94" s="74">
        <v>4224658</v>
      </c>
      <c r="M94" s="74">
        <v>0</v>
      </c>
      <c r="N94" s="74">
        <v>0</v>
      </c>
      <c r="O94" s="74">
        <v>0</v>
      </c>
      <c r="P94" s="74">
        <v>4981998</v>
      </c>
      <c r="Q94" s="74">
        <v>547266</v>
      </c>
      <c r="R94" s="75">
        <v>0</v>
      </c>
    </row>
    <row r="95" spans="1:18" ht="15" customHeight="1" x14ac:dyDescent="0.2">
      <c r="A95" s="4"/>
      <c r="B95" s="6" t="s">
        <v>238</v>
      </c>
      <c r="C95" s="39"/>
      <c r="D95" s="39"/>
      <c r="E95" s="39"/>
      <c r="F95" s="39"/>
      <c r="G95" s="39"/>
      <c r="H95" s="39"/>
      <c r="I95" s="39"/>
      <c r="J95" s="39"/>
      <c r="K95" s="39"/>
      <c r="L95" s="39"/>
      <c r="M95" s="39"/>
      <c r="N95" s="39"/>
      <c r="O95" s="39"/>
      <c r="P95" s="39"/>
      <c r="Q95" s="39"/>
      <c r="R95" s="46"/>
    </row>
    <row r="96" spans="1:18" ht="15" customHeight="1" x14ac:dyDescent="0.2">
      <c r="A96" s="4" t="s">
        <v>17</v>
      </c>
      <c r="B96" s="5" t="s">
        <v>239</v>
      </c>
      <c r="C96" s="74">
        <v>689522</v>
      </c>
      <c r="D96" s="74">
        <v>0</v>
      </c>
      <c r="E96" s="74">
        <v>0</v>
      </c>
      <c r="F96" s="74">
        <v>0</v>
      </c>
      <c r="G96" s="74">
        <v>0</v>
      </c>
      <c r="H96" s="74">
        <v>0</v>
      </c>
      <c r="I96" s="74">
        <v>323037</v>
      </c>
      <c r="J96" s="74">
        <v>0</v>
      </c>
      <c r="K96" s="74">
        <v>0</v>
      </c>
      <c r="L96" s="74">
        <v>0</v>
      </c>
      <c r="M96" s="74">
        <v>0</v>
      </c>
      <c r="N96" s="74">
        <v>0</v>
      </c>
      <c r="O96" s="74">
        <v>0</v>
      </c>
      <c r="P96" s="74">
        <v>0</v>
      </c>
      <c r="Q96" s="74">
        <v>0</v>
      </c>
      <c r="R96" s="75">
        <v>537076</v>
      </c>
    </row>
    <row r="97" spans="1:18" ht="15" customHeight="1" x14ac:dyDescent="0.2">
      <c r="A97" s="4"/>
      <c r="B97" s="6" t="s">
        <v>240</v>
      </c>
      <c r="C97" s="39"/>
      <c r="D97" s="39"/>
      <c r="E97" s="39"/>
      <c r="F97" s="39"/>
      <c r="G97" s="39"/>
      <c r="H97" s="39"/>
      <c r="I97" s="39"/>
      <c r="J97" s="39"/>
      <c r="K97" s="39"/>
      <c r="L97" s="39"/>
      <c r="M97" s="39"/>
      <c r="N97" s="39"/>
      <c r="O97" s="39"/>
      <c r="P97" s="39"/>
      <c r="Q97" s="39"/>
      <c r="R97" s="46"/>
    </row>
    <row r="98" spans="1:18" ht="15" customHeight="1" x14ac:dyDescent="0.2">
      <c r="A98" s="4" t="s">
        <v>18</v>
      </c>
      <c r="B98" s="5" t="s">
        <v>196</v>
      </c>
      <c r="C98" s="74">
        <v>161556</v>
      </c>
      <c r="D98" s="74">
        <v>0</v>
      </c>
      <c r="E98" s="74">
        <v>541230</v>
      </c>
      <c r="F98" s="74">
        <v>923</v>
      </c>
      <c r="G98" s="74">
        <v>60690</v>
      </c>
      <c r="H98" s="74">
        <v>0</v>
      </c>
      <c r="I98" s="74">
        <v>439</v>
      </c>
      <c r="J98" s="74">
        <v>10812</v>
      </c>
      <c r="K98" s="74">
        <v>170</v>
      </c>
      <c r="L98" s="74">
        <v>77846</v>
      </c>
      <c r="M98" s="74">
        <v>0</v>
      </c>
      <c r="N98" s="74">
        <v>9083</v>
      </c>
      <c r="O98" s="74">
        <v>249</v>
      </c>
      <c r="P98" s="74">
        <v>170133</v>
      </c>
      <c r="Q98" s="74">
        <v>116397</v>
      </c>
      <c r="R98" s="75">
        <v>0</v>
      </c>
    </row>
    <row r="99" spans="1:18" ht="15" customHeight="1" x14ac:dyDescent="0.2">
      <c r="A99" s="4"/>
      <c r="B99" s="6" t="s">
        <v>197</v>
      </c>
      <c r="C99" s="39"/>
      <c r="D99" s="39"/>
      <c r="E99" s="39"/>
      <c r="F99" s="39"/>
      <c r="G99" s="39"/>
      <c r="H99" s="39"/>
      <c r="I99" s="39"/>
      <c r="J99" s="39"/>
      <c r="K99" s="39"/>
      <c r="L99" s="39"/>
      <c r="M99" s="39"/>
      <c r="N99" s="39"/>
      <c r="O99" s="39"/>
      <c r="P99" s="39"/>
      <c r="Q99" s="39"/>
      <c r="R99" s="46"/>
    </row>
    <row r="100" spans="1:18" ht="15" customHeight="1" x14ac:dyDescent="0.2">
      <c r="A100" s="4" t="s">
        <v>19</v>
      </c>
      <c r="B100" s="5" t="s">
        <v>241</v>
      </c>
      <c r="C100" s="74">
        <v>0</v>
      </c>
      <c r="D100" s="74">
        <v>0</v>
      </c>
      <c r="E100" s="74">
        <v>0</v>
      </c>
      <c r="F100" s="74">
        <v>0</v>
      </c>
      <c r="G100" s="74">
        <v>0</v>
      </c>
      <c r="H100" s="74">
        <v>0</v>
      </c>
      <c r="I100" s="74">
        <v>0</v>
      </c>
      <c r="J100" s="74">
        <v>0</v>
      </c>
      <c r="K100" s="74">
        <v>0</v>
      </c>
      <c r="L100" s="74">
        <v>4299090</v>
      </c>
      <c r="M100" s="74">
        <v>0</v>
      </c>
      <c r="N100" s="74">
        <v>0</v>
      </c>
      <c r="O100" s="74">
        <v>0</v>
      </c>
      <c r="P100" s="74">
        <v>0</v>
      </c>
      <c r="Q100" s="74">
        <v>0</v>
      </c>
      <c r="R100" s="75">
        <v>2528291</v>
      </c>
    </row>
    <row r="101" spans="1:18" ht="15" customHeight="1" x14ac:dyDescent="0.2">
      <c r="A101" s="4"/>
      <c r="B101" s="6" t="s">
        <v>242</v>
      </c>
      <c r="C101" s="39"/>
      <c r="D101" s="39"/>
      <c r="E101" s="39"/>
      <c r="F101" s="39"/>
      <c r="G101" s="39"/>
      <c r="H101" s="39"/>
      <c r="I101" s="39"/>
      <c r="J101" s="39"/>
      <c r="K101" s="39"/>
      <c r="L101" s="39"/>
      <c r="M101" s="39"/>
      <c r="N101" s="39"/>
      <c r="O101" s="39"/>
      <c r="P101" s="39"/>
      <c r="Q101" s="39"/>
      <c r="R101" s="46"/>
    </row>
    <row r="102" spans="1:18" ht="15" customHeight="1" x14ac:dyDescent="0.2">
      <c r="A102" s="4" t="s">
        <v>20</v>
      </c>
      <c r="B102" s="5" t="s">
        <v>1</v>
      </c>
      <c r="C102" s="74">
        <v>99864</v>
      </c>
      <c r="D102" s="74">
        <v>48</v>
      </c>
      <c r="E102" s="74">
        <v>211618</v>
      </c>
      <c r="F102" s="74">
        <v>17697</v>
      </c>
      <c r="G102" s="74">
        <v>6445</v>
      </c>
      <c r="H102" s="74">
        <v>500</v>
      </c>
      <c r="I102" s="74">
        <v>16587</v>
      </c>
      <c r="J102" s="74">
        <v>992464</v>
      </c>
      <c r="K102" s="74">
        <v>10041</v>
      </c>
      <c r="L102" s="74">
        <v>465114</v>
      </c>
      <c r="M102" s="74">
        <v>11326</v>
      </c>
      <c r="N102" s="74">
        <v>19033</v>
      </c>
      <c r="O102" s="74">
        <v>0</v>
      </c>
      <c r="P102" s="74">
        <v>337223</v>
      </c>
      <c r="Q102" s="74">
        <v>8543</v>
      </c>
      <c r="R102" s="75">
        <v>8200</v>
      </c>
    </row>
    <row r="103" spans="1:18" ht="15" customHeight="1" x14ac:dyDescent="0.2">
      <c r="A103" s="4"/>
      <c r="B103" s="6" t="s">
        <v>39</v>
      </c>
      <c r="C103" s="39"/>
      <c r="D103" s="39"/>
      <c r="E103" s="39"/>
      <c r="F103" s="39"/>
      <c r="G103" s="39"/>
      <c r="H103" s="39"/>
      <c r="I103" s="39"/>
      <c r="J103" s="39"/>
      <c r="K103" s="39"/>
      <c r="L103" s="39"/>
      <c r="M103" s="39"/>
      <c r="N103" s="39"/>
      <c r="O103" s="39"/>
      <c r="P103" s="39"/>
      <c r="Q103" s="39"/>
      <c r="R103" s="46"/>
    </row>
    <row r="104" spans="1:18" ht="15" customHeight="1" x14ac:dyDescent="0.2">
      <c r="A104" s="4" t="s">
        <v>21</v>
      </c>
      <c r="B104" s="5" t="s">
        <v>243</v>
      </c>
      <c r="C104" s="74">
        <v>3663094</v>
      </c>
      <c r="D104" s="74">
        <v>0</v>
      </c>
      <c r="E104" s="74">
        <v>73192</v>
      </c>
      <c r="F104" s="74">
        <v>0</v>
      </c>
      <c r="G104" s="74">
        <v>0</v>
      </c>
      <c r="H104" s="74">
        <v>0</v>
      </c>
      <c r="I104" s="74">
        <v>0</v>
      </c>
      <c r="J104" s="74">
        <v>0</v>
      </c>
      <c r="K104" s="74">
        <v>0</v>
      </c>
      <c r="L104" s="74">
        <v>1344216</v>
      </c>
      <c r="M104" s="74">
        <v>1611507</v>
      </c>
      <c r="N104" s="74">
        <v>0</v>
      </c>
      <c r="O104" s="74">
        <v>0</v>
      </c>
      <c r="P104" s="74">
        <v>289820</v>
      </c>
      <c r="Q104" s="74">
        <v>0</v>
      </c>
      <c r="R104" s="75">
        <v>0</v>
      </c>
    </row>
    <row r="105" spans="1:18" ht="15" customHeight="1" x14ac:dyDescent="0.2">
      <c r="A105" s="4"/>
      <c r="B105" s="6" t="s">
        <v>244</v>
      </c>
      <c r="C105" s="39"/>
      <c r="D105" s="39"/>
      <c r="E105" s="39"/>
      <c r="F105" s="39"/>
      <c r="G105" s="39"/>
      <c r="H105" s="39"/>
      <c r="I105" s="39"/>
      <c r="J105" s="39"/>
      <c r="K105" s="39"/>
      <c r="L105" s="39"/>
      <c r="M105" s="39"/>
      <c r="N105" s="39"/>
      <c r="O105" s="39"/>
      <c r="P105" s="39"/>
      <c r="Q105" s="39"/>
      <c r="R105" s="46"/>
    </row>
    <row r="106" spans="1:18" ht="15" customHeight="1" x14ac:dyDescent="0.2">
      <c r="A106" s="4" t="s">
        <v>22</v>
      </c>
      <c r="B106" s="5" t="s">
        <v>245</v>
      </c>
      <c r="C106" s="74">
        <v>64042</v>
      </c>
      <c r="D106" s="74">
        <v>145</v>
      </c>
      <c r="E106" s="74">
        <v>22287</v>
      </c>
      <c r="F106" s="74">
        <v>0</v>
      </c>
      <c r="G106" s="74">
        <v>13560</v>
      </c>
      <c r="H106" s="74">
        <v>46</v>
      </c>
      <c r="I106" s="74">
        <v>3069</v>
      </c>
      <c r="J106" s="74">
        <v>15864</v>
      </c>
      <c r="K106" s="74">
        <v>430</v>
      </c>
      <c r="L106" s="74">
        <v>38643</v>
      </c>
      <c r="M106" s="74">
        <v>7873</v>
      </c>
      <c r="N106" s="74">
        <v>401</v>
      </c>
      <c r="O106" s="74">
        <v>14210</v>
      </c>
      <c r="P106" s="74">
        <v>38032</v>
      </c>
      <c r="Q106" s="74">
        <v>4370</v>
      </c>
      <c r="R106" s="75">
        <v>9331</v>
      </c>
    </row>
    <row r="107" spans="1:18" ht="15" customHeight="1" x14ac:dyDescent="0.2">
      <c r="A107" s="4"/>
      <c r="B107" s="6" t="s">
        <v>246</v>
      </c>
      <c r="C107" s="39"/>
      <c r="D107" s="39"/>
      <c r="E107" s="39"/>
      <c r="F107" s="39"/>
      <c r="G107" s="39"/>
      <c r="H107" s="39"/>
      <c r="I107" s="39"/>
      <c r="J107" s="39"/>
      <c r="K107" s="39"/>
      <c r="L107" s="39"/>
      <c r="M107" s="39"/>
      <c r="N107" s="39"/>
      <c r="O107" s="39"/>
      <c r="P107" s="39"/>
      <c r="Q107" s="39"/>
      <c r="R107" s="46"/>
    </row>
    <row r="108" spans="1:18" ht="15" customHeight="1" x14ac:dyDescent="0.2">
      <c r="A108" s="4" t="s">
        <v>23</v>
      </c>
      <c r="B108" s="5" t="s">
        <v>247</v>
      </c>
      <c r="C108" s="74">
        <v>28008</v>
      </c>
      <c r="D108" s="74">
        <v>0</v>
      </c>
      <c r="E108" s="74">
        <v>14810</v>
      </c>
      <c r="F108" s="74">
        <v>0</v>
      </c>
      <c r="G108" s="74">
        <v>1937</v>
      </c>
      <c r="H108" s="74">
        <v>1258</v>
      </c>
      <c r="I108" s="74">
        <v>0</v>
      </c>
      <c r="J108" s="74">
        <v>253224</v>
      </c>
      <c r="K108" s="74">
        <v>3484</v>
      </c>
      <c r="L108" s="74">
        <v>12336</v>
      </c>
      <c r="M108" s="74">
        <v>8265</v>
      </c>
      <c r="N108" s="74">
        <v>279</v>
      </c>
      <c r="O108" s="74">
        <v>82</v>
      </c>
      <c r="P108" s="74">
        <v>132100</v>
      </c>
      <c r="Q108" s="74">
        <v>194</v>
      </c>
      <c r="R108" s="75">
        <v>3192</v>
      </c>
    </row>
    <row r="109" spans="1:18" ht="15" customHeight="1" x14ac:dyDescent="0.2">
      <c r="A109" s="4"/>
      <c r="B109" s="6" t="s">
        <v>248</v>
      </c>
      <c r="C109" s="74"/>
      <c r="D109" s="74"/>
      <c r="E109" s="74"/>
      <c r="F109" s="74"/>
      <c r="G109" s="74"/>
      <c r="H109" s="74"/>
      <c r="I109" s="74"/>
      <c r="J109" s="74"/>
      <c r="K109" s="74"/>
      <c r="L109" s="74"/>
      <c r="M109" s="74"/>
      <c r="N109" s="74"/>
      <c r="O109" s="74"/>
      <c r="P109" s="74"/>
      <c r="Q109" s="74"/>
      <c r="R109" s="75"/>
    </row>
    <row r="110" spans="1:18" ht="15" customHeight="1" x14ac:dyDescent="0.2">
      <c r="A110" s="4" t="s">
        <v>24</v>
      </c>
      <c r="B110" s="5" t="s">
        <v>249</v>
      </c>
      <c r="C110" s="74">
        <v>0</v>
      </c>
      <c r="D110" s="74">
        <v>0</v>
      </c>
      <c r="E110" s="74">
        <v>760200</v>
      </c>
      <c r="F110" s="74">
        <v>0</v>
      </c>
      <c r="G110" s="74">
        <v>0</v>
      </c>
      <c r="H110" s="74">
        <v>0</v>
      </c>
      <c r="I110" s="74">
        <v>0</v>
      </c>
      <c r="J110" s="74">
        <v>0</v>
      </c>
      <c r="K110" s="74">
        <v>0</v>
      </c>
      <c r="L110" s="74">
        <v>0</v>
      </c>
      <c r="M110" s="74">
        <v>1634</v>
      </c>
      <c r="N110" s="74">
        <v>0</v>
      </c>
      <c r="O110" s="74">
        <v>0</v>
      </c>
      <c r="P110" s="74">
        <v>69608</v>
      </c>
      <c r="Q110" s="74">
        <v>0</v>
      </c>
      <c r="R110" s="75">
        <v>0</v>
      </c>
    </row>
    <row r="111" spans="1:18" ht="15" customHeight="1" x14ac:dyDescent="0.2">
      <c r="A111" s="4"/>
      <c r="B111" s="6" t="s">
        <v>250</v>
      </c>
      <c r="C111" s="74"/>
      <c r="D111" s="74"/>
      <c r="E111" s="74"/>
      <c r="F111" s="74"/>
      <c r="G111" s="74"/>
      <c r="H111" s="74"/>
      <c r="I111" s="74"/>
      <c r="J111" s="74"/>
      <c r="K111" s="74"/>
      <c r="L111" s="74"/>
      <c r="M111" s="74"/>
      <c r="N111" s="74"/>
      <c r="O111" s="74"/>
      <c r="P111" s="74"/>
      <c r="Q111" s="74"/>
      <c r="R111" s="75"/>
    </row>
    <row r="112" spans="1:18" ht="15" customHeight="1" x14ac:dyDescent="0.2">
      <c r="A112" s="4" t="s">
        <v>25</v>
      </c>
      <c r="B112" s="5" t="s">
        <v>251</v>
      </c>
      <c r="C112" s="74">
        <v>69513</v>
      </c>
      <c r="D112" s="74">
        <v>0</v>
      </c>
      <c r="E112" s="74">
        <v>885171</v>
      </c>
      <c r="F112" s="74">
        <v>0</v>
      </c>
      <c r="G112" s="74">
        <v>51495</v>
      </c>
      <c r="H112" s="74">
        <v>6448</v>
      </c>
      <c r="I112" s="74">
        <v>333039</v>
      </c>
      <c r="J112" s="74">
        <v>2428925</v>
      </c>
      <c r="K112" s="74">
        <v>0</v>
      </c>
      <c r="L112" s="74">
        <v>56260</v>
      </c>
      <c r="M112" s="74">
        <v>120409</v>
      </c>
      <c r="N112" s="74">
        <v>0</v>
      </c>
      <c r="O112" s="74">
        <v>0</v>
      </c>
      <c r="P112" s="74">
        <v>0</v>
      </c>
      <c r="Q112" s="74">
        <v>215</v>
      </c>
      <c r="R112" s="75">
        <v>0</v>
      </c>
    </row>
    <row r="113" spans="1:18" ht="15" customHeight="1" x14ac:dyDescent="0.2">
      <c r="A113" s="4"/>
      <c r="B113" s="6" t="s">
        <v>252</v>
      </c>
      <c r="C113" s="74"/>
      <c r="D113" s="74"/>
      <c r="E113" s="74"/>
      <c r="F113" s="74"/>
      <c r="G113" s="74"/>
      <c r="H113" s="74"/>
      <c r="I113" s="74"/>
      <c r="J113" s="74"/>
      <c r="K113" s="74"/>
      <c r="L113" s="74"/>
      <c r="M113" s="74"/>
      <c r="N113" s="74"/>
      <c r="O113" s="74"/>
      <c r="P113" s="74"/>
      <c r="Q113" s="74"/>
      <c r="R113" s="75"/>
    </row>
    <row r="114" spans="1:18" ht="15" customHeight="1" x14ac:dyDescent="0.2">
      <c r="A114" s="4" t="s">
        <v>26</v>
      </c>
      <c r="B114" s="5" t="s">
        <v>2</v>
      </c>
      <c r="C114" s="74">
        <v>680155</v>
      </c>
      <c r="D114" s="74">
        <v>13362</v>
      </c>
      <c r="E114" s="74">
        <v>1074675</v>
      </c>
      <c r="F114" s="74">
        <v>23667</v>
      </c>
      <c r="G114" s="74">
        <v>24840</v>
      </c>
      <c r="H114" s="74">
        <v>0</v>
      </c>
      <c r="I114" s="74">
        <v>203625</v>
      </c>
      <c r="J114" s="74">
        <v>3718457</v>
      </c>
      <c r="K114" s="74">
        <v>69077</v>
      </c>
      <c r="L114" s="74">
        <v>947625</v>
      </c>
      <c r="M114" s="74">
        <v>434034</v>
      </c>
      <c r="N114" s="74">
        <v>52551</v>
      </c>
      <c r="O114" s="74">
        <v>72161</v>
      </c>
      <c r="P114" s="74">
        <v>414476</v>
      </c>
      <c r="Q114" s="74">
        <v>301704</v>
      </c>
      <c r="R114" s="75">
        <v>93849</v>
      </c>
    </row>
    <row r="115" spans="1:18" ht="15" customHeight="1" x14ac:dyDescent="0.2">
      <c r="A115" s="4"/>
      <c r="B115" s="6" t="s">
        <v>40</v>
      </c>
      <c r="C115" s="74"/>
      <c r="D115" s="74"/>
      <c r="E115" s="74"/>
      <c r="F115" s="74"/>
      <c r="G115" s="74"/>
      <c r="H115" s="74"/>
      <c r="I115" s="74"/>
      <c r="J115" s="74"/>
      <c r="K115" s="74"/>
      <c r="L115" s="74"/>
      <c r="M115" s="74"/>
      <c r="N115" s="74"/>
      <c r="O115" s="74"/>
      <c r="P115" s="74"/>
      <c r="Q115" s="74"/>
      <c r="R115" s="75"/>
    </row>
    <row r="116" spans="1:18" ht="15" customHeight="1" x14ac:dyDescent="0.2">
      <c r="A116" s="4"/>
      <c r="B116" s="76" t="s">
        <v>253</v>
      </c>
      <c r="C116" s="77">
        <v>0</v>
      </c>
      <c r="D116" s="77">
        <v>0</v>
      </c>
      <c r="E116" s="77">
        <v>3976</v>
      </c>
      <c r="F116" s="77">
        <v>0</v>
      </c>
      <c r="G116" s="77">
        <v>0</v>
      </c>
      <c r="H116" s="77">
        <v>0</v>
      </c>
      <c r="I116" s="77">
        <v>0</v>
      </c>
      <c r="J116" s="77">
        <v>0</v>
      </c>
      <c r="K116" s="77">
        <v>0</v>
      </c>
      <c r="L116" s="77">
        <v>17301</v>
      </c>
      <c r="M116" s="77">
        <v>14029</v>
      </c>
      <c r="N116" s="77">
        <v>0</v>
      </c>
      <c r="O116" s="77">
        <v>0</v>
      </c>
      <c r="P116" s="77">
        <v>6338</v>
      </c>
      <c r="Q116" s="77">
        <v>0</v>
      </c>
      <c r="R116" s="78">
        <v>0</v>
      </c>
    </row>
    <row r="117" spans="1:18" ht="15" customHeight="1" x14ac:dyDescent="0.2">
      <c r="A117" s="4"/>
      <c r="B117" s="16" t="s">
        <v>254</v>
      </c>
      <c r="C117" s="39"/>
      <c r="D117" s="39"/>
      <c r="E117" s="39"/>
      <c r="F117" s="39"/>
      <c r="G117" s="39"/>
      <c r="H117" s="39"/>
      <c r="I117" s="39"/>
      <c r="J117" s="39"/>
      <c r="K117" s="39"/>
      <c r="L117" s="39"/>
      <c r="M117" s="39"/>
      <c r="N117" s="39"/>
      <c r="O117" s="39"/>
      <c r="P117" s="39"/>
      <c r="Q117" s="39"/>
      <c r="R117" s="46"/>
    </row>
    <row r="118" spans="1:18" ht="15" customHeight="1" x14ac:dyDescent="0.2">
      <c r="A118" s="4"/>
      <c r="B118" s="76" t="s">
        <v>255</v>
      </c>
      <c r="C118" s="77">
        <v>680155</v>
      </c>
      <c r="D118" s="77">
        <v>13362</v>
      </c>
      <c r="E118" s="77">
        <v>1070699</v>
      </c>
      <c r="F118" s="77">
        <v>23667</v>
      </c>
      <c r="G118" s="77">
        <v>24840</v>
      </c>
      <c r="H118" s="77">
        <v>0</v>
      </c>
      <c r="I118" s="77">
        <v>203625</v>
      </c>
      <c r="J118" s="77">
        <v>3718457</v>
      </c>
      <c r="K118" s="77">
        <v>69077</v>
      </c>
      <c r="L118" s="77">
        <v>930324</v>
      </c>
      <c r="M118" s="77">
        <v>420005</v>
      </c>
      <c r="N118" s="77">
        <v>52551</v>
      </c>
      <c r="O118" s="77">
        <v>72161</v>
      </c>
      <c r="P118" s="77">
        <v>408138</v>
      </c>
      <c r="Q118" s="77">
        <v>301704</v>
      </c>
      <c r="R118" s="78">
        <v>93849</v>
      </c>
    </row>
    <row r="119" spans="1:18" ht="15" customHeight="1" x14ac:dyDescent="0.2">
      <c r="A119" s="4"/>
      <c r="B119" s="16" t="s">
        <v>40</v>
      </c>
      <c r="C119" s="77"/>
      <c r="D119" s="77"/>
      <c r="E119" s="77"/>
      <c r="F119" s="77"/>
      <c r="G119" s="77"/>
      <c r="H119" s="77"/>
      <c r="I119" s="77"/>
      <c r="J119" s="77"/>
      <c r="K119" s="77"/>
      <c r="L119" s="77"/>
      <c r="M119" s="77"/>
      <c r="N119" s="77"/>
      <c r="O119" s="77"/>
      <c r="P119" s="77"/>
      <c r="Q119" s="77"/>
      <c r="R119" s="78"/>
    </row>
    <row r="120" spans="1:18" ht="15" customHeight="1" x14ac:dyDescent="0.2">
      <c r="A120" s="84"/>
      <c r="B120" s="85" t="s">
        <v>41</v>
      </c>
      <c r="C120" s="86">
        <v>37837793</v>
      </c>
      <c r="D120" s="86">
        <v>196990</v>
      </c>
      <c r="E120" s="86">
        <v>69204308</v>
      </c>
      <c r="F120" s="86">
        <v>1265699</v>
      </c>
      <c r="G120" s="86">
        <v>1425372</v>
      </c>
      <c r="H120" s="86">
        <v>503377</v>
      </c>
      <c r="I120" s="86">
        <v>19801070</v>
      </c>
      <c r="J120" s="86">
        <v>94717757</v>
      </c>
      <c r="K120" s="86">
        <v>1477267</v>
      </c>
      <c r="L120" s="86">
        <v>51581716</v>
      </c>
      <c r="M120" s="86">
        <v>13730955</v>
      </c>
      <c r="N120" s="86">
        <v>4531313</v>
      </c>
      <c r="O120" s="86">
        <v>1128040</v>
      </c>
      <c r="P120" s="86">
        <v>45291126</v>
      </c>
      <c r="Q120" s="86">
        <v>3741738</v>
      </c>
      <c r="R120" s="87">
        <v>9079697</v>
      </c>
    </row>
    <row r="121" spans="1:18" ht="15" customHeight="1" x14ac:dyDescent="0.2">
      <c r="A121" s="70"/>
      <c r="B121" s="3" t="s">
        <v>3</v>
      </c>
      <c r="C121" s="7"/>
      <c r="D121" s="7"/>
      <c r="E121" s="7"/>
      <c r="F121" s="7"/>
      <c r="G121" s="7"/>
      <c r="H121" s="7"/>
      <c r="I121" s="7"/>
      <c r="J121" s="7"/>
      <c r="K121" s="7"/>
      <c r="L121" s="7"/>
      <c r="M121" s="7"/>
      <c r="N121" s="7"/>
      <c r="O121" s="7"/>
      <c r="P121" s="7"/>
      <c r="Q121" s="7"/>
      <c r="R121" s="28"/>
    </row>
    <row r="122" spans="1:18" ht="15" customHeight="1" x14ac:dyDescent="0.2">
      <c r="A122" s="4" t="s">
        <v>27</v>
      </c>
      <c r="B122" s="5" t="s">
        <v>3</v>
      </c>
      <c r="C122" s="74">
        <v>1293063</v>
      </c>
      <c r="D122" s="74">
        <v>20000</v>
      </c>
      <c r="E122" s="74">
        <v>4154145</v>
      </c>
      <c r="F122" s="74">
        <v>156000</v>
      </c>
      <c r="G122" s="74">
        <v>150000</v>
      </c>
      <c r="H122" s="74">
        <v>59500</v>
      </c>
      <c r="I122" s="74">
        <v>1500000</v>
      </c>
      <c r="J122" s="74">
        <v>5900000</v>
      </c>
      <c r="K122" s="74">
        <v>81250</v>
      </c>
      <c r="L122" s="74">
        <v>4900000</v>
      </c>
      <c r="M122" s="74">
        <v>997213</v>
      </c>
      <c r="N122" s="74">
        <v>530000</v>
      </c>
      <c r="O122" s="74">
        <v>66593</v>
      </c>
      <c r="P122" s="74">
        <v>1972962</v>
      </c>
      <c r="Q122" s="74">
        <v>426269</v>
      </c>
      <c r="R122" s="75">
        <v>539904</v>
      </c>
    </row>
    <row r="123" spans="1:18" ht="15" customHeight="1" x14ac:dyDescent="0.2">
      <c r="A123" s="4"/>
      <c r="B123" s="6" t="s">
        <v>256</v>
      </c>
      <c r="C123" s="39"/>
      <c r="D123" s="39"/>
      <c r="E123" s="39"/>
      <c r="F123" s="39"/>
      <c r="G123" s="39"/>
      <c r="H123" s="39"/>
      <c r="I123" s="39"/>
      <c r="J123" s="39"/>
      <c r="K123" s="39"/>
      <c r="L123" s="39"/>
      <c r="M123" s="39"/>
      <c r="N123" s="39"/>
      <c r="O123" s="39"/>
      <c r="P123" s="39"/>
      <c r="Q123" s="39"/>
      <c r="R123" s="46"/>
    </row>
    <row r="124" spans="1:18" ht="15" customHeight="1" x14ac:dyDescent="0.2">
      <c r="A124" s="4" t="s">
        <v>28</v>
      </c>
      <c r="B124" s="5" t="s">
        <v>4</v>
      </c>
      <c r="C124" s="74">
        <v>0</v>
      </c>
      <c r="D124" s="74">
        <v>369</v>
      </c>
      <c r="E124" s="74">
        <v>16471</v>
      </c>
      <c r="F124" s="74">
        <v>1362</v>
      </c>
      <c r="G124" s="74">
        <v>25000</v>
      </c>
      <c r="H124" s="74">
        <v>0</v>
      </c>
      <c r="I124" s="74">
        <v>400000</v>
      </c>
      <c r="J124" s="74">
        <v>0</v>
      </c>
      <c r="K124" s="74">
        <v>0</v>
      </c>
      <c r="L124" s="74">
        <v>0</v>
      </c>
      <c r="M124" s="74">
        <v>0</v>
      </c>
      <c r="N124" s="74">
        <v>7008</v>
      </c>
      <c r="O124" s="74">
        <v>0</v>
      </c>
      <c r="P124" s="74">
        <v>0</v>
      </c>
      <c r="Q124" s="74">
        <v>8796</v>
      </c>
      <c r="R124" s="75">
        <v>0</v>
      </c>
    </row>
    <row r="125" spans="1:18" ht="15" customHeight="1" x14ac:dyDescent="0.2">
      <c r="A125" s="4"/>
      <c r="B125" s="6" t="s">
        <v>42</v>
      </c>
      <c r="C125" s="39"/>
      <c r="D125" s="39"/>
      <c r="E125" s="39"/>
      <c r="F125" s="39"/>
      <c r="G125" s="39"/>
      <c r="H125" s="39"/>
      <c r="I125" s="39"/>
      <c r="J125" s="39"/>
      <c r="K125" s="39"/>
      <c r="L125" s="39"/>
      <c r="M125" s="39"/>
      <c r="N125" s="39"/>
      <c r="O125" s="39"/>
      <c r="P125" s="39"/>
      <c r="Q125" s="39"/>
      <c r="R125" s="46"/>
    </row>
    <row r="126" spans="1:18" ht="15" customHeight="1" x14ac:dyDescent="0.2">
      <c r="A126" s="4" t="s">
        <v>29</v>
      </c>
      <c r="B126" s="5" t="s">
        <v>257</v>
      </c>
      <c r="C126" s="74">
        <v>5194</v>
      </c>
      <c r="D126" s="74">
        <v>0</v>
      </c>
      <c r="E126" s="74">
        <v>2922</v>
      </c>
      <c r="F126" s="74">
        <v>0</v>
      </c>
      <c r="G126" s="74">
        <v>0</v>
      </c>
      <c r="H126" s="74">
        <v>0</v>
      </c>
      <c r="I126" s="74">
        <v>8273</v>
      </c>
      <c r="J126" s="74">
        <v>0</v>
      </c>
      <c r="K126" s="74">
        <v>0</v>
      </c>
      <c r="L126" s="74">
        <v>0</v>
      </c>
      <c r="M126" s="74">
        <v>0</v>
      </c>
      <c r="N126" s="74">
        <v>0</v>
      </c>
      <c r="O126" s="74">
        <v>0</v>
      </c>
      <c r="P126" s="74">
        <v>300000</v>
      </c>
      <c r="Q126" s="74">
        <v>3731</v>
      </c>
      <c r="R126" s="75">
        <v>0</v>
      </c>
    </row>
    <row r="127" spans="1:18" ht="15" customHeight="1" x14ac:dyDescent="0.2">
      <c r="A127" s="4"/>
      <c r="B127" s="6" t="s">
        <v>258</v>
      </c>
      <c r="C127" s="39"/>
      <c r="D127" s="39"/>
      <c r="E127" s="39"/>
      <c r="F127" s="39"/>
      <c r="G127" s="39"/>
      <c r="H127" s="39"/>
      <c r="I127" s="39"/>
      <c r="J127" s="39"/>
      <c r="K127" s="39"/>
      <c r="L127" s="39"/>
      <c r="M127" s="39"/>
      <c r="N127" s="39"/>
      <c r="O127" s="39"/>
      <c r="P127" s="39"/>
      <c r="Q127" s="39"/>
      <c r="R127" s="46"/>
    </row>
    <row r="128" spans="1:18" ht="15" customHeight="1" x14ac:dyDescent="0.2">
      <c r="A128" s="4" t="s">
        <v>30</v>
      </c>
      <c r="B128" s="5" t="s">
        <v>259</v>
      </c>
      <c r="C128" s="74">
        <v>-12797</v>
      </c>
      <c r="D128" s="74">
        <v>0</v>
      </c>
      <c r="E128" s="74">
        <v>-1187</v>
      </c>
      <c r="F128" s="74">
        <v>-2</v>
      </c>
      <c r="G128" s="74">
        <v>-12151</v>
      </c>
      <c r="H128" s="74">
        <v>0</v>
      </c>
      <c r="I128" s="74">
        <v>-31581</v>
      </c>
      <c r="J128" s="74">
        <v>0</v>
      </c>
      <c r="K128" s="74">
        <v>0</v>
      </c>
      <c r="L128" s="74">
        <v>0</v>
      </c>
      <c r="M128" s="74">
        <v>0</v>
      </c>
      <c r="N128" s="74">
        <v>0</v>
      </c>
      <c r="O128" s="74">
        <v>0</v>
      </c>
      <c r="P128" s="74">
        <v>-1922</v>
      </c>
      <c r="Q128" s="74">
        <v>0</v>
      </c>
      <c r="R128" s="75">
        <v>0</v>
      </c>
    </row>
    <row r="129" spans="1:19" ht="15" customHeight="1" x14ac:dyDescent="0.2">
      <c r="A129" s="4"/>
      <c r="B129" s="6" t="s">
        <v>260</v>
      </c>
      <c r="C129" s="39"/>
      <c r="D129" s="39"/>
      <c r="E129" s="39"/>
      <c r="F129" s="39"/>
      <c r="G129" s="39"/>
      <c r="H129" s="39"/>
      <c r="I129" s="39"/>
      <c r="J129" s="39"/>
      <c r="K129" s="39"/>
      <c r="L129" s="39"/>
      <c r="M129" s="39"/>
      <c r="N129" s="39"/>
      <c r="O129" s="39"/>
      <c r="P129" s="39"/>
      <c r="Q129" s="39"/>
      <c r="R129" s="46"/>
    </row>
    <row r="130" spans="1:19" ht="15" customHeight="1" x14ac:dyDescent="0.2">
      <c r="A130" s="4" t="s">
        <v>31</v>
      </c>
      <c r="B130" s="5" t="s">
        <v>5</v>
      </c>
      <c r="C130" s="74">
        <v>-87564</v>
      </c>
      <c r="D130" s="74">
        <v>-4884</v>
      </c>
      <c r="E130" s="74">
        <v>23250</v>
      </c>
      <c r="F130" s="74">
        <v>-48229</v>
      </c>
      <c r="G130" s="74">
        <v>-38302</v>
      </c>
      <c r="H130" s="74">
        <v>3554</v>
      </c>
      <c r="I130" s="74">
        <v>-18805</v>
      </c>
      <c r="J130" s="74">
        <v>258816</v>
      </c>
      <c r="K130" s="74">
        <v>-24396</v>
      </c>
      <c r="L130" s="74">
        <v>-249748</v>
      </c>
      <c r="M130" s="74">
        <v>26023</v>
      </c>
      <c r="N130" s="74">
        <v>-66837</v>
      </c>
      <c r="O130" s="74">
        <v>0</v>
      </c>
      <c r="P130" s="74">
        <v>-362224</v>
      </c>
      <c r="Q130" s="74">
        <v>-11919</v>
      </c>
      <c r="R130" s="75">
        <v>-59294</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5"/>
    </row>
    <row r="132" spans="1:19" ht="15" customHeight="1" x14ac:dyDescent="0.2">
      <c r="A132" s="4" t="s">
        <v>32</v>
      </c>
      <c r="B132" s="5" t="s">
        <v>261</v>
      </c>
      <c r="C132" s="74">
        <v>972587</v>
      </c>
      <c r="D132" s="74">
        <v>14296</v>
      </c>
      <c r="E132" s="74">
        <v>192224</v>
      </c>
      <c r="F132" s="74">
        <v>105204</v>
      </c>
      <c r="G132" s="74">
        <v>196016</v>
      </c>
      <c r="H132" s="74">
        <v>33290</v>
      </c>
      <c r="I132" s="74">
        <v>-299003</v>
      </c>
      <c r="J132" s="74">
        <v>-690702</v>
      </c>
      <c r="K132" s="74">
        <v>257487</v>
      </c>
      <c r="L132" s="74">
        <v>2221368</v>
      </c>
      <c r="M132" s="74">
        <v>125751</v>
      </c>
      <c r="N132" s="74">
        <v>-237471</v>
      </c>
      <c r="O132" s="74">
        <v>67726</v>
      </c>
      <c r="P132" s="74">
        <v>988657</v>
      </c>
      <c r="Q132" s="74">
        <v>187</v>
      </c>
      <c r="R132" s="75">
        <v>83920</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5"/>
    </row>
    <row r="134" spans="1:19" ht="15" customHeight="1" x14ac:dyDescent="0.2">
      <c r="A134" s="4" t="s">
        <v>263</v>
      </c>
      <c r="B134" s="5" t="s">
        <v>264</v>
      </c>
      <c r="C134" s="74">
        <v>236369</v>
      </c>
      <c r="D134" s="74">
        <v>813</v>
      </c>
      <c r="E134" s="74">
        <v>235344</v>
      </c>
      <c r="F134" s="74">
        <v>74509</v>
      </c>
      <c r="G134" s="74">
        <v>27605</v>
      </c>
      <c r="H134" s="74">
        <v>2868</v>
      </c>
      <c r="I134" s="74">
        <v>-243407</v>
      </c>
      <c r="J134" s="74">
        <v>-171453</v>
      </c>
      <c r="K134" s="74">
        <v>7057</v>
      </c>
      <c r="L134" s="74">
        <v>-980558</v>
      </c>
      <c r="M134" s="74">
        <v>54112</v>
      </c>
      <c r="N134" s="74">
        <v>3073</v>
      </c>
      <c r="O134" s="74">
        <v>18425</v>
      </c>
      <c r="P134" s="74">
        <v>574675</v>
      </c>
      <c r="Q134" s="74">
        <v>-35402</v>
      </c>
      <c r="R134" s="75">
        <v>-24017</v>
      </c>
    </row>
    <row r="135" spans="1:19" ht="15" customHeight="1" x14ac:dyDescent="0.2">
      <c r="A135" s="4"/>
      <c r="B135" s="6" t="s">
        <v>265</v>
      </c>
      <c r="C135" s="39"/>
      <c r="D135" s="39"/>
      <c r="E135" s="39"/>
      <c r="F135" s="39"/>
      <c r="G135" s="39"/>
      <c r="H135" s="39"/>
      <c r="I135" s="39"/>
      <c r="J135" s="39"/>
      <c r="K135" s="39"/>
      <c r="L135" s="39"/>
      <c r="M135" s="39"/>
      <c r="N135" s="39"/>
      <c r="O135" s="39"/>
      <c r="P135" s="39"/>
      <c r="Q135" s="39"/>
      <c r="R135" s="46"/>
    </row>
    <row r="136" spans="1:19" ht="15" customHeight="1" x14ac:dyDescent="0.2">
      <c r="A136" s="4" t="s">
        <v>266</v>
      </c>
      <c r="B136" s="5" t="s">
        <v>267</v>
      </c>
      <c r="C136" s="74">
        <v>0</v>
      </c>
      <c r="D136" s="74">
        <v>0</v>
      </c>
      <c r="E136" s="74">
        <v>0</v>
      </c>
      <c r="F136" s="74">
        <v>-12480</v>
      </c>
      <c r="G136" s="74">
        <v>0</v>
      </c>
      <c r="H136" s="74">
        <v>0</v>
      </c>
      <c r="I136" s="74">
        <v>0</v>
      </c>
      <c r="J136" s="74">
        <v>0</v>
      </c>
      <c r="K136" s="74">
        <v>0</v>
      </c>
      <c r="L136" s="74">
        <v>0</v>
      </c>
      <c r="M136" s="74">
        <v>0</v>
      </c>
      <c r="N136" s="74">
        <v>0</v>
      </c>
      <c r="O136" s="74">
        <v>0</v>
      </c>
      <c r="P136" s="74">
        <v>0</v>
      </c>
      <c r="Q136" s="74">
        <v>0</v>
      </c>
      <c r="R136" s="75">
        <v>0</v>
      </c>
      <c r="S136" s="74"/>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5"/>
      <c r="S137" s="74"/>
    </row>
    <row r="138" spans="1:19" ht="15" customHeight="1" x14ac:dyDescent="0.2">
      <c r="A138" s="88" t="s">
        <v>269</v>
      </c>
      <c r="B138" s="5" t="s">
        <v>270</v>
      </c>
      <c r="C138" s="74">
        <v>428647</v>
      </c>
      <c r="D138" s="74">
        <v>89</v>
      </c>
      <c r="E138" s="74">
        <v>1057402</v>
      </c>
      <c r="F138" s="74">
        <v>0</v>
      </c>
      <c r="G138" s="74">
        <v>201</v>
      </c>
      <c r="H138" s="74">
        <v>842</v>
      </c>
      <c r="I138" s="74">
        <v>28669</v>
      </c>
      <c r="J138" s="74">
        <v>887049</v>
      </c>
      <c r="K138" s="74">
        <v>0</v>
      </c>
      <c r="L138" s="74">
        <v>56581</v>
      </c>
      <c r="M138" s="74">
        <v>1705</v>
      </c>
      <c r="N138" s="74">
        <v>0</v>
      </c>
      <c r="O138" s="74">
        <v>0</v>
      </c>
      <c r="P138" s="74">
        <v>322547</v>
      </c>
      <c r="Q138" s="74">
        <v>39181</v>
      </c>
      <c r="R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5"/>
    </row>
    <row r="140" spans="1:19" ht="15" customHeight="1" x14ac:dyDescent="0.2">
      <c r="A140" s="84"/>
      <c r="B140" s="85" t="s">
        <v>272</v>
      </c>
      <c r="C140" s="86">
        <v>2835499</v>
      </c>
      <c r="D140" s="86">
        <v>30683</v>
      </c>
      <c r="E140" s="86">
        <v>5680571</v>
      </c>
      <c r="F140" s="86">
        <v>276364</v>
      </c>
      <c r="G140" s="86">
        <v>348369</v>
      </c>
      <c r="H140" s="86">
        <v>100054</v>
      </c>
      <c r="I140" s="86">
        <v>1344146</v>
      </c>
      <c r="J140" s="86">
        <v>6183710</v>
      </c>
      <c r="K140" s="86">
        <v>321398</v>
      </c>
      <c r="L140" s="86">
        <v>5947643</v>
      </c>
      <c r="M140" s="86">
        <v>1204804</v>
      </c>
      <c r="N140" s="86">
        <v>235773</v>
      </c>
      <c r="O140" s="86">
        <v>152744</v>
      </c>
      <c r="P140" s="86">
        <v>3794695</v>
      </c>
      <c r="Q140" s="86">
        <v>430843</v>
      </c>
      <c r="R140" s="87">
        <v>540513</v>
      </c>
    </row>
    <row r="141" spans="1:19" ht="15" customHeight="1" x14ac:dyDescent="0.2">
      <c r="A141" s="89"/>
      <c r="B141" s="90" t="s">
        <v>273</v>
      </c>
      <c r="C141" s="91">
        <v>40673292</v>
      </c>
      <c r="D141" s="91">
        <v>227673</v>
      </c>
      <c r="E141" s="91">
        <v>74884879</v>
      </c>
      <c r="F141" s="91">
        <v>1542063</v>
      </c>
      <c r="G141" s="91">
        <v>1773741</v>
      </c>
      <c r="H141" s="91">
        <v>603431</v>
      </c>
      <c r="I141" s="91">
        <v>21145216</v>
      </c>
      <c r="J141" s="91">
        <v>100901467</v>
      </c>
      <c r="K141" s="91">
        <v>1798665</v>
      </c>
      <c r="L141" s="91">
        <v>57529359</v>
      </c>
      <c r="M141" s="91">
        <v>14935759</v>
      </c>
      <c r="N141" s="91">
        <v>4767086</v>
      </c>
      <c r="O141" s="91">
        <v>1280784</v>
      </c>
      <c r="P141" s="91">
        <v>49085821</v>
      </c>
      <c r="Q141" s="91">
        <v>4172581</v>
      </c>
      <c r="R141" s="92">
        <v>9620210</v>
      </c>
    </row>
    <row r="142" spans="1:19" ht="15" customHeight="1" x14ac:dyDescent="0.2">
      <c r="A142" s="93"/>
      <c r="B142" s="5"/>
      <c r="C142" s="49"/>
      <c r="D142" s="49"/>
      <c r="E142" s="49"/>
      <c r="F142" s="49"/>
      <c r="G142" s="49"/>
      <c r="H142" s="49"/>
      <c r="I142" s="49"/>
      <c r="J142" s="49"/>
      <c r="K142" s="49"/>
      <c r="L142" s="49"/>
      <c r="M142" s="49"/>
      <c r="N142" s="49"/>
      <c r="O142" s="49"/>
      <c r="P142" s="49"/>
      <c r="Q142" s="49"/>
      <c r="R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row>
    <row r="144" spans="1:19" ht="15" customHeight="1" x14ac:dyDescent="0.2">
      <c r="A144" s="9" t="s">
        <v>45</v>
      </c>
    </row>
    <row r="145" spans="3:18" ht="15" customHeight="1" x14ac:dyDescent="0.2"/>
    <row r="146" spans="3:18" ht="15" customHeight="1" x14ac:dyDescent="0.2"/>
    <row r="147" spans="3:18" ht="15" customHeight="1" x14ac:dyDescent="0.2"/>
    <row r="148" spans="3:18" ht="15" customHeight="1" x14ac:dyDescent="0.2">
      <c r="C148" s="108"/>
      <c r="D148" s="108"/>
      <c r="E148" s="108"/>
      <c r="F148" s="108"/>
      <c r="G148" s="108"/>
      <c r="H148" s="108"/>
      <c r="I148" s="108"/>
      <c r="J148" s="108"/>
      <c r="K148" s="108"/>
      <c r="L148" s="108"/>
      <c r="M148" s="108"/>
      <c r="N148" s="108"/>
      <c r="O148" s="108"/>
      <c r="P148" s="108"/>
      <c r="Q148" s="108"/>
      <c r="R148" s="108"/>
    </row>
    <row r="149" spans="3:18" ht="15" customHeight="1" x14ac:dyDescent="0.2">
      <c r="C149" s="108"/>
      <c r="D149" s="108"/>
      <c r="E149" s="108"/>
      <c r="F149" s="108"/>
      <c r="G149" s="108"/>
      <c r="H149" s="108"/>
      <c r="I149" s="108"/>
      <c r="J149" s="108"/>
      <c r="K149" s="108"/>
      <c r="L149" s="108"/>
      <c r="M149" s="108"/>
      <c r="N149" s="108"/>
      <c r="O149" s="108"/>
      <c r="P149" s="108"/>
      <c r="Q149" s="108"/>
      <c r="R149" s="108"/>
    </row>
    <row r="150" spans="3:18" ht="15" customHeight="1" x14ac:dyDescent="0.2">
      <c r="C150" s="108"/>
      <c r="D150" s="108"/>
      <c r="E150" s="108"/>
      <c r="F150" s="108"/>
      <c r="G150" s="108"/>
      <c r="H150" s="108"/>
      <c r="I150" s="108"/>
      <c r="J150" s="108"/>
      <c r="K150" s="108"/>
      <c r="L150" s="108"/>
      <c r="M150" s="108"/>
      <c r="N150" s="108"/>
      <c r="O150" s="108"/>
      <c r="P150" s="108"/>
      <c r="Q150" s="108"/>
      <c r="R150" s="108"/>
    </row>
    <row r="151" spans="3:18" ht="15" customHeight="1" x14ac:dyDescent="0.2">
      <c r="C151" s="108"/>
      <c r="D151" s="108"/>
      <c r="E151" s="108"/>
      <c r="F151" s="108"/>
      <c r="G151" s="108"/>
      <c r="H151" s="108"/>
      <c r="I151" s="108"/>
      <c r="J151" s="108"/>
      <c r="K151" s="108"/>
      <c r="L151" s="108"/>
      <c r="M151" s="108"/>
      <c r="N151" s="108"/>
      <c r="O151" s="108"/>
      <c r="P151" s="108"/>
      <c r="Q151" s="108"/>
      <c r="R151" s="108"/>
    </row>
    <row r="152" spans="3:18" ht="15" customHeight="1" x14ac:dyDescent="0.2">
      <c r="C152" s="108"/>
      <c r="D152" s="108"/>
      <c r="E152" s="108"/>
      <c r="F152" s="108"/>
      <c r="G152" s="108"/>
      <c r="H152" s="108"/>
      <c r="I152" s="108"/>
      <c r="J152" s="108"/>
      <c r="K152" s="108"/>
      <c r="L152" s="108"/>
      <c r="M152" s="108"/>
      <c r="N152" s="108"/>
      <c r="O152" s="108"/>
      <c r="P152" s="108"/>
      <c r="Q152" s="108"/>
      <c r="R152" s="108"/>
    </row>
    <row r="153" spans="3:18" ht="15" customHeight="1" x14ac:dyDescent="0.2">
      <c r="C153" s="108"/>
      <c r="D153" s="108"/>
      <c r="E153" s="108"/>
      <c r="F153" s="108"/>
      <c r="G153" s="108"/>
      <c r="H153" s="108"/>
      <c r="I153" s="108"/>
      <c r="J153" s="108"/>
      <c r="K153" s="108"/>
      <c r="L153" s="108"/>
      <c r="M153" s="108"/>
      <c r="N153" s="108"/>
      <c r="O153" s="108"/>
      <c r="P153" s="108"/>
      <c r="Q153" s="108"/>
      <c r="R153" s="108"/>
    </row>
    <row r="154" spans="3:18" ht="15" customHeight="1" x14ac:dyDescent="0.2">
      <c r="C154" s="108"/>
      <c r="D154" s="108"/>
      <c r="E154" s="108"/>
      <c r="F154" s="108"/>
      <c r="G154" s="108"/>
      <c r="H154" s="108"/>
      <c r="I154" s="108"/>
      <c r="J154" s="108"/>
      <c r="K154" s="108"/>
      <c r="L154" s="108"/>
      <c r="M154" s="108"/>
      <c r="N154" s="108"/>
      <c r="O154" s="108"/>
      <c r="P154" s="108"/>
      <c r="Q154" s="108"/>
      <c r="R154" s="108"/>
    </row>
    <row r="155" spans="3:18" ht="15" customHeight="1" x14ac:dyDescent="0.2">
      <c r="C155" s="108"/>
      <c r="D155" s="108"/>
      <c r="E155" s="108"/>
      <c r="F155" s="108"/>
      <c r="G155" s="108"/>
      <c r="H155" s="108"/>
      <c r="I155" s="108"/>
      <c r="J155" s="108"/>
      <c r="K155" s="108"/>
      <c r="L155" s="108"/>
      <c r="M155" s="108"/>
      <c r="N155" s="108"/>
      <c r="O155" s="108"/>
      <c r="P155" s="108"/>
      <c r="Q155" s="108"/>
      <c r="R155" s="108"/>
    </row>
    <row r="156" spans="3:18"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Normal="100" workbookViewId="0"/>
  </sheetViews>
  <sheetFormatPr defaultRowHeight="11.25" x14ac:dyDescent="0.2"/>
  <cols>
    <col min="1" max="1" width="4.28515625" style="11" customWidth="1"/>
    <col min="2" max="2" width="79.42578125" style="11" bestFit="1" customWidth="1"/>
    <col min="3" max="19" width="12.42578125" style="11" customWidth="1"/>
    <col min="20" max="16384" width="9.140625" style="11"/>
  </cols>
  <sheetData>
    <row r="1" spans="1:19" ht="15" customHeight="1" x14ac:dyDescent="0.2">
      <c r="A1" s="62" t="s">
        <v>33</v>
      </c>
      <c r="B1" s="97"/>
    </row>
    <row r="2" spans="1:19" ht="15" customHeight="1" x14ac:dyDescent="0.2">
      <c r="A2" s="63" t="s">
        <v>327</v>
      </c>
      <c r="B2" s="97"/>
    </row>
    <row r="3" spans="1:19" ht="15" customHeight="1" x14ac:dyDescent="0.2">
      <c r="A3" s="63" t="s">
        <v>151</v>
      </c>
    </row>
    <row r="4" spans="1:19" s="1" customFormat="1" ht="30" customHeight="1" x14ac:dyDescent="0.2">
      <c r="A4" s="64"/>
      <c r="B4" s="98"/>
      <c r="C4" s="66" t="s">
        <v>8</v>
      </c>
      <c r="D4" s="68" t="s">
        <v>282</v>
      </c>
      <c r="E4" s="68" t="s">
        <v>152</v>
      </c>
      <c r="F4" s="66" t="s">
        <v>7</v>
      </c>
      <c r="G4" s="66" t="s">
        <v>46</v>
      </c>
      <c r="H4" s="66" t="s">
        <v>154</v>
      </c>
      <c r="I4" s="66" t="s">
        <v>9</v>
      </c>
      <c r="J4" s="66" t="s">
        <v>155</v>
      </c>
      <c r="K4" s="68" t="s">
        <v>280</v>
      </c>
      <c r="L4" s="66" t="s">
        <v>158</v>
      </c>
      <c r="M4" s="66" t="s">
        <v>10</v>
      </c>
      <c r="N4" s="66" t="s">
        <v>6</v>
      </c>
      <c r="O4" s="66" t="s">
        <v>159</v>
      </c>
      <c r="P4" s="66" t="s">
        <v>161</v>
      </c>
      <c r="Q4" s="66" t="s">
        <v>164</v>
      </c>
      <c r="R4" s="68" t="s">
        <v>165</v>
      </c>
      <c r="S4" s="10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2012836</v>
      </c>
      <c r="D6" s="74">
        <v>13164</v>
      </c>
      <c r="E6" s="74">
        <v>2426845</v>
      </c>
      <c r="F6" s="74">
        <v>57759</v>
      </c>
      <c r="G6" s="74">
        <v>1714181</v>
      </c>
      <c r="H6" s="74">
        <v>2435</v>
      </c>
      <c r="I6" s="74">
        <v>12491</v>
      </c>
      <c r="J6" s="74">
        <v>5403</v>
      </c>
      <c r="K6" s="74">
        <v>120078</v>
      </c>
      <c r="L6" s="74">
        <v>273556</v>
      </c>
      <c r="M6" s="74">
        <v>360059</v>
      </c>
      <c r="N6" s="74">
        <v>1903431</v>
      </c>
      <c r="O6" s="74">
        <v>707</v>
      </c>
      <c r="P6" s="74">
        <v>46068</v>
      </c>
      <c r="Q6" s="74">
        <v>28</v>
      </c>
      <c r="R6" s="74">
        <v>655091</v>
      </c>
      <c r="S6" s="75">
        <v>152262</v>
      </c>
    </row>
    <row r="7" spans="1:19" ht="15" customHeight="1" x14ac:dyDescent="0.2">
      <c r="A7" s="4"/>
      <c r="B7" s="6" t="s">
        <v>170</v>
      </c>
      <c r="C7" s="74"/>
      <c r="D7" s="74"/>
      <c r="E7" s="74"/>
      <c r="F7" s="74"/>
      <c r="G7" s="74"/>
      <c r="H7" s="74"/>
      <c r="I7" s="74"/>
      <c r="J7" s="74"/>
      <c r="K7" s="74"/>
      <c r="L7" s="74"/>
      <c r="M7" s="74"/>
      <c r="N7" s="74"/>
      <c r="O7" s="74"/>
      <c r="P7" s="74"/>
      <c r="Q7" s="74"/>
      <c r="R7" s="74"/>
      <c r="S7" s="75"/>
    </row>
    <row r="8" spans="1:19" ht="15" customHeight="1" x14ac:dyDescent="0.2">
      <c r="A8" s="4" t="s">
        <v>12</v>
      </c>
      <c r="B8" s="5" t="s">
        <v>171</v>
      </c>
      <c r="C8" s="74">
        <v>551644</v>
      </c>
      <c r="D8" s="74">
        <v>26118</v>
      </c>
      <c r="E8" s="74">
        <v>1140761</v>
      </c>
      <c r="F8" s="74">
        <v>36036</v>
      </c>
      <c r="G8" s="74">
        <v>399124</v>
      </c>
      <c r="H8" s="74">
        <v>49637</v>
      </c>
      <c r="I8" s="74">
        <v>15397</v>
      </c>
      <c r="J8" s="74">
        <v>4591</v>
      </c>
      <c r="K8" s="74">
        <v>76929</v>
      </c>
      <c r="L8" s="74">
        <v>109746</v>
      </c>
      <c r="M8" s="74">
        <v>222262</v>
      </c>
      <c r="N8" s="74">
        <v>815300</v>
      </c>
      <c r="O8" s="74">
        <v>2429</v>
      </c>
      <c r="P8" s="74">
        <v>19980</v>
      </c>
      <c r="Q8" s="74">
        <v>52045</v>
      </c>
      <c r="R8" s="74">
        <v>260802</v>
      </c>
      <c r="S8" s="75">
        <v>122504</v>
      </c>
    </row>
    <row r="9" spans="1:19" ht="15" customHeight="1" x14ac:dyDescent="0.2">
      <c r="A9" s="4"/>
      <c r="B9" s="6" t="s">
        <v>172</v>
      </c>
      <c r="C9" s="74"/>
      <c r="D9" s="74"/>
      <c r="E9" s="74"/>
      <c r="F9" s="74"/>
      <c r="G9" s="74"/>
      <c r="H9" s="74"/>
      <c r="I9" s="74"/>
      <c r="J9" s="74"/>
      <c r="K9" s="74"/>
      <c r="L9" s="74"/>
      <c r="M9" s="74"/>
      <c r="N9" s="74"/>
      <c r="O9" s="74"/>
      <c r="P9" s="74"/>
      <c r="Q9" s="74"/>
      <c r="R9" s="74"/>
      <c r="S9" s="75"/>
    </row>
    <row r="10" spans="1:19" ht="15" customHeight="1" x14ac:dyDescent="0.2">
      <c r="A10" s="4" t="s">
        <v>13</v>
      </c>
      <c r="B10" s="5" t="s">
        <v>173</v>
      </c>
      <c r="C10" s="74">
        <v>1014284</v>
      </c>
      <c r="D10" s="74">
        <v>6816</v>
      </c>
      <c r="E10" s="74">
        <v>2216887</v>
      </c>
      <c r="F10" s="74">
        <v>44687</v>
      </c>
      <c r="G10" s="74">
        <v>763764</v>
      </c>
      <c r="H10" s="74">
        <v>1124145</v>
      </c>
      <c r="I10" s="74">
        <v>39030</v>
      </c>
      <c r="J10" s="74">
        <v>45268</v>
      </c>
      <c r="K10" s="74">
        <v>35921</v>
      </c>
      <c r="L10" s="74">
        <v>32846</v>
      </c>
      <c r="M10" s="74">
        <v>79389</v>
      </c>
      <c r="N10" s="74">
        <v>2031459</v>
      </c>
      <c r="O10" s="74">
        <v>677365</v>
      </c>
      <c r="P10" s="74">
        <v>63833</v>
      </c>
      <c r="Q10" s="74">
        <v>1054</v>
      </c>
      <c r="R10" s="74">
        <v>2151345</v>
      </c>
      <c r="S10" s="75">
        <v>1135</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2498874</v>
      </c>
      <c r="D12" s="74">
        <v>2</v>
      </c>
      <c r="E12" s="74">
        <v>0</v>
      </c>
      <c r="F12" s="74">
        <v>0</v>
      </c>
      <c r="G12" s="74">
        <v>1714823</v>
      </c>
      <c r="H12" s="74">
        <v>0</v>
      </c>
      <c r="I12" s="74">
        <v>0</v>
      </c>
      <c r="J12" s="74">
        <v>0</v>
      </c>
      <c r="K12" s="74">
        <v>49386</v>
      </c>
      <c r="L12" s="74">
        <v>82351</v>
      </c>
      <c r="M12" s="74">
        <v>0</v>
      </c>
      <c r="N12" s="74">
        <v>815436</v>
      </c>
      <c r="O12" s="74">
        <v>4999</v>
      </c>
      <c r="P12" s="74">
        <v>0</v>
      </c>
      <c r="Q12" s="74">
        <v>0</v>
      </c>
      <c r="R12" s="74">
        <v>1892147</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f>+SUM(C16:C19)</f>
        <v>7352284</v>
      </c>
      <c r="D14" s="74">
        <f>+SUM(D16:D19)</f>
        <v>51928</v>
      </c>
      <c r="E14" s="74">
        <f t="shared" ref="E14:S14" si="0">+SUM(E16:E19)</f>
        <v>11703642</v>
      </c>
      <c r="F14" s="74">
        <f t="shared" si="0"/>
        <v>1085343</v>
      </c>
      <c r="G14" s="74">
        <f t="shared" si="0"/>
        <v>9316557</v>
      </c>
      <c r="H14" s="74">
        <f t="shared" si="0"/>
        <v>448075</v>
      </c>
      <c r="I14" s="74">
        <f t="shared" si="0"/>
        <v>1428148</v>
      </c>
      <c r="J14" s="74">
        <f t="shared" si="0"/>
        <v>158626</v>
      </c>
      <c r="K14" s="74">
        <f t="shared" si="0"/>
        <v>1968005</v>
      </c>
      <c r="L14" s="74">
        <f t="shared" si="0"/>
        <v>5127101</v>
      </c>
      <c r="M14" s="74">
        <f t="shared" si="0"/>
        <v>3495785</v>
      </c>
      <c r="N14" s="74">
        <f t="shared" si="0"/>
        <v>16225819</v>
      </c>
      <c r="O14" s="74">
        <f t="shared" si="0"/>
        <v>637718</v>
      </c>
      <c r="P14" s="74">
        <f t="shared" si="0"/>
        <v>35133</v>
      </c>
      <c r="Q14" s="74">
        <f t="shared" si="0"/>
        <v>0</v>
      </c>
      <c r="R14" s="74">
        <f t="shared" si="0"/>
        <v>5712260</v>
      </c>
      <c r="S14" s="75">
        <f t="shared" si="0"/>
        <v>81034</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7466124</v>
      </c>
      <c r="D16" s="77">
        <v>56502</v>
      </c>
      <c r="E16" s="77">
        <v>11987008</v>
      </c>
      <c r="F16" s="77">
        <v>1085343</v>
      </c>
      <c r="G16" s="77">
        <v>10149069</v>
      </c>
      <c r="H16" s="77">
        <v>475703</v>
      </c>
      <c r="I16" s="77">
        <v>1428148</v>
      </c>
      <c r="J16" s="77">
        <v>162513</v>
      </c>
      <c r="K16" s="77">
        <v>2059131</v>
      </c>
      <c r="L16" s="77">
        <v>5133825</v>
      </c>
      <c r="M16" s="77">
        <v>3560352</v>
      </c>
      <c r="N16" s="77">
        <v>16579237</v>
      </c>
      <c r="O16" s="77">
        <v>637718</v>
      </c>
      <c r="P16" s="77">
        <v>35133</v>
      </c>
      <c r="Q16" s="77">
        <v>0</v>
      </c>
      <c r="R16" s="77">
        <v>5775038</v>
      </c>
      <c r="S16" s="78">
        <v>81034</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-113840</v>
      </c>
      <c r="D18" s="77">
        <v>-4574</v>
      </c>
      <c r="E18" s="77">
        <v>-283366</v>
      </c>
      <c r="F18" s="77">
        <v>0</v>
      </c>
      <c r="G18" s="77">
        <v>-832512</v>
      </c>
      <c r="H18" s="77">
        <v>-27628</v>
      </c>
      <c r="I18" s="77">
        <v>0</v>
      </c>
      <c r="J18" s="77">
        <v>-3887</v>
      </c>
      <c r="K18" s="77">
        <v>-91126</v>
      </c>
      <c r="L18" s="77">
        <v>-6724</v>
      </c>
      <c r="M18" s="77">
        <v>-64567</v>
      </c>
      <c r="N18" s="77">
        <v>-353418</v>
      </c>
      <c r="O18" s="77">
        <v>0</v>
      </c>
      <c r="P18" s="77">
        <v>0</v>
      </c>
      <c r="Q18" s="77">
        <v>0</v>
      </c>
      <c r="R18" s="77">
        <v>-62778</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f>+SUM(C22:C24)</f>
        <v>1913493</v>
      </c>
      <c r="D20" s="74">
        <f>+SUM(D22:D24)</f>
        <v>52672</v>
      </c>
      <c r="E20" s="74">
        <f t="shared" ref="E20:S20" si="1">+SUM(E22:E24)</f>
        <v>831021</v>
      </c>
      <c r="F20" s="74">
        <f t="shared" si="1"/>
        <v>2234</v>
      </c>
      <c r="G20" s="74">
        <f t="shared" si="1"/>
        <v>1170842</v>
      </c>
      <c r="H20" s="74">
        <f t="shared" si="1"/>
        <v>134977</v>
      </c>
      <c r="I20" s="74">
        <f t="shared" si="1"/>
        <v>163846</v>
      </c>
      <c r="J20" s="74">
        <f t="shared" si="1"/>
        <v>4402</v>
      </c>
      <c r="K20" s="74">
        <f t="shared" si="1"/>
        <v>248621</v>
      </c>
      <c r="L20" s="74">
        <f t="shared" si="1"/>
        <v>31562</v>
      </c>
      <c r="M20" s="74">
        <f t="shared" si="1"/>
        <v>348364</v>
      </c>
      <c r="N20" s="74">
        <f t="shared" si="1"/>
        <v>3370929</v>
      </c>
      <c r="O20" s="74">
        <f t="shared" si="1"/>
        <v>26620</v>
      </c>
      <c r="P20" s="74">
        <f t="shared" si="1"/>
        <v>74666</v>
      </c>
      <c r="Q20" s="74">
        <f t="shared" si="1"/>
        <v>0</v>
      </c>
      <c r="R20" s="74">
        <f t="shared" si="1"/>
        <v>1109545</v>
      </c>
      <c r="S20" s="75">
        <f t="shared" si="1"/>
        <v>7335861</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1913493</v>
      </c>
      <c r="D22" s="77">
        <v>52672</v>
      </c>
      <c r="E22" s="77">
        <v>831030</v>
      </c>
      <c r="F22" s="77">
        <v>2234</v>
      </c>
      <c r="G22" s="77">
        <v>1513077</v>
      </c>
      <c r="H22" s="77">
        <v>150363</v>
      </c>
      <c r="I22" s="77">
        <v>166632</v>
      </c>
      <c r="J22" s="77">
        <v>4402</v>
      </c>
      <c r="K22" s="77">
        <v>252836</v>
      </c>
      <c r="L22" s="77">
        <v>31562</v>
      </c>
      <c r="M22" s="77">
        <v>349293</v>
      </c>
      <c r="N22" s="77">
        <v>3382426</v>
      </c>
      <c r="O22" s="77">
        <v>26620</v>
      </c>
      <c r="P22" s="77">
        <v>74666</v>
      </c>
      <c r="Q22" s="77">
        <v>0</v>
      </c>
      <c r="R22" s="77">
        <v>1109545</v>
      </c>
      <c r="S22" s="78">
        <v>7335861</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0</v>
      </c>
      <c r="D24" s="77">
        <v>0</v>
      </c>
      <c r="E24" s="77">
        <v>-9</v>
      </c>
      <c r="F24" s="77">
        <v>0</v>
      </c>
      <c r="G24" s="77">
        <v>-342235</v>
      </c>
      <c r="H24" s="77">
        <v>-15386</v>
      </c>
      <c r="I24" s="77">
        <v>-2786</v>
      </c>
      <c r="J24" s="77">
        <v>0</v>
      </c>
      <c r="K24" s="77">
        <v>-4215</v>
      </c>
      <c r="L24" s="77">
        <v>0</v>
      </c>
      <c r="M24" s="77">
        <v>-929</v>
      </c>
      <c r="N24" s="77">
        <v>-11497</v>
      </c>
      <c r="O24" s="77">
        <v>0</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f>+SUM(C28:C30)</f>
        <v>24297109</v>
      </c>
      <c r="D26" s="74">
        <f>+SUM(D28:D30)</f>
        <v>65374</v>
      </c>
      <c r="E26" s="74">
        <f t="shared" ref="E26:S26" si="2">+SUM(E28:E30)</f>
        <v>53408642</v>
      </c>
      <c r="F26" s="74">
        <f t="shared" si="2"/>
        <v>279319</v>
      </c>
      <c r="G26" s="74">
        <f t="shared" si="2"/>
        <v>33702253</v>
      </c>
      <c r="H26" s="74">
        <f t="shared" si="2"/>
        <v>1307960</v>
      </c>
      <c r="I26" s="74">
        <f t="shared" si="2"/>
        <v>461898</v>
      </c>
      <c r="J26" s="74">
        <f t="shared" si="2"/>
        <v>235403</v>
      </c>
      <c r="K26" s="74">
        <f t="shared" si="2"/>
        <v>6637241</v>
      </c>
      <c r="L26" s="74">
        <f t="shared" si="2"/>
        <v>7318880</v>
      </c>
      <c r="M26" s="74">
        <f t="shared" si="2"/>
        <v>14920155</v>
      </c>
      <c r="N26" s="74">
        <f t="shared" si="2"/>
        <v>66204645</v>
      </c>
      <c r="O26" s="74">
        <f t="shared" si="2"/>
        <v>374151</v>
      </c>
      <c r="P26" s="74">
        <f t="shared" si="2"/>
        <v>4669086</v>
      </c>
      <c r="Q26" s="74">
        <f t="shared" si="2"/>
        <v>821603</v>
      </c>
      <c r="R26" s="74">
        <f t="shared" si="2"/>
        <v>25472999</v>
      </c>
      <c r="S26" s="75">
        <f t="shared" si="2"/>
        <v>5862887</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25289208</v>
      </c>
      <c r="D28" s="77">
        <v>80545</v>
      </c>
      <c r="E28" s="77">
        <v>57084708</v>
      </c>
      <c r="F28" s="77">
        <v>279538</v>
      </c>
      <c r="G28" s="77">
        <v>39070292</v>
      </c>
      <c r="H28" s="77">
        <v>1588548</v>
      </c>
      <c r="I28" s="77">
        <v>633181</v>
      </c>
      <c r="J28" s="77">
        <v>268136</v>
      </c>
      <c r="K28" s="77">
        <v>7657969</v>
      </c>
      <c r="L28" s="77">
        <v>8210149</v>
      </c>
      <c r="M28" s="77">
        <v>16365765</v>
      </c>
      <c r="N28" s="77">
        <v>71420605</v>
      </c>
      <c r="O28" s="77">
        <v>410617</v>
      </c>
      <c r="P28" s="77">
        <v>4669086</v>
      </c>
      <c r="Q28" s="77">
        <v>821603</v>
      </c>
      <c r="R28" s="77">
        <v>26673640</v>
      </c>
      <c r="S28" s="78">
        <v>6498779</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-992099</v>
      </c>
      <c r="D30" s="77">
        <v>-15171</v>
      </c>
      <c r="E30" s="77">
        <v>-3676066</v>
      </c>
      <c r="F30" s="77">
        <v>-219</v>
      </c>
      <c r="G30" s="77">
        <v>-5368039</v>
      </c>
      <c r="H30" s="77">
        <v>-280588</v>
      </c>
      <c r="I30" s="77">
        <v>-171283</v>
      </c>
      <c r="J30" s="77">
        <v>-32733</v>
      </c>
      <c r="K30" s="77">
        <v>-1020728</v>
      </c>
      <c r="L30" s="77">
        <v>-891269</v>
      </c>
      <c r="M30" s="77">
        <v>-1445610</v>
      </c>
      <c r="N30" s="77">
        <v>-5215960</v>
      </c>
      <c r="O30" s="77">
        <v>-36466</v>
      </c>
      <c r="P30" s="77">
        <v>0</v>
      </c>
      <c r="Q30" s="77">
        <v>0</v>
      </c>
      <c r="R30" s="77">
        <v>-1200641</v>
      </c>
      <c r="S30" s="78">
        <v>-635892</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f>+SUM(C33:C37)</f>
        <v>22394</v>
      </c>
      <c r="D32" s="74">
        <f>+SUM(D33:D37)</f>
        <v>0</v>
      </c>
      <c r="E32" s="74">
        <f t="shared" ref="E32:S32" si="3">+SUM(E33:E37)</f>
        <v>436742</v>
      </c>
      <c r="F32" s="74">
        <f t="shared" si="3"/>
        <v>0</v>
      </c>
      <c r="G32" s="74">
        <f t="shared" si="3"/>
        <v>0</v>
      </c>
      <c r="H32" s="74">
        <f t="shared" si="3"/>
        <v>0</v>
      </c>
      <c r="I32" s="74">
        <f t="shared" si="3"/>
        <v>0</v>
      </c>
      <c r="J32" s="74">
        <f t="shared" si="3"/>
        <v>100005</v>
      </c>
      <c r="K32" s="74">
        <f t="shared" si="3"/>
        <v>5557</v>
      </c>
      <c r="L32" s="74">
        <f t="shared" si="3"/>
        <v>0</v>
      </c>
      <c r="M32" s="74">
        <f t="shared" si="3"/>
        <v>151562</v>
      </c>
      <c r="N32" s="74">
        <f t="shared" si="3"/>
        <v>0</v>
      </c>
      <c r="O32" s="74">
        <f t="shared" si="3"/>
        <v>0</v>
      </c>
      <c r="P32" s="74">
        <f t="shared" si="3"/>
        <v>0</v>
      </c>
      <c r="Q32" s="74">
        <f t="shared" si="3"/>
        <v>0</v>
      </c>
      <c r="R32" s="74">
        <f t="shared" si="3"/>
        <v>0</v>
      </c>
      <c r="S32" s="75">
        <f t="shared" si="3"/>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22394</v>
      </c>
      <c r="D34" s="77">
        <v>0</v>
      </c>
      <c r="E34" s="77">
        <v>436742</v>
      </c>
      <c r="F34" s="77">
        <v>0</v>
      </c>
      <c r="G34" s="77">
        <v>0</v>
      </c>
      <c r="H34" s="77">
        <v>0</v>
      </c>
      <c r="I34" s="77">
        <v>0</v>
      </c>
      <c r="J34" s="77">
        <v>100005</v>
      </c>
      <c r="K34" s="77">
        <v>5557</v>
      </c>
      <c r="L34" s="77">
        <v>0</v>
      </c>
      <c r="M34" s="77">
        <v>151562</v>
      </c>
      <c r="N34" s="77">
        <v>0</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0</v>
      </c>
      <c r="E38" s="74">
        <v>31273</v>
      </c>
      <c r="F38" s="74">
        <v>0</v>
      </c>
      <c r="G38" s="74">
        <v>0</v>
      </c>
      <c r="H38" s="74">
        <v>0</v>
      </c>
      <c r="I38" s="74">
        <v>0</v>
      </c>
      <c r="J38" s="74">
        <v>0</v>
      </c>
      <c r="K38" s="74">
        <v>36070</v>
      </c>
      <c r="L38" s="74">
        <v>0</v>
      </c>
      <c r="M38" s="74">
        <v>0</v>
      </c>
      <c r="N38" s="74">
        <v>1312289</v>
      </c>
      <c r="O38" s="74">
        <v>0</v>
      </c>
      <c r="P38" s="74">
        <v>0</v>
      </c>
      <c r="Q38" s="74">
        <v>0</v>
      </c>
      <c r="R38" s="74">
        <v>0</v>
      </c>
      <c r="S38" s="75">
        <v>0</v>
      </c>
    </row>
    <row r="39" spans="1:19" ht="15" customHeight="1" x14ac:dyDescent="0.2">
      <c r="A39" s="4"/>
      <c r="B39" s="6" t="s">
        <v>195</v>
      </c>
      <c r="C39" s="74"/>
      <c r="D39" s="74"/>
      <c r="E39" s="74"/>
      <c r="F39" s="74"/>
      <c r="G39" s="74"/>
      <c r="H39" s="74"/>
      <c r="I39" s="74"/>
      <c r="J39" s="74"/>
      <c r="K39" s="74"/>
      <c r="L39" s="74"/>
      <c r="M39" s="74"/>
      <c r="N39" s="74"/>
      <c r="O39" s="74"/>
      <c r="P39" s="74"/>
      <c r="Q39" s="74"/>
      <c r="R39" s="74"/>
      <c r="S39" s="75"/>
    </row>
    <row r="40" spans="1:19" ht="15" customHeight="1" x14ac:dyDescent="0.2">
      <c r="A40" s="4" t="s">
        <v>20</v>
      </c>
      <c r="B40" s="5" t="s">
        <v>196</v>
      </c>
      <c r="C40" s="74">
        <v>109121</v>
      </c>
      <c r="D40" s="74">
        <v>0</v>
      </c>
      <c r="E40" s="74">
        <v>80927</v>
      </c>
      <c r="F40" s="74">
        <v>22071</v>
      </c>
      <c r="G40" s="74">
        <v>341959</v>
      </c>
      <c r="H40" s="74">
        <v>23191</v>
      </c>
      <c r="I40" s="74">
        <v>212</v>
      </c>
      <c r="J40" s="74">
        <v>0</v>
      </c>
      <c r="K40" s="74">
        <v>0</v>
      </c>
      <c r="L40" s="74">
        <v>0</v>
      </c>
      <c r="M40" s="74">
        <v>32</v>
      </c>
      <c r="N40" s="74">
        <v>45368</v>
      </c>
      <c r="O40" s="74">
        <v>0</v>
      </c>
      <c r="P40" s="74">
        <v>1118</v>
      </c>
      <c r="Q40" s="74">
        <v>0</v>
      </c>
      <c r="R40" s="74">
        <v>129393</v>
      </c>
      <c r="S40" s="75">
        <v>53692</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f>+SUM(C43:C47)</f>
        <v>0</v>
      </c>
      <c r="D42" s="74">
        <f>+SUM(D43:D47)</f>
        <v>86</v>
      </c>
      <c r="E42" s="74">
        <f t="shared" ref="E42:S42" si="4">+SUM(E43:E47)</f>
        <v>1674727</v>
      </c>
      <c r="F42" s="74">
        <f t="shared" si="4"/>
        <v>0</v>
      </c>
      <c r="G42" s="74">
        <f t="shared" si="4"/>
        <v>3422505</v>
      </c>
      <c r="H42" s="74">
        <f t="shared" si="4"/>
        <v>3600</v>
      </c>
      <c r="I42" s="74">
        <f t="shared" si="4"/>
        <v>381</v>
      </c>
      <c r="J42" s="74">
        <f t="shared" si="4"/>
        <v>30005</v>
      </c>
      <c r="K42" s="74">
        <f t="shared" si="4"/>
        <v>1502612</v>
      </c>
      <c r="L42" s="74">
        <f t="shared" si="4"/>
        <v>773024</v>
      </c>
      <c r="M42" s="74">
        <f t="shared" si="4"/>
        <v>853576</v>
      </c>
      <c r="N42" s="74">
        <f t="shared" si="4"/>
        <v>837960</v>
      </c>
      <c r="O42" s="74">
        <f t="shared" si="4"/>
        <v>0</v>
      </c>
      <c r="P42" s="74">
        <f t="shared" si="4"/>
        <v>364</v>
      </c>
      <c r="Q42" s="74">
        <f t="shared" si="4"/>
        <v>532</v>
      </c>
      <c r="R42" s="74">
        <f t="shared" si="4"/>
        <v>211451</v>
      </c>
      <c r="S42" s="75">
        <f t="shared" si="4"/>
        <v>52942</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86</v>
      </c>
      <c r="E44" s="77">
        <v>1953159</v>
      </c>
      <c r="F44" s="77">
        <v>0</v>
      </c>
      <c r="G44" s="77">
        <v>4296857</v>
      </c>
      <c r="H44" s="77">
        <v>3600</v>
      </c>
      <c r="I44" s="77">
        <v>470</v>
      </c>
      <c r="J44" s="77">
        <v>39035</v>
      </c>
      <c r="K44" s="77">
        <v>1593880</v>
      </c>
      <c r="L44" s="77">
        <v>869506</v>
      </c>
      <c r="M44" s="77">
        <v>995276</v>
      </c>
      <c r="N44" s="77">
        <v>1223315</v>
      </c>
      <c r="O44" s="77">
        <v>0</v>
      </c>
      <c r="P44" s="77">
        <v>364</v>
      </c>
      <c r="Q44" s="77">
        <v>532</v>
      </c>
      <c r="R44" s="77">
        <v>335508</v>
      </c>
      <c r="S44" s="78">
        <v>52942</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0</v>
      </c>
      <c r="E46" s="77">
        <v>-278432</v>
      </c>
      <c r="F46" s="77">
        <v>0</v>
      </c>
      <c r="G46" s="77">
        <v>-874352</v>
      </c>
      <c r="H46" s="77">
        <v>0</v>
      </c>
      <c r="I46" s="77">
        <v>-89</v>
      </c>
      <c r="J46" s="77">
        <v>-9030</v>
      </c>
      <c r="K46" s="77">
        <v>-91268</v>
      </c>
      <c r="L46" s="77">
        <v>-96482</v>
      </c>
      <c r="M46" s="77">
        <v>-141700</v>
      </c>
      <c r="N46" s="77">
        <v>-385355</v>
      </c>
      <c r="O46" s="77">
        <v>0</v>
      </c>
      <c r="P46" s="77">
        <v>0</v>
      </c>
      <c r="Q46" s="77">
        <v>0</v>
      </c>
      <c r="R46" s="77">
        <v>-124057</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154777</v>
      </c>
      <c r="D48" s="74">
        <v>9791</v>
      </c>
      <c r="E48" s="74">
        <v>166383</v>
      </c>
      <c r="F48" s="74">
        <v>0</v>
      </c>
      <c r="G48" s="74">
        <v>54997</v>
      </c>
      <c r="H48" s="74">
        <v>0</v>
      </c>
      <c r="I48" s="74">
        <v>944</v>
      </c>
      <c r="J48" s="74">
        <v>4165</v>
      </c>
      <c r="K48" s="74">
        <v>712451</v>
      </c>
      <c r="L48" s="74">
        <v>0</v>
      </c>
      <c r="M48" s="74">
        <v>740145</v>
      </c>
      <c r="N48" s="74">
        <v>1198922</v>
      </c>
      <c r="O48" s="74">
        <v>0</v>
      </c>
      <c r="P48" s="74">
        <v>0</v>
      </c>
      <c r="Q48" s="74">
        <v>0</v>
      </c>
      <c r="R48" s="74">
        <v>391074</v>
      </c>
      <c r="S48" s="75">
        <v>0</v>
      </c>
    </row>
    <row r="49" spans="1:19" ht="15" customHeight="1" x14ac:dyDescent="0.2">
      <c r="A49" s="4"/>
      <c r="B49" s="6" t="s">
        <v>203</v>
      </c>
      <c r="C49" s="74"/>
      <c r="D49" s="74"/>
      <c r="E49" s="74"/>
      <c r="F49" s="74"/>
      <c r="G49" s="74"/>
      <c r="H49" s="74"/>
      <c r="I49" s="74"/>
      <c r="J49" s="74"/>
      <c r="K49" s="74"/>
      <c r="L49" s="74"/>
      <c r="M49" s="74"/>
      <c r="N49" s="74"/>
      <c r="O49" s="74"/>
      <c r="P49" s="74"/>
      <c r="Q49" s="74"/>
      <c r="R49" s="74"/>
      <c r="S49" s="75"/>
    </row>
    <row r="50" spans="1:19" ht="15" customHeight="1" x14ac:dyDescent="0.2">
      <c r="A50" s="4" t="s">
        <v>23</v>
      </c>
      <c r="B50" s="5" t="s">
        <v>204</v>
      </c>
      <c r="C50" s="74">
        <f>+SUM(C52:C54)</f>
        <v>198453</v>
      </c>
      <c r="D50" s="74">
        <f>+SUM(D52:D54)</f>
        <v>1965</v>
      </c>
      <c r="E50" s="74">
        <f t="shared" ref="E50:S50" si="5">+SUM(E52:E54)</f>
        <v>706101</v>
      </c>
      <c r="F50" s="74">
        <f t="shared" si="5"/>
        <v>15304</v>
      </c>
      <c r="G50" s="74">
        <f t="shared" si="5"/>
        <v>400119</v>
      </c>
      <c r="H50" s="74">
        <f t="shared" si="5"/>
        <v>13825</v>
      </c>
      <c r="I50" s="74">
        <f t="shared" si="5"/>
        <v>13094</v>
      </c>
      <c r="J50" s="74">
        <f t="shared" si="5"/>
        <v>1890</v>
      </c>
      <c r="K50" s="74">
        <f t="shared" si="5"/>
        <v>184738</v>
      </c>
      <c r="L50" s="74">
        <f t="shared" si="5"/>
        <v>265183</v>
      </c>
      <c r="M50" s="74">
        <f t="shared" si="5"/>
        <v>92611</v>
      </c>
      <c r="N50" s="74">
        <f t="shared" si="5"/>
        <v>668570</v>
      </c>
      <c r="O50" s="74">
        <f t="shared" si="5"/>
        <v>10375</v>
      </c>
      <c r="P50" s="74">
        <f t="shared" si="5"/>
        <v>18827</v>
      </c>
      <c r="Q50" s="74">
        <f t="shared" si="5"/>
        <v>7039</v>
      </c>
      <c r="R50" s="74">
        <f t="shared" si="5"/>
        <v>289343</v>
      </c>
      <c r="S50" s="75">
        <f t="shared" si="5"/>
        <v>6709</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709247</v>
      </c>
      <c r="D52" s="77">
        <v>7280</v>
      </c>
      <c r="E52" s="77">
        <v>1857901</v>
      </c>
      <c r="F52" s="77">
        <v>27285</v>
      </c>
      <c r="G52" s="77">
        <v>1234764</v>
      </c>
      <c r="H52" s="77">
        <v>39444</v>
      </c>
      <c r="I52" s="77">
        <v>36043</v>
      </c>
      <c r="J52" s="77">
        <v>6122</v>
      </c>
      <c r="K52" s="77">
        <v>345674</v>
      </c>
      <c r="L52" s="77">
        <v>549083</v>
      </c>
      <c r="M52" s="77">
        <v>272303</v>
      </c>
      <c r="N52" s="77">
        <v>1712726</v>
      </c>
      <c r="O52" s="77">
        <v>22685</v>
      </c>
      <c r="P52" s="77">
        <v>87282</v>
      </c>
      <c r="Q52" s="77">
        <v>12166</v>
      </c>
      <c r="R52" s="77">
        <v>741364</v>
      </c>
      <c r="S52" s="78">
        <v>107512</v>
      </c>
    </row>
    <row r="53" spans="1:19" ht="15" customHeight="1" x14ac:dyDescent="0.2">
      <c r="A53" s="4"/>
      <c r="B53" s="16" t="s">
        <v>179</v>
      </c>
      <c r="C53" s="77"/>
      <c r="D53" s="77"/>
      <c r="E53" s="77"/>
      <c r="F53" s="77"/>
      <c r="G53" s="77"/>
      <c r="H53" s="77"/>
      <c r="I53" s="77"/>
      <c r="J53" s="77"/>
      <c r="K53" s="77"/>
      <c r="L53" s="77"/>
      <c r="M53" s="77"/>
      <c r="N53" s="77"/>
      <c r="O53" s="77"/>
      <c r="P53" s="77"/>
      <c r="Q53" s="77"/>
      <c r="R53" s="77"/>
      <c r="S53" s="78"/>
    </row>
    <row r="54" spans="1:19" ht="15" customHeight="1" x14ac:dyDescent="0.2">
      <c r="A54" s="4"/>
      <c r="B54" s="76" t="s">
        <v>207</v>
      </c>
      <c r="C54" s="77">
        <v>-510794</v>
      </c>
      <c r="D54" s="77">
        <v>-5315</v>
      </c>
      <c r="E54" s="77">
        <v>-1151800</v>
      </c>
      <c r="F54" s="77">
        <v>-11981</v>
      </c>
      <c r="G54" s="77">
        <v>-834645</v>
      </c>
      <c r="H54" s="77">
        <v>-25619</v>
      </c>
      <c r="I54" s="77">
        <v>-22949</v>
      </c>
      <c r="J54" s="77">
        <v>-4232</v>
      </c>
      <c r="K54" s="77">
        <v>-160936</v>
      </c>
      <c r="L54" s="77">
        <v>-283900</v>
      </c>
      <c r="M54" s="77">
        <v>-179692</v>
      </c>
      <c r="N54" s="77">
        <v>-1044156</v>
      </c>
      <c r="O54" s="77">
        <v>-12310</v>
      </c>
      <c r="P54" s="77">
        <v>-68455</v>
      </c>
      <c r="Q54" s="77">
        <v>-5127</v>
      </c>
      <c r="R54" s="77">
        <v>-452021</v>
      </c>
      <c r="S54" s="78">
        <v>-100803</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f>+SUM(C57:C60)</f>
        <v>22511</v>
      </c>
      <c r="D56" s="74">
        <f>+SUM(D57:D60)</f>
        <v>262</v>
      </c>
      <c r="E56" s="74">
        <f t="shared" ref="E56:S56" si="6">+SUM(E57:E60)</f>
        <v>207162</v>
      </c>
      <c r="F56" s="74">
        <f t="shared" si="6"/>
        <v>2542</v>
      </c>
      <c r="G56" s="74">
        <f t="shared" si="6"/>
        <v>245242</v>
      </c>
      <c r="H56" s="74">
        <f t="shared" si="6"/>
        <v>81889</v>
      </c>
      <c r="I56" s="74">
        <f t="shared" si="6"/>
        <v>1690</v>
      </c>
      <c r="J56" s="74">
        <f t="shared" si="6"/>
        <v>122</v>
      </c>
      <c r="K56" s="74">
        <f t="shared" si="6"/>
        <v>11986</v>
      </c>
      <c r="L56" s="74">
        <f t="shared" si="6"/>
        <v>61067</v>
      </c>
      <c r="M56" s="74">
        <f t="shared" si="6"/>
        <v>67798</v>
      </c>
      <c r="N56" s="74">
        <f t="shared" si="6"/>
        <v>149799</v>
      </c>
      <c r="O56" s="74">
        <f t="shared" si="6"/>
        <v>4934</v>
      </c>
      <c r="P56" s="74">
        <f t="shared" si="6"/>
        <v>18689</v>
      </c>
      <c r="Q56" s="74">
        <f t="shared" si="6"/>
        <v>2501</v>
      </c>
      <c r="R56" s="74">
        <f t="shared" si="6"/>
        <v>31595</v>
      </c>
      <c r="S56" s="75">
        <f t="shared" si="6"/>
        <v>50421</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115583</v>
      </c>
      <c r="D58" s="77">
        <v>3933</v>
      </c>
      <c r="E58" s="77">
        <v>358645</v>
      </c>
      <c r="F58" s="77">
        <v>10197</v>
      </c>
      <c r="G58" s="77">
        <v>1059561</v>
      </c>
      <c r="H58" s="77">
        <v>101291</v>
      </c>
      <c r="I58" s="77">
        <v>5775</v>
      </c>
      <c r="J58" s="77">
        <v>2014</v>
      </c>
      <c r="K58" s="77">
        <v>78236</v>
      </c>
      <c r="L58" s="77">
        <v>240547</v>
      </c>
      <c r="M58" s="77">
        <v>151801</v>
      </c>
      <c r="N58" s="77">
        <v>833766</v>
      </c>
      <c r="O58" s="77">
        <v>10383</v>
      </c>
      <c r="P58" s="77">
        <v>31564</v>
      </c>
      <c r="Q58" s="77">
        <v>10836</v>
      </c>
      <c r="R58" s="77">
        <v>400391</v>
      </c>
      <c r="S58" s="78">
        <v>149755</v>
      </c>
    </row>
    <row r="59" spans="1:19" ht="15" customHeight="1" x14ac:dyDescent="0.2">
      <c r="A59" s="4"/>
      <c r="B59" s="16" t="s">
        <v>179</v>
      </c>
      <c r="C59" s="77"/>
      <c r="D59" s="77"/>
      <c r="E59" s="77"/>
      <c r="F59" s="77"/>
      <c r="G59" s="77"/>
      <c r="H59" s="77"/>
      <c r="I59" s="77"/>
      <c r="J59" s="77"/>
      <c r="K59" s="77"/>
      <c r="L59" s="77"/>
      <c r="M59" s="77"/>
      <c r="N59" s="77"/>
      <c r="O59" s="77"/>
      <c r="P59" s="77"/>
      <c r="Q59" s="77"/>
      <c r="R59" s="77"/>
      <c r="S59" s="78"/>
    </row>
    <row r="60" spans="1:19" ht="15" customHeight="1" x14ac:dyDescent="0.2">
      <c r="A60" s="4"/>
      <c r="B60" s="76" t="s">
        <v>211</v>
      </c>
      <c r="C60" s="77">
        <v>-93072</v>
      </c>
      <c r="D60" s="77">
        <v>-3671</v>
      </c>
      <c r="E60" s="77">
        <v>-151483</v>
      </c>
      <c r="F60" s="77">
        <v>-7655</v>
      </c>
      <c r="G60" s="77">
        <v>-814319</v>
      </c>
      <c r="H60" s="77">
        <v>-19402</v>
      </c>
      <c r="I60" s="77">
        <v>-4085</v>
      </c>
      <c r="J60" s="77">
        <v>-1892</v>
      </c>
      <c r="K60" s="77">
        <v>-66250</v>
      </c>
      <c r="L60" s="77">
        <v>-179480</v>
      </c>
      <c r="M60" s="77">
        <v>-84003</v>
      </c>
      <c r="N60" s="77">
        <v>-683967</v>
      </c>
      <c r="O60" s="77">
        <v>-5449</v>
      </c>
      <c r="P60" s="77">
        <v>-12875</v>
      </c>
      <c r="Q60" s="77">
        <v>-8335</v>
      </c>
      <c r="R60" s="77">
        <v>-368796</v>
      </c>
      <c r="S60" s="78">
        <v>-99334</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f>+SUM(C63:C67)</f>
        <v>214560</v>
      </c>
      <c r="D62" s="74">
        <f>+SUM(D63:D67)</f>
        <v>0</v>
      </c>
      <c r="E62" s="74">
        <f t="shared" ref="E62:S62" si="7">+SUM(E63:E67)</f>
        <v>305399</v>
      </c>
      <c r="F62" s="74">
        <f t="shared" si="7"/>
        <v>0</v>
      </c>
      <c r="G62" s="74">
        <f t="shared" si="7"/>
        <v>403099</v>
      </c>
      <c r="H62" s="74">
        <f t="shared" si="7"/>
        <v>26493</v>
      </c>
      <c r="I62" s="74">
        <f t="shared" si="7"/>
        <v>0</v>
      </c>
      <c r="J62" s="74">
        <f t="shared" si="7"/>
        <v>0</v>
      </c>
      <c r="K62" s="74">
        <f t="shared" si="7"/>
        <v>55549</v>
      </c>
      <c r="L62" s="74">
        <f t="shared" si="7"/>
        <v>5106</v>
      </c>
      <c r="M62" s="74">
        <f t="shared" si="7"/>
        <v>20749</v>
      </c>
      <c r="N62" s="74">
        <f t="shared" si="7"/>
        <v>294732</v>
      </c>
      <c r="O62" s="74">
        <f t="shared" si="7"/>
        <v>6462</v>
      </c>
      <c r="P62" s="74">
        <f t="shared" si="7"/>
        <v>0</v>
      </c>
      <c r="Q62" s="74">
        <f t="shared" si="7"/>
        <v>0</v>
      </c>
      <c r="R62" s="74">
        <f t="shared" si="7"/>
        <v>217504</v>
      </c>
      <c r="S62" s="75">
        <f t="shared" si="7"/>
        <v>5806</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214560</v>
      </c>
      <c r="D64" s="77">
        <v>0</v>
      </c>
      <c r="E64" s="77">
        <v>305399</v>
      </c>
      <c r="F64" s="77">
        <v>0</v>
      </c>
      <c r="G64" s="77">
        <v>405363</v>
      </c>
      <c r="H64" s="77">
        <v>32297</v>
      </c>
      <c r="I64" s="77">
        <v>0</v>
      </c>
      <c r="J64" s="77">
        <v>0</v>
      </c>
      <c r="K64" s="77">
        <v>55549</v>
      </c>
      <c r="L64" s="77">
        <v>5106</v>
      </c>
      <c r="M64" s="77">
        <v>21090</v>
      </c>
      <c r="N64" s="77">
        <v>294732</v>
      </c>
      <c r="O64" s="77">
        <v>6462</v>
      </c>
      <c r="P64" s="77">
        <v>0</v>
      </c>
      <c r="Q64" s="77">
        <v>0</v>
      </c>
      <c r="R64" s="77">
        <v>219004</v>
      </c>
      <c r="S64" s="78">
        <v>5806</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-2264</v>
      </c>
      <c r="H66" s="77">
        <v>-5804</v>
      </c>
      <c r="I66" s="77">
        <v>0</v>
      </c>
      <c r="J66" s="77">
        <v>0</v>
      </c>
      <c r="K66" s="77">
        <v>0</v>
      </c>
      <c r="L66" s="77">
        <v>0</v>
      </c>
      <c r="M66" s="77">
        <v>-341</v>
      </c>
      <c r="N66" s="77">
        <v>0</v>
      </c>
      <c r="O66" s="77">
        <v>0</v>
      </c>
      <c r="P66" s="77">
        <v>0</v>
      </c>
      <c r="Q66" s="77">
        <v>0</v>
      </c>
      <c r="R66" s="77">
        <v>-1500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5929</v>
      </c>
      <c r="D68" s="74">
        <v>2587</v>
      </c>
      <c r="E68" s="74">
        <v>40549</v>
      </c>
      <c r="F68" s="74">
        <v>0</v>
      </c>
      <c r="G68" s="74">
        <v>11761</v>
      </c>
      <c r="H68" s="74">
        <v>7036</v>
      </c>
      <c r="I68" s="74">
        <v>747</v>
      </c>
      <c r="J68" s="74">
        <v>0</v>
      </c>
      <c r="K68" s="74">
        <v>815</v>
      </c>
      <c r="L68" s="74">
        <v>1467</v>
      </c>
      <c r="M68" s="74">
        <v>5278</v>
      </c>
      <c r="N68" s="74">
        <v>50970</v>
      </c>
      <c r="O68" s="74">
        <v>983</v>
      </c>
      <c r="P68" s="74">
        <v>389</v>
      </c>
      <c r="Q68" s="74">
        <v>0</v>
      </c>
      <c r="R68" s="74">
        <v>17584</v>
      </c>
      <c r="S68" s="75">
        <v>20400</v>
      </c>
    </row>
    <row r="69" spans="1:19" ht="15" customHeight="1" x14ac:dyDescent="0.2">
      <c r="A69" s="4"/>
      <c r="B69" s="6" t="s">
        <v>217</v>
      </c>
      <c r="C69" s="74"/>
      <c r="D69" s="74"/>
      <c r="E69" s="74"/>
      <c r="F69" s="74"/>
      <c r="G69" s="74"/>
      <c r="H69" s="74"/>
      <c r="I69" s="74"/>
      <c r="J69" s="74"/>
      <c r="K69" s="74"/>
      <c r="L69" s="74"/>
      <c r="M69" s="74"/>
      <c r="N69" s="74"/>
      <c r="O69" s="74"/>
      <c r="P69" s="74"/>
      <c r="Q69" s="74"/>
      <c r="R69" s="74"/>
      <c r="S69" s="75"/>
    </row>
    <row r="70" spans="1:19" ht="15" customHeight="1" x14ac:dyDescent="0.2">
      <c r="A70" s="4" t="s">
        <v>27</v>
      </c>
      <c r="B70" s="5" t="s">
        <v>218</v>
      </c>
      <c r="C70" s="74">
        <v>392977</v>
      </c>
      <c r="D70" s="74">
        <v>224</v>
      </c>
      <c r="E70" s="74">
        <v>2544567</v>
      </c>
      <c r="F70" s="74">
        <v>35170</v>
      </c>
      <c r="G70" s="74">
        <v>2588135</v>
      </c>
      <c r="H70" s="74">
        <v>109227</v>
      </c>
      <c r="I70" s="74">
        <v>3180</v>
      </c>
      <c r="J70" s="74">
        <v>8223</v>
      </c>
      <c r="K70" s="74">
        <v>287232</v>
      </c>
      <c r="L70" s="74">
        <v>171817</v>
      </c>
      <c r="M70" s="74">
        <v>417195</v>
      </c>
      <c r="N70" s="74">
        <v>1460606</v>
      </c>
      <c r="O70" s="74">
        <v>39142</v>
      </c>
      <c r="P70" s="74">
        <v>101572</v>
      </c>
      <c r="Q70" s="74">
        <v>7415</v>
      </c>
      <c r="R70" s="74">
        <v>451768</v>
      </c>
      <c r="S70" s="75">
        <v>22231</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0</v>
      </c>
      <c r="E72" s="74">
        <v>3290</v>
      </c>
      <c r="F72" s="74">
        <v>0</v>
      </c>
      <c r="G72" s="74">
        <v>7781</v>
      </c>
      <c r="H72" s="74">
        <v>0</v>
      </c>
      <c r="I72" s="74">
        <v>0</v>
      </c>
      <c r="J72" s="74">
        <v>0</v>
      </c>
      <c r="K72" s="74">
        <v>0</v>
      </c>
      <c r="L72" s="74">
        <v>0</v>
      </c>
      <c r="M72" s="74">
        <v>0</v>
      </c>
      <c r="N72" s="74">
        <v>0</v>
      </c>
      <c r="O72" s="74">
        <v>0</v>
      </c>
      <c r="P72" s="74">
        <v>0</v>
      </c>
      <c r="Q72" s="74">
        <v>0</v>
      </c>
      <c r="R72" s="74">
        <v>33383</v>
      </c>
      <c r="S72" s="75">
        <v>0</v>
      </c>
    </row>
    <row r="73" spans="1:19" ht="15" customHeight="1" x14ac:dyDescent="0.2">
      <c r="A73" s="4"/>
      <c r="B73" s="6" t="s">
        <v>221</v>
      </c>
      <c r="C73" s="74"/>
      <c r="D73" s="74"/>
      <c r="E73" s="74"/>
      <c r="F73" s="74"/>
      <c r="G73" s="74"/>
      <c r="H73" s="74"/>
      <c r="I73" s="74"/>
      <c r="J73" s="74"/>
      <c r="K73" s="74"/>
      <c r="L73" s="74"/>
      <c r="M73" s="74"/>
      <c r="N73" s="74"/>
      <c r="O73" s="74"/>
      <c r="P73" s="74"/>
      <c r="Q73" s="74"/>
      <c r="R73" s="74"/>
      <c r="S73" s="75"/>
    </row>
    <row r="74" spans="1:19" ht="15" customHeight="1" x14ac:dyDescent="0.2">
      <c r="A74" s="4" t="s">
        <v>29</v>
      </c>
      <c r="B74" s="5" t="s">
        <v>222</v>
      </c>
      <c r="C74" s="74">
        <f>+SUM(C75:C81)</f>
        <v>672968</v>
      </c>
      <c r="D74" s="74">
        <f>+SUM(D75:D81)</f>
        <v>9825</v>
      </c>
      <c r="E74" s="74">
        <f t="shared" ref="E74:S74" si="8">+SUM(E75:E81)</f>
        <v>805479</v>
      </c>
      <c r="F74" s="74">
        <f t="shared" si="8"/>
        <v>29222</v>
      </c>
      <c r="G74" s="74">
        <f t="shared" si="8"/>
        <v>5597353</v>
      </c>
      <c r="H74" s="74">
        <f t="shared" si="8"/>
        <v>363223</v>
      </c>
      <c r="I74" s="74">
        <f t="shared" si="8"/>
        <v>30281</v>
      </c>
      <c r="J74" s="74">
        <f t="shared" si="8"/>
        <v>6078</v>
      </c>
      <c r="K74" s="74">
        <f t="shared" si="8"/>
        <v>176901</v>
      </c>
      <c r="L74" s="74">
        <f t="shared" si="8"/>
        <v>140548</v>
      </c>
      <c r="M74" s="74">
        <f t="shared" si="8"/>
        <v>371885</v>
      </c>
      <c r="N74" s="74">
        <f t="shared" si="8"/>
        <v>2851752</v>
      </c>
      <c r="O74" s="74">
        <f t="shared" si="8"/>
        <v>72743</v>
      </c>
      <c r="P74" s="74">
        <f t="shared" si="8"/>
        <v>63496</v>
      </c>
      <c r="Q74" s="74">
        <f t="shared" si="8"/>
        <v>5138</v>
      </c>
      <c r="R74" s="74">
        <f t="shared" si="8"/>
        <v>274973</v>
      </c>
      <c r="S74" s="75">
        <f t="shared" si="8"/>
        <v>221084</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0</v>
      </c>
      <c r="D76" s="77">
        <v>0</v>
      </c>
      <c r="E76" s="77">
        <v>4482</v>
      </c>
      <c r="F76" s="77">
        <v>0</v>
      </c>
      <c r="G76" s="77">
        <v>19100</v>
      </c>
      <c r="H76" s="77">
        <v>0</v>
      </c>
      <c r="I76" s="77">
        <v>0</v>
      </c>
      <c r="J76" s="77">
        <v>0</v>
      </c>
      <c r="K76" s="77">
        <v>0</v>
      </c>
      <c r="L76" s="77">
        <v>3966</v>
      </c>
      <c r="M76" s="77">
        <v>0</v>
      </c>
      <c r="N76" s="77">
        <v>0</v>
      </c>
      <c r="O76" s="77">
        <v>0</v>
      </c>
      <c r="P76" s="77">
        <v>0</v>
      </c>
      <c r="Q76" s="77">
        <v>0</v>
      </c>
      <c r="R76" s="77">
        <v>6792</v>
      </c>
      <c r="S76" s="78">
        <v>0</v>
      </c>
    </row>
    <row r="77" spans="1:19" ht="15" customHeight="1" x14ac:dyDescent="0.2">
      <c r="A77" s="4"/>
      <c r="B77" s="16" t="s">
        <v>224</v>
      </c>
      <c r="C77" s="77"/>
      <c r="D77" s="77"/>
      <c r="E77" s="77"/>
      <c r="F77" s="77"/>
      <c r="G77" s="77"/>
      <c r="H77" s="77"/>
      <c r="I77" s="77"/>
      <c r="J77" s="77"/>
      <c r="K77" s="77"/>
      <c r="L77" s="77"/>
      <c r="M77" s="77"/>
      <c r="N77" s="77"/>
      <c r="O77" s="77"/>
      <c r="P77" s="77"/>
      <c r="Q77" s="77"/>
      <c r="R77" s="77"/>
      <c r="S77" s="78"/>
    </row>
    <row r="78" spans="1:19" ht="15" customHeight="1" x14ac:dyDescent="0.2">
      <c r="A78" s="4"/>
      <c r="B78" s="76" t="s">
        <v>225</v>
      </c>
      <c r="C78" s="77">
        <v>704503</v>
      </c>
      <c r="D78" s="77">
        <v>9825</v>
      </c>
      <c r="E78" s="77">
        <v>974671</v>
      </c>
      <c r="F78" s="77">
        <v>29253</v>
      </c>
      <c r="G78" s="77">
        <v>5793749</v>
      </c>
      <c r="H78" s="77">
        <v>377741</v>
      </c>
      <c r="I78" s="77">
        <v>32365</v>
      </c>
      <c r="J78" s="77">
        <v>6078</v>
      </c>
      <c r="K78" s="77">
        <v>245153</v>
      </c>
      <c r="L78" s="77">
        <v>157799</v>
      </c>
      <c r="M78" s="77">
        <v>389984</v>
      </c>
      <c r="N78" s="77">
        <v>3102922</v>
      </c>
      <c r="O78" s="77">
        <v>127870</v>
      </c>
      <c r="P78" s="77">
        <v>82262</v>
      </c>
      <c r="Q78" s="77">
        <v>5138</v>
      </c>
      <c r="R78" s="77">
        <v>291087</v>
      </c>
      <c r="S78" s="78">
        <v>221084</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-31535</v>
      </c>
      <c r="D80" s="77">
        <v>0</v>
      </c>
      <c r="E80" s="77">
        <v>-173674</v>
      </c>
      <c r="F80" s="77">
        <v>-31</v>
      </c>
      <c r="G80" s="77">
        <v>-215496</v>
      </c>
      <c r="H80" s="77">
        <v>-14518</v>
      </c>
      <c r="I80" s="77">
        <v>-2084</v>
      </c>
      <c r="J80" s="77">
        <v>0</v>
      </c>
      <c r="K80" s="77">
        <v>-68252</v>
      </c>
      <c r="L80" s="77">
        <v>-21217</v>
      </c>
      <c r="M80" s="77">
        <v>-18099</v>
      </c>
      <c r="N80" s="77">
        <v>-251170</v>
      </c>
      <c r="O80" s="77">
        <v>-55127</v>
      </c>
      <c r="P80" s="77">
        <v>-18766</v>
      </c>
      <c r="Q80" s="77">
        <v>0</v>
      </c>
      <c r="R80" s="77">
        <v>-22906</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f>+C6+C8+C10+C12+C14+C20+C26+C32+C38+C40+C42+C48+C50+C56+C62+C68+C70+C72+C74</f>
        <v>41434214</v>
      </c>
      <c r="D82" s="102">
        <f>+D6+D8+D10+D12+D14+D20+D26+D32+D38+D40+D42+D48+D50+D56+D62+D68+D70+D72+D74</f>
        <v>240814</v>
      </c>
      <c r="E82" s="102">
        <f t="shared" ref="E82:S82" si="9">+E6+E8+E10+E12+E14+E20+E26+E32+E38+E40+E42+E48+E50+E56+E62+E68+E70+E72+E74</f>
        <v>78730397</v>
      </c>
      <c r="F82" s="102">
        <f t="shared" si="9"/>
        <v>1609687</v>
      </c>
      <c r="G82" s="102">
        <f t="shared" si="9"/>
        <v>61854495</v>
      </c>
      <c r="H82" s="102">
        <f t="shared" si="9"/>
        <v>3695713</v>
      </c>
      <c r="I82" s="102">
        <f t="shared" si="9"/>
        <v>2171339</v>
      </c>
      <c r="J82" s="102">
        <f t="shared" si="9"/>
        <v>604181</v>
      </c>
      <c r="K82" s="102">
        <f t="shared" si="9"/>
        <v>12110092</v>
      </c>
      <c r="L82" s="102">
        <f t="shared" si="9"/>
        <v>14394254</v>
      </c>
      <c r="M82" s="102">
        <f t="shared" si="9"/>
        <v>22146845</v>
      </c>
      <c r="N82" s="102">
        <f t="shared" si="9"/>
        <v>100237987</v>
      </c>
      <c r="O82" s="102">
        <f t="shared" si="9"/>
        <v>1858628</v>
      </c>
      <c r="P82" s="102">
        <f t="shared" si="9"/>
        <v>5113221</v>
      </c>
      <c r="Q82" s="102">
        <f t="shared" si="9"/>
        <v>897355</v>
      </c>
      <c r="R82" s="102">
        <f t="shared" si="9"/>
        <v>39302257</v>
      </c>
      <c r="S82" s="103">
        <f t="shared" si="9"/>
        <v>13988968</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1520137</v>
      </c>
      <c r="D84" s="74">
        <v>11013</v>
      </c>
      <c r="E84" s="74">
        <v>7409907</v>
      </c>
      <c r="F84" s="74">
        <v>210010</v>
      </c>
      <c r="G84" s="74">
        <v>5928209</v>
      </c>
      <c r="H84" s="74">
        <v>61124</v>
      </c>
      <c r="I84" s="74">
        <v>215009</v>
      </c>
      <c r="J84" s="74">
        <v>152506</v>
      </c>
      <c r="K84" s="74">
        <v>1669325</v>
      </c>
      <c r="L84" s="74">
        <v>385515</v>
      </c>
      <c r="M84" s="74">
        <v>2777391</v>
      </c>
      <c r="N84" s="74">
        <v>2996270</v>
      </c>
      <c r="O84" s="74">
        <v>305554</v>
      </c>
      <c r="P84" s="74">
        <v>100081</v>
      </c>
      <c r="Q84" s="74">
        <v>90001</v>
      </c>
      <c r="R84" s="74">
        <v>3779581</v>
      </c>
      <c r="S84" s="75">
        <v>1300061</v>
      </c>
    </row>
    <row r="85" spans="1:19" ht="15" customHeight="1" x14ac:dyDescent="0.2">
      <c r="A85" s="4"/>
      <c r="B85" s="6" t="s">
        <v>230</v>
      </c>
      <c r="C85" s="74"/>
      <c r="D85" s="74"/>
      <c r="E85" s="74"/>
      <c r="F85" s="74"/>
      <c r="G85" s="74"/>
      <c r="H85" s="74"/>
      <c r="I85" s="74"/>
      <c r="J85" s="74"/>
      <c r="K85" s="74"/>
      <c r="L85" s="74"/>
      <c r="M85" s="74"/>
      <c r="N85" s="74"/>
      <c r="O85" s="74"/>
      <c r="P85" s="74"/>
      <c r="Q85" s="74"/>
      <c r="R85" s="74"/>
      <c r="S85" s="75"/>
    </row>
    <row r="86" spans="1:19" ht="15" customHeight="1" x14ac:dyDescent="0.2">
      <c r="A86" s="4" t="s">
        <v>12</v>
      </c>
      <c r="B86" s="5" t="s">
        <v>0</v>
      </c>
      <c r="C86" s="74">
        <v>332225</v>
      </c>
      <c r="D86" s="74">
        <v>937</v>
      </c>
      <c r="E86" s="74">
        <v>824229</v>
      </c>
      <c r="F86" s="74">
        <v>976</v>
      </c>
      <c r="G86" s="74">
        <v>804438</v>
      </c>
      <c r="H86" s="74">
        <v>456347</v>
      </c>
      <c r="I86" s="74">
        <v>57963</v>
      </c>
      <c r="J86" s="74">
        <v>507</v>
      </c>
      <c r="K86" s="74">
        <v>34380</v>
      </c>
      <c r="L86" s="74">
        <v>3</v>
      </c>
      <c r="M86" s="74">
        <v>45798</v>
      </c>
      <c r="N86" s="74">
        <v>0</v>
      </c>
      <c r="O86" s="74">
        <v>706463</v>
      </c>
      <c r="P86" s="74">
        <v>74500</v>
      </c>
      <c r="Q86" s="74">
        <v>0</v>
      </c>
      <c r="R86" s="74">
        <v>1843523</v>
      </c>
      <c r="S86" s="75">
        <v>1737</v>
      </c>
    </row>
    <row r="87" spans="1:19" ht="15" customHeight="1" x14ac:dyDescent="0.2">
      <c r="A87" s="4"/>
      <c r="B87" s="6" t="s">
        <v>38</v>
      </c>
      <c r="C87" s="74"/>
      <c r="D87" s="74"/>
      <c r="E87" s="74"/>
      <c r="F87" s="74"/>
      <c r="G87" s="74"/>
      <c r="H87" s="74"/>
      <c r="I87" s="74"/>
      <c r="J87" s="74"/>
      <c r="K87" s="74"/>
      <c r="L87" s="74"/>
      <c r="M87" s="74"/>
      <c r="N87" s="74"/>
      <c r="O87" s="74"/>
      <c r="P87" s="74"/>
      <c r="Q87" s="74"/>
      <c r="R87" s="74"/>
      <c r="S87" s="75"/>
    </row>
    <row r="88" spans="1:19" ht="15" customHeight="1" x14ac:dyDescent="0.2">
      <c r="A88" s="4" t="s">
        <v>13</v>
      </c>
      <c r="B88" s="5" t="s">
        <v>231</v>
      </c>
      <c r="C88" s="74">
        <v>0</v>
      </c>
      <c r="D88" s="74">
        <v>0</v>
      </c>
      <c r="E88" s="74">
        <v>0</v>
      </c>
      <c r="F88" s="74">
        <v>0</v>
      </c>
      <c r="G88" s="74">
        <v>0</v>
      </c>
      <c r="H88" s="74">
        <v>0</v>
      </c>
      <c r="I88" s="74">
        <v>0</v>
      </c>
      <c r="J88" s="74">
        <v>0</v>
      </c>
      <c r="K88" s="74">
        <v>12761</v>
      </c>
      <c r="L88" s="74">
        <v>0</v>
      </c>
      <c r="M88" s="74">
        <v>0</v>
      </c>
      <c r="N88" s="74">
        <v>1794001</v>
      </c>
      <c r="O88" s="74">
        <v>0</v>
      </c>
      <c r="P88" s="74">
        <v>0</v>
      </c>
      <c r="Q88" s="74">
        <v>0</v>
      </c>
      <c r="R88" s="74">
        <v>2997921</v>
      </c>
      <c r="S88" s="75">
        <v>0</v>
      </c>
    </row>
    <row r="89" spans="1:19" ht="15" customHeight="1" x14ac:dyDescent="0.2">
      <c r="A89" s="4"/>
      <c r="B89" s="6" t="s">
        <v>232</v>
      </c>
      <c r="C89" s="74"/>
      <c r="D89" s="74"/>
      <c r="E89" s="74"/>
      <c r="F89" s="74"/>
      <c r="G89" s="74"/>
      <c r="H89" s="74"/>
      <c r="I89" s="74"/>
      <c r="J89" s="74"/>
      <c r="K89" s="74"/>
      <c r="L89" s="74"/>
      <c r="M89" s="74"/>
      <c r="N89" s="74"/>
      <c r="O89" s="74"/>
      <c r="P89" s="74"/>
      <c r="Q89" s="74"/>
      <c r="R89" s="74"/>
      <c r="S89" s="75"/>
    </row>
    <row r="90" spans="1:19" ht="15" customHeight="1" x14ac:dyDescent="0.2">
      <c r="A90" s="4" t="s">
        <v>14</v>
      </c>
      <c r="B90" s="5" t="s">
        <v>233</v>
      </c>
      <c r="C90" s="74">
        <v>1388324</v>
      </c>
      <c r="D90" s="74">
        <v>500</v>
      </c>
      <c r="E90" s="74">
        <v>5003012</v>
      </c>
      <c r="F90" s="74">
        <v>250488</v>
      </c>
      <c r="G90" s="74">
        <v>3285686</v>
      </c>
      <c r="H90" s="74">
        <v>1265710</v>
      </c>
      <c r="I90" s="74">
        <v>581098</v>
      </c>
      <c r="J90" s="74">
        <v>124</v>
      </c>
      <c r="K90" s="74">
        <v>359780</v>
      </c>
      <c r="L90" s="74">
        <v>160215</v>
      </c>
      <c r="M90" s="74">
        <v>2143121</v>
      </c>
      <c r="N90" s="74">
        <v>3022860</v>
      </c>
      <c r="O90" s="74">
        <v>312632</v>
      </c>
      <c r="P90" s="74">
        <v>2401621</v>
      </c>
      <c r="Q90" s="74">
        <v>586285</v>
      </c>
      <c r="R90" s="74">
        <v>3026141</v>
      </c>
      <c r="S90" s="75">
        <v>7791538</v>
      </c>
    </row>
    <row r="91" spans="1:19" ht="15" customHeight="1" x14ac:dyDescent="0.2">
      <c r="A91" s="4"/>
      <c r="B91" s="6" t="s">
        <v>234</v>
      </c>
      <c r="C91" s="74"/>
      <c r="D91" s="74"/>
      <c r="E91" s="74"/>
      <c r="F91" s="74"/>
      <c r="G91" s="74"/>
      <c r="H91" s="74"/>
      <c r="I91" s="74"/>
      <c r="J91" s="74"/>
      <c r="K91" s="74"/>
      <c r="L91" s="74"/>
      <c r="M91" s="74"/>
      <c r="N91" s="74"/>
      <c r="O91" s="74"/>
      <c r="P91" s="74"/>
      <c r="Q91" s="74"/>
      <c r="R91" s="74"/>
      <c r="S91" s="75"/>
    </row>
    <row r="92" spans="1:19" ht="15" customHeight="1" x14ac:dyDescent="0.2">
      <c r="A92" s="4" t="s">
        <v>15</v>
      </c>
      <c r="B92" s="5" t="s">
        <v>235</v>
      </c>
      <c r="C92" s="74">
        <v>28255455</v>
      </c>
      <c r="D92" s="74">
        <v>166314</v>
      </c>
      <c r="E92" s="74">
        <v>50601098</v>
      </c>
      <c r="F92" s="74">
        <v>790524</v>
      </c>
      <c r="G92" s="74">
        <v>29846742</v>
      </c>
      <c r="H92" s="74">
        <v>451573</v>
      </c>
      <c r="I92" s="74">
        <v>735435</v>
      </c>
      <c r="J92" s="74">
        <v>316789</v>
      </c>
      <c r="K92" s="74">
        <v>6270733</v>
      </c>
      <c r="L92" s="74">
        <v>10550149</v>
      </c>
      <c r="M92" s="74">
        <v>13170661</v>
      </c>
      <c r="N92" s="74">
        <v>70242370</v>
      </c>
      <c r="O92" s="74">
        <v>141061</v>
      </c>
      <c r="P92" s="74">
        <v>2240477</v>
      </c>
      <c r="Q92" s="74">
        <v>1859</v>
      </c>
      <c r="R92" s="74">
        <v>20552360</v>
      </c>
      <c r="S92" s="75">
        <v>3381818</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1227358</v>
      </c>
      <c r="D94" s="74">
        <v>0</v>
      </c>
      <c r="E94" s="74">
        <v>5262904</v>
      </c>
      <c r="F94" s="74">
        <v>0</v>
      </c>
      <c r="G94" s="74">
        <v>7348833</v>
      </c>
      <c r="H94" s="74">
        <v>678062</v>
      </c>
      <c r="I94" s="74">
        <v>205</v>
      </c>
      <c r="J94" s="74">
        <v>19106</v>
      </c>
      <c r="K94" s="74">
        <v>1467729</v>
      </c>
      <c r="L94" s="74">
        <v>0</v>
      </c>
      <c r="M94" s="74">
        <v>1782009</v>
      </c>
      <c r="N94" s="74">
        <v>8169564</v>
      </c>
      <c r="O94" s="74">
        <v>0</v>
      </c>
      <c r="P94" s="74">
        <v>0</v>
      </c>
      <c r="Q94" s="74">
        <v>0</v>
      </c>
      <c r="R94" s="74">
        <v>2652777</v>
      </c>
      <c r="S94" s="75">
        <v>0</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956058</v>
      </c>
      <c r="D96" s="74">
        <v>0</v>
      </c>
      <c r="E96" s="74">
        <v>0</v>
      </c>
      <c r="F96" s="74">
        <v>0</v>
      </c>
      <c r="G96" s="74">
        <v>0</v>
      </c>
      <c r="H96" s="74">
        <v>0</v>
      </c>
      <c r="I96" s="74">
        <v>0</v>
      </c>
      <c r="J96" s="74">
        <v>0</v>
      </c>
      <c r="K96" s="74">
        <v>0</v>
      </c>
      <c r="L96" s="74">
        <v>0</v>
      </c>
      <c r="M96" s="74">
        <v>124170</v>
      </c>
      <c r="N96" s="74">
        <v>0</v>
      </c>
      <c r="O96" s="74">
        <v>0</v>
      </c>
      <c r="P96" s="74">
        <v>0</v>
      </c>
      <c r="Q96" s="74">
        <v>0</v>
      </c>
      <c r="R96" s="74">
        <v>0</v>
      </c>
      <c r="S96" s="75">
        <v>560753</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237482</v>
      </c>
      <c r="D98" s="74">
        <v>0</v>
      </c>
      <c r="E98" s="74">
        <v>779339</v>
      </c>
      <c r="F98" s="74">
        <v>2603</v>
      </c>
      <c r="G98" s="74">
        <v>83307</v>
      </c>
      <c r="H98" s="74">
        <v>38450</v>
      </c>
      <c r="I98" s="74">
        <v>39250</v>
      </c>
      <c r="J98" s="74">
        <v>0</v>
      </c>
      <c r="K98" s="74">
        <v>0</v>
      </c>
      <c r="L98" s="74">
        <v>0</v>
      </c>
      <c r="M98" s="74">
        <v>77</v>
      </c>
      <c r="N98" s="74">
        <v>14869</v>
      </c>
      <c r="O98" s="74">
        <v>368</v>
      </c>
      <c r="P98" s="74">
        <v>9077</v>
      </c>
      <c r="Q98" s="74">
        <v>1424</v>
      </c>
      <c r="R98" s="74">
        <v>150004</v>
      </c>
      <c r="S98" s="75">
        <v>37742</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0</v>
      </c>
      <c r="G100" s="74">
        <v>2753084</v>
      </c>
      <c r="H100" s="74">
        <v>0</v>
      </c>
      <c r="I100" s="74">
        <v>0</v>
      </c>
      <c r="J100" s="74">
        <v>0</v>
      </c>
      <c r="K100" s="74">
        <v>892266</v>
      </c>
      <c r="L100" s="74">
        <v>0</v>
      </c>
      <c r="M100" s="74">
        <v>0</v>
      </c>
      <c r="N100" s="74">
        <v>2634</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119741</v>
      </c>
      <c r="D102" s="74">
        <v>158</v>
      </c>
      <c r="E102" s="74">
        <v>219085</v>
      </c>
      <c r="F102" s="74">
        <v>39264</v>
      </c>
      <c r="G102" s="74">
        <v>186960</v>
      </c>
      <c r="H102" s="74">
        <v>42537</v>
      </c>
      <c r="I102" s="74">
        <v>4571</v>
      </c>
      <c r="J102" s="74">
        <v>500</v>
      </c>
      <c r="K102" s="74">
        <v>9714</v>
      </c>
      <c r="L102" s="74">
        <v>7031</v>
      </c>
      <c r="M102" s="74">
        <v>1119</v>
      </c>
      <c r="N102" s="74">
        <v>859195</v>
      </c>
      <c r="O102" s="74">
        <v>10082</v>
      </c>
      <c r="P102" s="74">
        <v>19623</v>
      </c>
      <c r="Q102" s="74">
        <v>2618</v>
      </c>
      <c r="R102" s="74">
        <v>87870</v>
      </c>
      <c r="S102" s="75">
        <v>54409</v>
      </c>
    </row>
    <row r="103" spans="1:19" ht="15" customHeight="1" x14ac:dyDescent="0.2">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
      <c r="A104" s="4" t="s">
        <v>21</v>
      </c>
      <c r="B104" s="5" t="s">
        <v>243</v>
      </c>
      <c r="C104" s="74">
        <v>3961996</v>
      </c>
      <c r="D104" s="74">
        <v>2</v>
      </c>
      <c r="E104" s="74">
        <v>83732</v>
      </c>
      <c r="F104" s="74">
        <v>0</v>
      </c>
      <c r="G104" s="74">
        <v>1403537</v>
      </c>
      <c r="H104" s="74">
        <v>0</v>
      </c>
      <c r="I104" s="74">
        <v>0</v>
      </c>
      <c r="J104" s="74">
        <v>0</v>
      </c>
      <c r="K104" s="74">
        <v>0</v>
      </c>
      <c r="L104" s="74">
        <v>1573905</v>
      </c>
      <c r="M104" s="74">
        <v>0</v>
      </c>
      <c r="N104" s="74">
        <v>0</v>
      </c>
      <c r="O104" s="74">
        <v>0</v>
      </c>
      <c r="P104" s="74">
        <v>0</v>
      </c>
      <c r="Q104" s="74">
        <v>0</v>
      </c>
      <c r="R104" s="74">
        <v>290250</v>
      </c>
      <c r="S104" s="75">
        <v>0</v>
      </c>
    </row>
    <row r="105" spans="1:19" ht="15" customHeight="1" x14ac:dyDescent="0.2">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
      <c r="A106" s="4" t="s">
        <v>22</v>
      </c>
      <c r="B106" s="5" t="s">
        <v>245</v>
      </c>
      <c r="C106" s="74">
        <v>40354</v>
      </c>
      <c r="D106" s="74">
        <v>0</v>
      </c>
      <c r="E106" s="74">
        <v>6530</v>
      </c>
      <c r="F106" s="74">
        <v>40947</v>
      </c>
      <c r="G106" s="74">
        <v>40182</v>
      </c>
      <c r="H106" s="74">
        <v>10153</v>
      </c>
      <c r="I106" s="74">
        <v>17620</v>
      </c>
      <c r="J106" s="74">
        <v>34</v>
      </c>
      <c r="K106" s="74">
        <v>19471</v>
      </c>
      <c r="L106" s="74">
        <v>2081</v>
      </c>
      <c r="M106" s="74">
        <v>14246</v>
      </c>
      <c r="N106" s="74">
        <v>45329</v>
      </c>
      <c r="O106" s="74">
        <v>4326</v>
      </c>
      <c r="P106" s="74">
        <v>435</v>
      </c>
      <c r="Q106" s="74">
        <v>4287</v>
      </c>
      <c r="R106" s="74">
        <v>13439</v>
      </c>
      <c r="S106" s="75">
        <v>18990</v>
      </c>
    </row>
    <row r="107" spans="1:19" ht="15" customHeight="1" x14ac:dyDescent="0.2">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
      <c r="A108" s="4" t="s">
        <v>23</v>
      </c>
      <c r="B108" s="5" t="s">
        <v>247</v>
      </c>
      <c r="C108" s="74">
        <v>21580</v>
      </c>
      <c r="D108" s="74">
        <v>0</v>
      </c>
      <c r="E108" s="74">
        <v>13081</v>
      </c>
      <c r="F108" s="74">
        <v>0</v>
      </c>
      <c r="G108" s="74">
        <v>46652</v>
      </c>
      <c r="H108" s="74">
        <v>78</v>
      </c>
      <c r="I108" s="74">
        <v>6083</v>
      </c>
      <c r="J108" s="74">
        <v>838</v>
      </c>
      <c r="K108" s="74">
        <v>49963</v>
      </c>
      <c r="L108" s="74">
        <v>16810</v>
      </c>
      <c r="M108" s="74">
        <v>1564</v>
      </c>
      <c r="N108" s="74">
        <v>339065</v>
      </c>
      <c r="O108" s="74">
        <v>2444</v>
      </c>
      <c r="P108" s="74">
        <v>256</v>
      </c>
      <c r="Q108" s="74">
        <v>7158</v>
      </c>
      <c r="R108" s="74">
        <v>117163</v>
      </c>
      <c r="S108" s="75">
        <v>38659</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0</v>
      </c>
      <c r="D110" s="74">
        <v>0</v>
      </c>
      <c r="E110" s="74">
        <v>762242</v>
      </c>
      <c r="F110" s="74">
        <v>0</v>
      </c>
      <c r="G110" s="74">
        <v>0</v>
      </c>
      <c r="H110" s="74">
        <v>0</v>
      </c>
      <c r="I110" s="74">
        <v>0</v>
      </c>
      <c r="J110" s="74">
        <v>0</v>
      </c>
      <c r="K110" s="74">
        <v>130288</v>
      </c>
      <c r="L110" s="74">
        <v>1690</v>
      </c>
      <c r="M110" s="74">
        <v>0</v>
      </c>
      <c r="N110" s="74">
        <v>0</v>
      </c>
      <c r="O110" s="74">
        <v>0</v>
      </c>
      <c r="P110" s="74">
        <v>0</v>
      </c>
      <c r="Q110" s="74">
        <v>0</v>
      </c>
      <c r="R110" s="74">
        <v>100472</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69516</v>
      </c>
      <c r="D112" s="74">
        <v>0</v>
      </c>
      <c r="E112" s="74">
        <v>898275</v>
      </c>
      <c r="F112" s="74">
        <v>0</v>
      </c>
      <c r="G112" s="74">
        <v>55331</v>
      </c>
      <c r="H112" s="74">
        <v>27117</v>
      </c>
      <c r="I112" s="74">
        <v>90460</v>
      </c>
      <c r="J112" s="74">
        <v>0</v>
      </c>
      <c r="K112" s="74">
        <v>268755</v>
      </c>
      <c r="L112" s="74">
        <v>140564</v>
      </c>
      <c r="M112" s="74">
        <v>331491</v>
      </c>
      <c r="N112" s="74">
        <v>2425994</v>
      </c>
      <c r="O112" s="74">
        <v>0</v>
      </c>
      <c r="P112" s="74">
        <v>0</v>
      </c>
      <c r="Q112" s="74">
        <v>15052</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f>+SUM(C116:C118)</f>
        <v>682972</v>
      </c>
      <c r="D114" s="74">
        <f>+SUM(D116:D118)</f>
        <v>24770</v>
      </c>
      <c r="E114" s="74">
        <f t="shared" ref="E114:S114" si="10">+SUM(E116:E118)</f>
        <v>1216093</v>
      </c>
      <c r="F114" s="74">
        <f t="shared" si="10"/>
        <v>43059</v>
      </c>
      <c r="G114" s="74">
        <f t="shared" si="10"/>
        <v>5061292</v>
      </c>
      <c r="H114" s="74">
        <f t="shared" si="10"/>
        <v>247511</v>
      </c>
      <c r="I114" s="74">
        <f t="shared" si="10"/>
        <v>43960</v>
      </c>
      <c r="J114" s="74">
        <f t="shared" si="10"/>
        <v>10620</v>
      </c>
      <c r="K114" s="74">
        <f t="shared" si="10"/>
        <v>228518</v>
      </c>
      <c r="L114" s="74">
        <f t="shared" si="10"/>
        <v>474460</v>
      </c>
      <c r="M114" s="74">
        <f t="shared" si="10"/>
        <v>264897</v>
      </c>
      <c r="N114" s="74">
        <f t="shared" si="10"/>
        <v>3934773</v>
      </c>
      <c r="O114" s="74">
        <f t="shared" si="10"/>
        <v>60860</v>
      </c>
      <c r="P114" s="74">
        <f t="shared" si="10"/>
        <v>44953</v>
      </c>
      <c r="Q114" s="74">
        <f t="shared" si="10"/>
        <v>45741</v>
      </c>
      <c r="R114" s="74">
        <f t="shared" si="10"/>
        <v>397268</v>
      </c>
      <c r="S114" s="75">
        <f t="shared" si="10"/>
        <v>179855</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0</v>
      </c>
      <c r="E116" s="77">
        <v>2221</v>
      </c>
      <c r="F116" s="77">
        <v>0</v>
      </c>
      <c r="G116" s="77">
        <v>12445</v>
      </c>
      <c r="H116" s="77">
        <v>0</v>
      </c>
      <c r="I116" s="77">
        <v>0</v>
      </c>
      <c r="J116" s="77">
        <v>0</v>
      </c>
      <c r="K116" s="77">
        <v>0</v>
      </c>
      <c r="L116" s="77">
        <v>1408</v>
      </c>
      <c r="M116" s="77">
        <v>0</v>
      </c>
      <c r="N116" s="77">
        <v>0</v>
      </c>
      <c r="O116" s="77">
        <v>0</v>
      </c>
      <c r="P116" s="77">
        <v>0</v>
      </c>
      <c r="Q116" s="77">
        <v>0</v>
      </c>
      <c r="R116" s="77">
        <v>6365</v>
      </c>
      <c r="S116" s="78">
        <v>0</v>
      </c>
    </row>
    <row r="117" spans="1:19" ht="15" customHeight="1" x14ac:dyDescent="0.2">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
      <c r="A118" s="4"/>
      <c r="B118" s="76" t="s">
        <v>255</v>
      </c>
      <c r="C118" s="105">
        <v>682972</v>
      </c>
      <c r="D118" s="105">
        <v>24770</v>
      </c>
      <c r="E118" s="105">
        <v>1213872</v>
      </c>
      <c r="F118" s="105">
        <v>43059</v>
      </c>
      <c r="G118" s="105">
        <v>5048847</v>
      </c>
      <c r="H118" s="105">
        <v>247511</v>
      </c>
      <c r="I118" s="105">
        <v>43960</v>
      </c>
      <c r="J118" s="105">
        <v>10620</v>
      </c>
      <c r="K118" s="105">
        <v>228518</v>
      </c>
      <c r="L118" s="105">
        <v>473052</v>
      </c>
      <c r="M118" s="105">
        <v>264897</v>
      </c>
      <c r="N118" s="105">
        <v>3934773</v>
      </c>
      <c r="O118" s="105">
        <v>60860</v>
      </c>
      <c r="P118" s="105">
        <v>44953</v>
      </c>
      <c r="Q118" s="105">
        <v>45741</v>
      </c>
      <c r="R118" s="105">
        <v>390903</v>
      </c>
      <c r="S118" s="107">
        <v>179855</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f>+SUM(C84:C114)</f>
        <v>38813198</v>
      </c>
      <c r="D120" s="86">
        <f>+SUM(D84:D114)</f>
        <v>203694</v>
      </c>
      <c r="E120" s="86">
        <f t="shared" ref="E120:S120" si="11">+SUM(E84:E114)</f>
        <v>73079527</v>
      </c>
      <c r="F120" s="86">
        <f t="shared" si="11"/>
        <v>1377871</v>
      </c>
      <c r="G120" s="86">
        <f t="shared" si="11"/>
        <v>56844253</v>
      </c>
      <c r="H120" s="86">
        <f t="shared" si="11"/>
        <v>3278662</v>
      </c>
      <c r="I120" s="86">
        <f t="shared" si="11"/>
        <v>1791654</v>
      </c>
      <c r="J120" s="86">
        <f t="shared" si="11"/>
        <v>501024</v>
      </c>
      <c r="K120" s="86">
        <f t="shared" si="11"/>
        <v>11413683</v>
      </c>
      <c r="L120" s="86">
        <f t="shared" si="11"/>
        <v>13312423</v>
      </c>
      <c r="M120" s="86">
        <f t="shared" si="11"/>
        <v>20656544</v>
      </c>
      <c r="N120" s="86">
        <f t="shared" si="11"/>
        <v>93846924</v>
      </c>
      <c r="O120" s="86">
        <f t="shared" si="11"/>
        <v>1543790</v>
      </c>
      <c r="P120" s="86">
        <f t="shared" si="11"/>
        <v>4891023</v>
      </c>
      <c r="Q120" s="86">
        <f t="shared" si="11"/>
        <v>754425</v>
      </c>
      <c r="R120" s="86">
        <f t="shared" si="11"/>
        <v>36008769</v>
      </c>
      <c r="S120" s="87">
        <f t="shared" si="11"/>
        <v>13365562</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1293063</v>
      </c>
      <c r="D122" s="74">
        <v>20000</v>
      </c>
      <c r="E122" s="74">
        <v>4265410</v>
      </c>
      <c r="F122" s="74">
        <v>156000</v>
      </c>
      <c r="G122" s="74">
        <v>4900000</v>
      </c>
      <c r="H122" s="74">
        <v>326269</v>
      </c>
      <c r="I122" s="74">
        <v>150000</v>
      </c>
      <c r="J122" s="74">
        <v>59500</v>
      </c>
      <c r="K122" s="74">
        <v>1720700</v>
      </c>
      <c r="L122" s="74">
        <v>989996</v>
      </c>
      <c r="M122" s="74">
        <v>1900000</v>
      </c>
      <c r="N122" s="74">
        <v>5900000</v>
      </c>
      <c r="O122" s="74">
        <v>81250</v>
      </c>
      <c r="P122" s="74">
        <v>530000</v>
      </c>
      <c r="Q122" s="74">
        <v>66593</v>
      </c>
      <c r="R122" s="74">
        <v>1972962</v>
      </c>
      <c r="S122" s="75">
        <v>539904</v>
      </c>
    </row>
    <row r="123" spans="1:19" ht="15" customHeight="1" x14ac:dyDescent="0.2">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
      <c r="A124" s="4" t="s">
        <v>28</v>
      </c>
      <c r="B124" s="5" t="s">
        <v>4</v>
      </c>
      <c r="C124" s="74">
        <v>0</v>
      </c>
      <c r="D124" s="74">
        <v>369</v>
      </c>
      <c r="E124" s="74">
        <v>16471</v>
      </c>
      <c r="F124" s="74">
        <v>1362</v>
      </c>
      <c r="G124" s="74">
        <v>0</v>
      </c>
      <c r="H124" s="74">
        <v>8796</v>
      </c>
      <c r="I124" s="74">
        <v>25000</v>
      </c>
      <c r="J124" s="74">
        <v>0</v>
      </c>
      <c r="K124" s="74">
        <v>199765</v>
      </c>
      <c r="L124" s="74">
        <v>0</v>
      </c>
      <c r="M124" s="74">
        <v>0</v>
      </c>
      <c r="N124" s="74">
        <v>0</v>
      </c>
      <c r="O124" s="74">
        <v>0</v>
      </c>
      <c r="P124" s="74">
        <v>7008</v>
      </c>
      <c r="Q124" s="74">
        <v>0</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3853</v>
      </c>
      <c r="D126" s="74">
        <v>0</v>
      </c>
      <c r="E126" s="74">
        <v>9853</v>
      </c>
      <c r="F126" s="74">
        <v>0</v>
      </c>
      <c r="G126" s="74">
        <v>0</v>
      </c>
      <c r="H126" s="74">
        <v>3731</v>
      </c>
      <c r="I126" s="74">
        <v>0</v>
      </c>
      <c r="J126" s="74">
        <v>0</v>
      </c>
      <c r="K126" s="74">
        <v>0</v>
      </c>
      <c r="L126" s="74">
        <v>0</v>
      </c>
      <c r="M126" s="74">
        <v>8273</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-12800</v>
      </c>
      <c r="D128" s="74">
        <v>0</v>
      </c>
      <c r="E128" s="74">
        <v>-120090</v>
      </c>
      <c r="F128" s="74">
        <v>-2</v>
      </c>
      <c r="G128" s="74">
        <v>0</v>
      </c>
      <c r="H128" s="74">
        <v>0</v>
      </c>
      <c r="I128" s="74">
        <v>-12151</v>
      </c>
      <c r="J128" s="74">
        <v>0</v>
      </c>
      <c r="K128" s="74">
        <v>-6</v>
      </c>
      <c r="L128" s="74">
        <v>0</v>
      </c>
      <c r="M128" s="74">
        <v>-21716</v>
      </c>
      <c r="N128" s="74">
        <v>0</v>
      </c>
      <c r="O128" s="74">
        <v>0</v>
      </c>
      <c r="P128" s="74">
        <v>0</v>
      </c>
      <c r="Q128" s="74">
        <v>0</v>
      </c>
      <c r="R128" s="74">
        <v>-1758</v>
      </c>
      <c r="S128" s="75">
        <v>0</v>
      </c>
    </row>
    <row r="129" spans="1:19" ht="15" customHeight="1" x14ac:dyDescent="0.2">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
      <c r="A130" s="4" t="s">
        <v>31</v>
      </c>
      <c r="B130" s="5" t="s">
        <v>5</v>
      </c>
      <c r="C130" s="74">
        <v>-77400</v>
      </c>
      <c r="D130" s="74">
        <v>-2154</v>
      </c>
      <c r="E130" s="74">
        <v>-100881</v>
      </c>
      <c r="F130" s="74">
        <v>-82382</v>
      </c>
      <c r="G130" s="74">
        <v>45399</v>
      </c>
      <c r="H130" s="74">
        <v>-13501</v>
      </c>
      <c r="I130" s="74">
        <v>8402</v>
      </c>
      <c r="J130" s="74">
        <v>2703</v>
      </c>
      <c r="K130" s="74">
        <v>-11080</v>
      </c>
      <c r="L130" s="74">
        <v>-39168</v>
      </c>
      <c r="M130" s="74">
        <v>-18169</v>
      </c>
      <c r="N130" s="74">
        <v>200867</v>
      </c>
      <c r="O130" s="74">
        <v>-24595</v>
      </c>
      <c r="P130" s="74">
        <v>-61123</v>
      </c>
      <c r="Q130" s="74">
        <v>0</v>
      </c>
      <c r="R130" s="74">
        <v>-386377</v>
      </c>
      <c r="S130" s="75">
        <v>-50148</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946826</v>
      </c>
      <c r="D132" s="74">
        <v>14793</v>
      </c>
      <c r="E132" s="74">
        <v>313670</v>
      </c>
      <c r="F132" s="74">
        <v>105204</v>
      </c>
      <c r="G132" s="74">
        <v>208827</v>
      </c>
      <c r="H132" s="74">
        <v>47777</v>
      </c>
      <c r="I132" s="74">
        <v>196517</v>
      </c>
      <c r="J132" s="74">
        <v>33289</v>
      </c>
      <c r="K132" s="74">
        <v>-1245859</v>
      </c>
      <c r="L132" s="74">
        <v>103948</v>
      </c>
      <c r="M132" s="74">
        <v>-372772</v>
      </c>
      <c r="N132" s="74">
        <v>-756773</v>
      </c>
      <c r="O132" s="74">
        <v>257487</v>
      </c>
      <c r="P132" s="74">
        <v>-237899</v>
      </c>
      <c r="Q132" s="74">
        <v>67726</v>
      </c>
      <c r="R132" s="74">
        <v>988405</v>
      </c>
      <c r="S132" s="75">
        <v>53815</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76178</v>
      </c>
      <c r="D134" s="74">
        <v>152</v>
      </c>
      <c r="E134" s="74">
        <v>240744</v>
      </c>
      <c r="F134" s="74">
        <v>51634</v>
      </c>
      <c r="G134" s="74">
        <v>-251937</v>
      </c>
      <c r="H134" s="74">
        <v>292</v>
      </c>
      <c r="I134" s="74">
        <v>11660</v>
      </c>
      <c r="J134" s="74">
        <v>6787</v>
      </c>
      <c r="K134" s="74">
        <v>16103</v>
      </c>
      <c r="L134" s="74">
        <v>25583</v>
      </c>
      <c r="M134" s="74">
        <v>-28909</v>
      </c>
      <c r="N134" s="74">
        <v>47061</v>
      </c>
      <c r="O134" s="74">
        <v>696</v>
      </c>
      <c r="P134" s="74">
        <v>-15788</v>
      </c>
      <c r="Q134" s="74">
        <v>8611</v>
      </c>
      <c r="R134" s="74">
        <v>103556</v>
      </c>
      <c r="S134" s="75">
        <v>79835</v>
      </c>
    </row>
    <row r="135" spans="1:19" ht="15" customHeight="1" x14ac:dyDescent="0.2">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391296</v>
      </c>
      <c r="D138" s="74">
        <v>3960</v>
      </c>
      <c r="E138" s="74">
        <v>1025693</v>
      </c>
      <c r="F138" s="74">
        <v>0</v>
      </c>
      <c r="G138" s="74">
        <v>107953</v>
      </c>
      <c r="H138" s="74">
        <v>43687</v>
      </c>
      <c r="I138" s="74">
        <v>257</v>
      </c>
      <c r="J138" s="74">
        <v>878</v>
      </c>
      <c r="K138" s="74">
        <v>16786</v>
      </c>
      <c r="L138" s="74">
        <v>1472</v>
      </c>
      <c r="M138" s="74">
        <v>23594</v>
      </c>
      <c r="N138" s="74">
        <v>999908</v>
      </c>
      <c r="O138" s="74">
        <v>0</v>
      </c>
      <c r="P138" s="74">
        <v>0</v>
      </c>
      <c r="Q138" s="74">
        <v>0</v>
      </c>
      <c r="R138" s="74">
        <v>616700</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f>+SUM(C122:C139)</f>
        <v>2621016</v>
      </c>
      <c r="D140" s="86">
        <f>+SUM(D122:D139)</f>
        <v>37120</v>
      </c>
      <c r="E140" s="86">
        <f t="shared" ref="E140:S140" si="12">+SUM(E122:E139)</f>
        <v>5650870</v>
      </c>
      <c r="F140" s="86">
        <f t="shared" si="12"/>
        <v>231816</v>
      </c>
      <c r="G140" s="86">
        <f t="shared" si="12"/>
        <v>5010242</v>
      </c>
      <c r="H140" s="86">
        <f t="shared" si="12"/>
        <v>417051</v>
      </c>
      <c r="I140" s="86">
        <f t="shared" si="12"/>
        <v>379685</v>
      </c>
      <c r="J140" s="86">
        <f t="shared" si="12"/>
        <v>103157</v>
      </c>
      <c r="K140" s="86">
        <f t="shared" si="12"/>
        <v>696409</v>
      </c>
      <c r="L140" s="86">
        <f t="shared" si="12"/>
        <v>1081831</v>
      </c>
      <c r="M140" s="86">
        <f t="shared" si="12"/>
        <v>1490301</v>
      </c>
      <c r="N140" s="86">
        <f t="shared" si="12"/>
        <v>6391063</v>
      </c>
      <c r="O140" s="86">
        <f t="shared" si="12"/>
        <v>314838</v>
      </c>
      <c r="P140" s="86">
        <f t="shared" si="12"/>
        <v>222198</v>
      </c>
      <c r="Q140" s="86">
        <f t="shared" si="12"/>
        <v>142930</v>
      </c>
      <c r="R140" s="86">
        <f t="shared" si="12"/>
        <v>3293488</v>
      </c>
      <c r="S140" s="87">
        <f t="shared" si="12"/>
        <v>623406</v>
      </c>
    </row>
    <row r="141" spans="1:19" ht="15" customHeight="1" x14ac:dyDescent="0.2">
      <c r="A141" s="89"/>
      <c r="B141" s="90" t="s">
        <v>273</v>
      </c>
      <c r="C141" s="91">
        <f>+C140+C120</f>
        <v>41434214</v>
      </c>
      <c r="D141" s="91">
        <f>+D140+D120</f>
        <v>240814</v>
      </c>
      <c r="E141" s="91">
        <f t="shared" ref="E141:S141" si="13">+E140+E120</f>
        <v>78730397</v>
      </c>
      <c r="F141" s="91">
        <f t="shared" si="13"/>
        <v>1609687</v>
      </c>
      <c r="G141" s="91">
        <f t="shared" si="13"/>
        <v>61854495</v>
      </c>
      <c r="H141" s="91">
        <f t="shared" si="13"/>
        <v>3695713</v>
      </c>
      <c r="I141" s="91">
        <f t="shared" si="13"/>
        <v>2171339</v>
      </c>
      <c r="J141" s="91">
        <f t="shared" si="13"/>
        <v>604181</v>
      </c>
      <c r="K141" s="91">
        <f t="shared" si="13"/>
        <v>12110092</v>
      </c>
      <c r="L141" s="91">
        <f t="shared" si="13"/>
        <v>14394254</v>
      </c>
      <c r="M141" s="91">
        <f t="shared" si="13"/>
        <v>22146845</v>
      </c>
      <c r="N141" s="91">
        <f t="shared" si="13"/>
        <v>100237987</v>
      </c>
      <c r="O141" s="91">
        <f t="shared" si="13"/>
        <v>1858628</v>
      </c>
      <c r="P141" s="91">
        <f t="shared" si="13"/>
        <v>5113221</v>
      </c>
      <c r="Q141" s="91">
        <f t="shared" si="13"/>
        <v>897355</v>
      </c>
      <c r="R141" s="91">
        <f t="shared" si="13"/>
        <v>39302257</v>
      </c>
      <c r="S141" s="92">
        <f t="shared" si="13"/>
        <v>13988968</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f>+C141-C82</f>
        <v>0</v>
      </c>
      <c r="D143" s="49">
        <f>+D141-D82</f>
        <v>0</v>
      </c>
      <c r="E143" s="49">
        <f t="shared" ref="E143:S143" si="14">+E141-E82</f>
        <v>0</v>
      </c>
      <c r="F143" s="49">
        <f t="shared" si="14"/>
        <v>0</v>
      </c>
      <c r="G143" s="49">
        <f t="shared" si="14"/>
        <v>0</v>
      </c>
      <c r="H143" s="49">
        <f t="shared" si="14"/>
        <v>0</v>
      </c>
      <c r="I143" s="49">
        <f t="shared" si="14"/>
        <v>0</v>
      </c>
      <c r="J143" s="49">
        <f t="shared" si="14"/>
        <v>0</v>
      </c>
      <c r="K143" s="49">
        <f t="shared" si="14"/>
        <v>0</v>
      </c>
      <c r="L143" s="49">
        <f t="shared" si="14"/>
        <v>0</v>
      </c>
      <c r="M143" s="49">
        <f t="shared" si="14"/>
        <v>0</v>
      </c>
      <c r="N143" s="49">
        <f t="shared" si="14"/>
        <v>0</v>
      </c>
      <c r="O143" s="49">
        <f t="shared" si="14"/>
        <v>0</v>
      </c>
      <c r="P143" s="49">
        <f t="shared" si="14"/>
        <v>0</v>
      </c>
      <c r="Q143" s="49">
        <f t="shared" si="14"/>
        <v>0</v>
      </c>
      <c r="R143" s="49">
        <f t="shared" si="14"/>
        <v>0</v>
      </c>
      <c r="S143" s="49">
        <f t="shared" si="14"/>
        <v>0</v>
      </c>
    </row>
    <row r="144" spans="1:19" ht="15" customHeight="1" x14ac:dyDescent="0.2">
      <c r="A144" s="9" t="s">
        <v>45</v>
      </c>
      <c r="C144" s="108"/>
      <c r="D144" s="108"/>
      <c r="E144" s="108"/>
      <c r="F144" s="108"/>
      <c r="G144" s="108"/>
      <c r="H144" s="108"/>
      <c r="I144" s="108"/>
      <c r="J144" s="108"/>
      <c r="K144" s="108"/>
      <c r="L144" s="108"/>
      <c r="M144" s="108"/>
      <c r="N144" s="108"/>
      <c r="O144" s="108"/>
      <c r="P144" s="108"/>
      <c r="Q144" s="108"/>
      <c r="R144" s="108"/>
      <c r="S144" s="108"/>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topLeftCell="A103" zoomScaleNormal="100" workbookViewId="0">
      <selection activeCell="K135" sqref="K135"/>
    </sheetView>
  </sheetViews>
  <sheetFormatPr defaultColWidth="9.140625" defaultRowHeight="11.25" x14ac:dyDescent="0.2"/>
  <cols>
    <col min="1" max="1" width="4.28515625" style="11" customWidth="1"/>
    <col min="2" max="2" width="109.140625" style="11" customWidth="1"/>
    <col min="3" max="7" width="12.42578125" style="11" customWidth="1"/>
    <col min="8" max="8" width="10.28515625" style="11" customWidth="1"/>
    <col min="9" max="16" width="12.42578125" style="11" customWidth="1"/>
    <col min="17" max="16384" width="9.140625" style="11"/>
  </cols>
  <sheetData>
    <row r="1" spans="1:16" ht="15" customHeight="1" x14ac:dyDescent="0.2">
      <c r="A1" s="23" t="s">
        <v>33</v>
      </c>
    </row>
    <row r="2" spans="1:16" ht="15" customHeight="1" x14ac:dyDescent="0.2">
      <c r="A2" s="24" t="s">
        <v>149</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131</v>
      </c>
      <c r="I4" s="34" t="s">
        <v>96</v>
      </c>
      <c r="J4" s="34" t="s">
        <v>10</v>
      </c>
      <c r="K4" s="34" t="s">
        <v>6</v>
      </c>
      <c r="L4" s="34" t="s">
        <v>46</v>
      </c>
      <c r="M4" s="34" t="s">
        <v>8</v>
      </c>
      <c r="N4" s="34" t="s">
        <v>68</v>
      </c>
      <c r="O4" s="34" t="s">
        <v>110</v>
      </c>
      <c r="P4" s="35" t="s">
        <v>47</v>
      </c>
    </row>
    <row r="5" spans="1:16" ht="15" customHeight="1" x14ac:dyDescent="0.2">
      <c r="A5" s="51"/>
      <c r="B5" s="3" t="s">
        <v>95</v>
      </c>
      <c r="C5" s="2"/>
      <c r="D5" s="2"/>
      <c r="E5" s="2"/>
      <c r="F5" s="2"/>
      <c r="G5" s="2"/>
      <c r="H5" s="2"/>
      <c r="I5" s="2"/>
      <c r="J5" s="2"/>
      <c r="K5" s="2"/>
      <c r="L5" s="2"/>
      <c r="M5" s="2"/>
      <c r="N5" s="2"/>
      <c r="O5" s="2"/>
      <c r="P5" s="25"/>
    </row>
    <row r="6" spans="1:16" ht="15" customHeight="1" x14ac:dyDescent="0.2">
      <c r="A6" s="4" t="s">
        <v>11</v>
      </c>
      <c r="B6" s="5" t="s">
        <v>97</v>
      </c>
      <c r="C6" s="14">
        <v>1219232.64316</v>
      </c>
      <c r="D6" s="14">
        <v>4882590.0536199994</v>
      </c>
      <c r="E6" s="14">
        <v>1342409.8301900001</v>
      </c>
      <c r="F6" s="14">
        <v>386841.97670000006</v>
      </c>
      <c r="G6" s="14">
        <v>54815.794520000003</v>
      </c>
      <c r="H6" s="14">
        <v>60754.225509999997</v>
      </c>
      <c r="I6" s="14">
        <v>1615284.4397200001</v>
      </c>
      <c r="J6" s="14">
        <v>1214954.3155199999</v>
      </c>
      <c r="K6" s="14">
        <v>24069190.618000001</v>
      </c>
      <c r="L6" s="14">
        <v>5867385</v>
      </c>
      <c r="M6" s="14">
        <v>1856228.1310000001</v>
      </c>
      <c r="N6" s="14">
        <v>125677.91975999999</v>
      </c>
      <c r="O6" s="14">
        <v>6284760.1390000004</v>
      </c>
      <c r="P6" s="26">
        <v>555196.85199999996</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860.53582999999992</v>
      </c>
      <c r="D8" s="14">
        <v>822904.49878000002</v>
      </c>
      <c r="E8" s="14">
        <v>0</v>
      </c>
      <c r="F8" s="14">
        <v>73311.687059999997</v>
      </c>
      <c r="G8" s="14">
        <v>26368.376410000001</v>
      </c>
      <c r="H8" s="14">
        <v>25286.356350000002</v>
      </c>
      <c r="I8" s="14">
        <v>124254.04586</v>
      </c>
      <c r="J8" s="14">
        <v>18969.840810000002</v>
      </c>
      <c r="K8" s="14">
        <v>364036.00599999999</v>
      </c>
      <c r="L8" s="14">
        <v>436148</v>
      </c>
      <c r="M8" s="14">
        <v>56113.096999999994</v>
      </c>
      <c r="N8" s="14">
        <v>53019.124040000002</v>
      </c>
      <c r="O8" s="14">
        <v>1465544.0190000001</v>
      </c>
      <c r="P8" s="26">
        <v>880214.94000000006</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
      <c r="A10" s="52"/>
      <c r="B10" s="16" t="s">
        <v>133</v>
      </c>
      <c r="C10" s="30">
        <v>860.53582999999992</v>
      </c>
      <c r="D10" s="30">
        <v>413945.95880999998</v>
      </c>
      <c r="E10" s="30">
        <v>0</v>
      </c>
      <c r="F10" s="30">
        <v>1672.4211699999998</v>
      </c>
      <c r="G10" s="30">
        <v>11661.48467</v>
      </c>
      <c r="H10" s="30">
        <v>647.96397999999999</v>
      </c>
      <c r="I10" s="30">
        <v>14987.60182</v>
      </c>
      <c r="J10" s="30">
        <v>12776.338800000001</v>
      </c>
      <c r="K10" s="30">
        <v>223955.777</v>
      </c>
      <c r="L10" s="30">
        <v>117620</v>
      </c>
      <c r="M10" s="30">
        <v>51874.686999999998</v>
      </c>
      <c r="N10" s="30">
        <v>53019.124040000002</v>
      </c>
      <c r="O10" s="30">
        <v>1465544.0190000001</v>
      </c>
      <c r="P10" s="31">
        <v>31734.542000000001</v>
      </c>
    </row>
    <row r="11" spans="1:16" ht="15" customHeight="1" x14ac:dyDescent="0.2">
      <c r="A11" s="52"/>
      <c r="B11" s="16" t="s">
        <v>134</v>
      </c>
      <c r="C11" s="30">
        <v>0</v>
      </c>
      <c r="D11" s="30">
        <v>53432.623350000002</v>
      </c>
      <c r="E11" s="30">
        <v>0</v>
      </c>
      <c r="F11" s="30">
        <v>0</v>
      </c>
      <c r="G11" s="30">
        <v>0</v>
      </c>
      <c r="H11" s="30">
        <v>6290.6278600000005</v>
      </c>
      <c r="I11" s="30">
        <v>0</v>
      </c>
      <c r="J11" s="30">
        <v>2650.0871099999999</v>
      </c>
      <c r="K11" s="30">
        <v>147.53299999999999</v>
      </c>
      <c r="L11" s="30">
        <v>0</v>
      </c>
      <c r="M11" s="30">
        <v>0</v>
      </c>
      <c r="N11" s="30">
        <v>0</v>
      </c>
      <c r="O11" s="30">
        <v>0</v>
      </c>
      <c r="P11" s="31">
        <v>20.762</v>
      </c>
    </row>
    <row r="12" spans="1:16" ht="15" customHeight="1" x14ac:dyDescent="0.2">
      <c r="A12" s="52"/>
      <c r="B12" s="16" t="s">
        <v>135</v>
      </c>
      <c r="C12" s="30">
        <v>0</v>
      </c>
      <c r="D12" s="30">
        <v>355525.91662000003</v>
      </c>
      <c r="E12" s="30">
        <v>0</v>
      </c>
      <c r="F12" s="30">
        <v>71639.265889999995</v>
      </c>
      <c r="G12" s="30">
        <v>14706.891740000001</v>
      </c>
      <c r="H12" s="30">
        <v>18347.764510000001</v>
      </c>
      <c r="I12" s="30">
        <v>109266.44404</v>
      </c>
      <c r="J12" s="30">
        <v>3543.4148999999998</v>
      </c>
      <c r="K12" s="30">
        <v>139932.696</v>
      </c>
      <c r="L12" s="30">
        <v>318528</v>
      </c>
      <c r="M12" s="30">
        <v>4238.41</v>
      </c>
      <c r="N12" s="30">
        <v>0</v>
      </c>
      <c r="O12" s="30">
        <v>0</v>
      </c>
      <c r="P12" s="31">
        <v>848459.63600000006</v>
      </c>
    </row>
    <row r="13" spans="1:16" ht="15" customHeight="1" x14ac:dyDescent="0.2">
      <c r="A13" s="52"/>
      <c r="B13" s="16" t="s">
        <v>136</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30687.614280000002</v>
      </c>
      <c r="D14" s="14">
        <v>605663.35967999999</v>
      </c>
      <c r="E14" s="14">
        <v>0</v>
      </c>
      <c r="F14" s="14">
        <v>8689.3399800000007</v>
      </c>
      <c r="G14" s="14">
        <v>422.92953</v>
      </c>
      <c r="H14" s="14">
        <v>26738.17756</v>
      </c>
      <c r="I14" s="14">
        <v>196378.12812000001</v>
      </c>
      <c r="J14" s="14">
        <v>128227.81697</v>
      </c>
      <c r="K14" s="14">
        <v>776457.04599999997</v>
      </c>
      <c r="L14" s="14">
        <v>981768</v>
      </c>
      <c r="M14" s="14">
        <v>55465.923000000003</v>
      </c>
      <c r="N14" s="14">
        <v>0</v>
      </c>
      <c r="O14" s="14">
        <v>24626.447</v>
      </c>
      <c r="P14" s="26">
        <v>13487.928</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
      <c r="A16" s="52"/>
      <c r="B16" s="16" t="s">
        <v>134</v>
      </c>
      <c r="C16" s="30">
        <v>30687.614280000002</v>
      </c>
      <c r="D16" s="30">
        <v>182241.84191999998</v>
      </c>
      <c r="E16" s="30">
        <v>0</v>
      </c>
      <c r="F16" s="30">
        <v>7123.0186900000008</v>
      </c>
      <c r="G16" s="30">
        <v>61.709240000000001</v>
      </c>
      <c r="H16" s="30">
        <v>26738.17756</v>
      </c>
      <c r="I16" s="30">
        <v>196378.12812000001</v>
      </c>
      <c r="J16" s="30">
        <v>119575.37824999999</v>
      </c>
      <c r="K16" s="30">
        <v>705330.04200000002</v>
      </c>
      <c r="L16" s="30">
        <v>970351</v>
      </c>
      <c r="M16" s="30">
        <v>55418.548000000003</v>
      </c>
      <c r="N16" s="30">
        <v>0</v>
      </c>
      <c r="O16" s="30">
        <v>24626.447</v>
      </c>
      <c r="P16" s="31">
        <v>13464.387000000001</v>
      </c>
    </row>
    <row r="17" spans="1:16" ht="15" customHeight="1" x14ac:dyDescent="0.2">
      <c r="A17" s="52"/>
      <c r="B17" s="16" t="s">
        <v>135</v>
      </c>
      <c r="C17" s="30">
        <v>0</v>
      </c>
      <c r="D17" s="30">
        <v>418967.05561000004</v>
      </c>
      <c r="E17" s="30">
        <v>0</v>
      </c>
      <c r="F17" s="30">
        <v>0</v>
      </c>
      <c r="G17" s="30">
        <v>361.22028999999998</v>
      </c>
      <c r="H17" s="30">
        <v>0</v>
      </c>
      <c r="I17" s="30">
        <v>0</v>
      </c>
      <c r="J17" s="30">
        <v>0</v>
      </c>
      <c r="K17" s="30">
        <v>95.37</v>
      </c>
      <c r="L17" s="30">
        <v>11417</v>
      </c>
      <c r="M17" s="30">
        <v>47.375</v>
      </c>
      <c r="N17" s="30">
        <v>0</v>
      </c>
      <c r="O17" s="30">
        <v>0</v>
      </c>
      <c r="P17" s="31">
        <v>0</v>
      </c>
    </row>
    <row r="18" spans="1:16" ht="15" customHeight="1" x14ac:dyDescent="0.2">
      <c r="A18" s="52"/>
      <c r="B18" s="16" t="s">
        <v>136</v>
      </c>
      <c r="C18" s="30">
        <v>0</v>
      </c>
      <c r="D18" s="30">
        <v>4454.4621500000003</v>
      </c>
      <c r="E18" s="30">
        <v>0</v>
      </c>
      <c r="F18" s="30">
        <v>1566.3212900000001</v>
      </c>
      <c r="G18" s="30">
        <v>0</v>
      </c>
      <c r="H18" s="30">
        <v>0</v>
      </c>
      <c r="I18" s="30">
        <v>0</v>
      </c>
      <c r="J18" s="30">
        <v>8652.4387200000001</v>
      </c>
      <c r="K18" s="30">
        <v>71031.634000000005</v>
      </c>
      <c r="L18" s="30">
        <v>0</v>
      </c>
      <c r="M18" s="30">
        <v>0</v>
      </c>
      <c r="N18" s="30">
        <v>0</v>
      </c>
      <c r="O18" s="30">
        <v>0</v>
      </c>
      <c r="P18" s="31">
        <v>23.541</v>
      </c>
    </row>
    <row r="19" spans="1:16" ht="15" customHeight="1" x14ac:dyDescent="0.2">
      <c r="A19" s="4" t="s">
        <v>14</v>
      </c>
      <c r="B19" s="5" t="s">
        <v>99</v>
      </c>
      <c r="C19" s="14">
        <v>0</v>
      </c>
      <c r="D19" s="14">
        <v>32004.070749999999</v>
      </c>
      <c r="E19" s="14">
        <v>0</v>
      </c>
      <c r="F19" s="14">
        <v>8550.8627799999995</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134</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135</v>
      </c>
      <c r="C22" s="30">
        <v>0</v>
      </c>
      <c r="D22" s="30">
        <v>32004.070749999999</v>
      </c>
      <c r="E22" s="30">
        <v>0</v>
      </c>
      <c r="F22" s="30">
        <v>8550.8627799999995</v>
      </c>
      <c r="G22" s="30">
        <v>0</v>
      </c>
      <c r="H22" s="30">
        <v>0</v>
      </c>
      <c r="I22" s="30">
        <v>0</v>
      </c>
      <c r="J22" s="30">
        <v>0</v>
      </c>
      <c r="K22" s="30">
        <v>0</v>
      </c>
      <c r="L22" s="30">
        <v>0</v>
      </c>
      <c r="M22" s="30">
        <v>0</v>
      </c>
      <c r="N22" s="30">
        <v>0</v>
      </c>
      <c r="O22" s="30">
        <v>0</v>
      </c>
      <c r="P22" s="31">
        <v>0</v>
      </c>
    </row>
    <row r="23" spans="1:16" ht="15" customHeight="1" x14ac:dyDescent="0.2">
      <c r="A23" s="4"/>
      <c r="B23" s="16" t="s">
        <v>136</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22257.087100000001</v>
      </c>
      <c r="D24" s="14">
        <v>10850239.0098</v>
      </c>
      <c r="E24" s="14">
        <v>0</v>
      </c>
      <c r="F24" s="14">
        <v>1069926.2471799999</v>
      </c>
      <c r="G24" s="14">
        <v>1134990.7641700001</v>
      </c>
      <c r="H24" s="14">
        <v>119919.41556000001</v>
      </c>
      <c r="I24" s="14">
        <v>303743.98123999999</v>
      </c>
      <c r="J24" s="14">
        <v>48100.406430000003</v>
      </c>
      <c r="K24" s="14">
        <v>1811715.142</v>
      </c>
      <c r="L24" s="14">
        <v>838523</v>
      </c>
      <c r="M24" s="14">
        <v>1253331.2749999999</v>
      </c>
      <c r="N24" s="14">
        <v>0.75</v>
      </c>
      <c r="O24" s="14">
        <v>3847415.8360000001</v>
      </c>
      <c r="P24" s="26">
        <v>226584.288</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
      <c r="A26" s="52"/>
      <c r="B26" s="16" t="s">
        <v>134</v>
      </c>
      <c r="C26" s="30">
        <v>2389.4670099999998</v>
      </c>
      <c r="D26" s="30">
        <v>40366.393060000002</v>
      </c>
      <c r="E26" s="30">
        <v>0</v>
      </c>
      <c r="F26" s="30">
        <v>2330.3863099999999</v>
      </c>
      <c r="G26" s="30">
        <v>0</v>
      </c>
      <c r="H26" s="30">
        <v>0</v>
      </c>
      <c r="I26" s="30">
        <v>0</v>
      </c>
      <c r="J26" s="30">
        <v>23314.91819</v>
      </c>
      <c r="K26" s="30">
        <v>127854.355</v>
      </c>
      <c r="L26" s="30">
        <v>77654</v>
      </c>
      <c r="M26" s="30">
        <v>469165.511</v>
      </c>
      <c r="N26" s="30">
        <v>0.75</v>
      </c>
      <c r="O26" s="30">
        <v>172370.17800000001</v>
      </c>
      <c r="P26" s="31">
        <v>0</v>
      </c>
    </row>
    <row r="27" spans="1:16" ht="15" customHeight="1" x14ac:dyDescent="0.2">
      <c r="A27" s="52"/>
      <c r="B27" s="16" t="s">
        <v>135</v>
      </c>
      <c r="C27" s="30">
        <v>19867.62009</v>
      </c>
      <c r="D27" s="30">
        <v>10809872.61674</v>
      </c>
      <c r="E27" s="30">
        <v>0</v>
      </c>
      <c r="F27" s="30">
        <v>1067595.86087</v>
      </c>
      <c r="G27" s="30">
        <v>1088424.4949100001</v>
      </c>
      <c r="H27" s="30">
        <v>119919.41556000001</v>
      </c>
      <c r="I27" s="30">
        <v>303743.98123999999</v>
      </c>
      <c r="J27" s="30">
        <v>24785.488239999999</v>
      </c>
      <c r="K27" s="30">
        <v>1683860.787</v>
      </c>
      <c r="L27" s="30">
        <v>760869</v>
      </c>
      <c r="M27" s="30">
        <v>784165.76399999997</v>
      </c>
      <c r="N27" s="30">
        <v>0</v>
      </c>
      <c r="O27" s="30">
        <v>1247156.4339999999</v>
      </c>
      <c r="P27" s="31">
        <v>226584.288</v>
      </c>
    </row>
    <row r="28" spans="1:16" ht="15" customHeight="1" x14ac:dyDescent="0.2">
      <c r="A28" s="52"/>
      <c r="B28" s="16" t="s">
        <v>136</v>
      </c>
      <c r="C28" s="30">
        <v>0</v>
      </c>
      <c r="D28" s="30">
        <v>0</v>
      </c>
      <c r="E28" s="30">
        <v>0</v>
      </c>
      <c r="F28" s="30">
        <v>0</v>
      </c>
      <c r="G28" s="30">
        <v>46566.269260000001</v>
      </c>
      <c r="H28" s="30">
        <v>0</v>
      </c>
      <c r="I28" s="30">
        <v>0</v>
      </c>
      <c r="J28" s="30">
        <v>0</v>
      </c>
      <c r="K28" s="30">
        <v>0</v>
      </c>
      <c r="L28" s="30">
        <v>0</v>
      </c>
      <c r="M28" s="30">
        <v>0</v>
      </c>
      <c r="N28" s="30">
        <v>0</v>
      </c>
      <c r="O28" s="30">
        <v>2427889.2239999999</v>
      </c>
      <c r="P28" s="31">
        <v>0</v>
      </c>
    </row>
    <row r="29" spans="1:16" ht="15" customHeight="1" x14ac:dyDescent="0.2">
      <c r="A29" s="4" t="s">
        <v>16</v>
      </c>
      <c r="B29" s="5" t="s">
        <v>54</v>
      </c>
      <c r="C29" s="14">
        <v>6479175.9482899997</v>
      </c>
      <c r="D29" s="14">
        <v>71792771.726270005</v>
      </c>
      <c r="E29" s="14">
        <v>2334683.22872</v>
      </c>
      <c r="F29" s="14">
        <v>994206.29584999988</v>
      </c>
      <c r="G29" s="14">
        <v>840415.39535999997</v>
      </c>
      <c r="H29" s="14">
        <v>649082.74682</v>
      </c>
      <c r="I29" s="14">
        <v>20531515.808289997</v>
      </c>
      <c r="J29" s="14">
        <v>15528493.964190001</v>
      </c>
      <c r="K29" s="14">
        <v>67770945.445000008</v>
      </c>
      <c r="L29" s="14">
        <v>32427780</v>
      </c>
      <c r="M29" s="14">
        <v>34540700.434</v>
      </c>
      <c r="N29" s="14">
        <v>3508964.4981699996</v>
      </c>
      <c r="O29" s="14">
        <v>41869686.071999997</v>
      </c>
      <c r="P29" s="26">
        <v>1552635.95</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
      <c r="A31" s="52"/>
      <c r="B31" s="16" t="s">
        <v>135</v>
      </c>
      <c r="C31" s="30">
        <v>1366690.80999</v>
      </c>
      <c r="D31" s="30">
        <v>17579135.9859</v>
      </c>
      <c r="E31" s="30">
        <v>729465.99755999993</v>
      </c>
      <c r="F31" s="30">
        <v>886192.94378999993</v>
      </c>
      <c r="G31" s="30">
        <v>578935.42975999997</v>
      </c>
      <c r="H31" s="30">
        <v>231528.00195999999</v>
      </c>
      <c r="I31" s="30">
        <v>9217445.1483200006</v>
      </c>
      <c r="J31" s="30">
        <v>4464691.31635</v>
      </c>
      <c r="K31" s="30">
        <v>18420766.48</v>
      </c>
      <c r="L31" s="30">
        <v>7870536</v>
      </c>
      <c r="M31" s="30">
        <v>7319483.8219999997</v>
      </c>
      <c r="N31" s="30">
        <v>0</v>
      </c>
      <c r="O31" s="30">
        <v>7242365.7419999996</v>
      </c>
      <c r="P31" s="31">
        <v>818721.68400000001</v>
      </c>
    </row>
    <row r="32" spans="1:16" ht="15" customHeight="1" x14ac:dyDescent="0.2">
      <c r="A32" s="52"/>
      <c r="B32" s="16" t="s">
        <v>136</v>
      </c>
      <c r="C32" s="30">
        <v>5112485.1382999998</v>
      </c>
      <c r="D32" s="30">
        <v>54213635.740370005</v>
      </c>
      <c r="E32" s="30">
        <v>1605217.2311600002</v>
      </c>
      <c r="F32" s="30">
        <v>108013.35206</v>
      </c>
      <c r="G32" s="30">
        <v>261479.9656</v>
      </c>
      <c r="H32" s="30">
        <v>417554.74486000004</v>
      </c>
      <c r="I32" s="30">
        <v>11314070.659969999</v>
      </c>
      <c r="J32" s="30">
        <v>11063802.647840001</v>
      </c>
      <c r="K32" s="30">
        <v>49350178.965000004</v>
      </c>
      <c r="L32" s="30">
        <v>24557244</v>
      </c>
      <c r="M32" s="30">
        <v>27221216.612</v>
      </c>
      <c r="N32" s="30">
        <v>3508964.4981699996</v>
      </c>
      <c r="O32" s="30">
        <v>34627320.329999998</v>
      </c>
      <c r="P32" s="31">
        <v>733914.26599999995</v>
      </c>
    </row>
    <row r="33" spans="1:16" ht="15" customHeight="1" x14ac:dyDescent="0.2">
      <c r="A33" s="4" t="s">
        <v>17</v>
      </c>
      <c r="B33" s="5" t="s">
        <v>56</v>
      </c>
      <c r="C33" s="14">
        <v>1947.36481</v>
      </c>
      <c r="D33" s="14">
        <v>40628</v>
      </c>
      <c r="E33" s="14">
        <v>0</v>
      </c>
      <c r="F33" s="14">
        <v>9086.6290399999998</v>
      </c>
      <c r="G33" s="14">
        <v>93761</v>
      </c>
      <c r="H33" s="14">
        <v>0</v>
      </c>
      <c r="I33" s="14">
        <v>686290</v>
      </c>
      <c r="J33" s="14">
        <v>6173.6608299999998</v>
      </c>
      <c r="K33" s="14">
        <v>118943.613</v>
      </c>
      <c r="L33" s="14">
        <v>683063</v>
      </c>
      <c r="M33" s="14">
        <v>2554</v>
      </c>
      <c r="N33" s="14">
        <v>0</v>
      </c>
      <c r="O33" s="14">
        <v>259831</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0</v>
      </c>
      <c r="I35" s="14">
        <v>0</v>
      </c>
      <c r="J35" s="14">
        <v>0</v>
      </c>
      <c r="K35" s="14">
        <v>12043.557000000001</v>
      </c>
      <c r="L35" s="14">
        <v>-83498</v>
      </c>
      <c r="M35" s="14">
        <v>-68581.051000000007</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371029.71311000001</v>
      </c>
      <c r="E37" s="14">
        <v>9486.611710000001</v>
      </c>
      <c r="F37" s="14">
        <v>0</v>
      </c>
      <c r="G37" s="14">
        <v>0</v>
      </c>
      <c r="H37" s="14">
        <v>3952.9485</v>
      </c>
      <c r="I37" s="14">
        <v>222059.80695</v>
      </c>
      <c r="J37" s="14">
        <v>4702.3295799999996</v>
      </c>
      <c r="K37" s="14">
        <v>667441.63</v>
      </c>
      <c r="L37" s="14">
        <v>59514.13</v>
      </c>
      <c r="M37" s="14">
        <v>220740.424</v>
      </c>
      <c r="N37" s="14">
        <v>0</v>
      </c>
      <c r="O37" s="14">
        <v>0</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56180.785349999998</v>
      </c>
      <c r="D39" s="14">
        <v>581985.66976999992</v>
      </c>
      <c r="E39" s="14">
        <v>5338.1007699999991</v>
      </c>
      <c r="F39" s="14">
        <v>18760.240719999998</v>
      </c>
      <c r="G39" s="14">
        <v>13466.710849999999</v>
      </c>
      <c r="H39" s="14">
        <v>17077.329839999999</v>
      </c>
      <c r="I39" s="14">
        <v>241098.45125000001</v>
      </c>
      <c r="J39" s="14">
        <v>253064.22063</v>
      </c>
      <c r="K39" s="14">
        <v>548600.69799999997</v>
      </c>
      <c r="L39" s="14">
        <v>310218</v>
      </c>
      <c r="M39" s="14">
        <v>208061.90400000001</v>
      </c>
      <c r="N39" s="14">
        <v>11314.05632</v>
      </c>
      <c r="O39" s="14">
        <v>403833.03300000005</v>
      </c>
      <c r="P39" s="26">
        <v>11883.111000000001</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
      <c r="A41" s="52"/>
      <c r="B41" s="16" t="s">
        <v>137</v>
      </c>
      <c r="C41" s="30">
        <v>56180.785349999998</v>
      </c>
      <c r="D41" s="30">
        <v>545664.59402999992</v>
      </c>
      <c r="E41" s="30">
        <v>5338.1007699999991</v>
      </c>
      <c r="F41" s="30">
        <v>18760.240719999998</v>
      </c>
      <c r="G41" s="30">
        <v>12952.20119</v>
      </c>
      <c r="H41" s="30">
        <v>7452.7223400000003</v>
      </c>
      <c r="I41" s="30">
        <v>241098.45125000001</v>
      </c>
      <c r="J41" s="30">
        <v>195399.55862999998</v>
      </c>
      <c r="K41" s="30">
        <v>522453.09600000002</v>
      </c>
      <c r="L41" s="30">
        <v>310218</v>
      </c>
      <c r="M41" s="30">
        <v>208061.90400000001</v>
      </c>
      <c r="N41" s="30">
        <v>11314.05632</v>
      </c>
      <c r="O41" s="30">
        <v>265801.03100000002</v>
      </c>
      <c r="P41" s="31">
        <v>11883.111000000001</v>
      </c>
    </row>
    <row r="42" spans="1:16" ht="15" customHeight="1" x14ac:dyDescent="0.2">
      <c r="A42" s="52"/>
      <c r="B42" s="16" t="s">
        <v>138</v>
      </c>
      <c r="C42" s="30">
        <v>0</v>
      </c>
      <c r="D42" s="30">
        <v>36321.07574</v>
      </c>
      <c r="E42" s="30">
        <v>0</v>
      </c>
      <c r="F42" s="30">
        <v>0</v>
      </c>
      <c r="G42" s="30">
        <v>514.50965999999994</v>
      </c>
      <c r="H42" s="30">
        <v>9624.6075000000001</v>
      </c>
      <c r="I42" s="30">
        <v>0</v>
      </c>
      <c r="J42" s="30">
        <v>57664.661999999997</v>
      </c>
      <c r="K42" s="30">
        <v>26147.601999999999</v>
      </c>
      <c r="L42" s="30">
        <v>0</v>
      </c>
      <c r="M42" s="30">
        <v>0</v>
      </c>
      <c r="N42" s="30">
        <v>0</v>
      </c>
      <c r="O42" s="30">
        <v>138032.00200000001</v>
      </c>
      <c r="P42" s="31">
        <v>0</v>
      </c>
    </row>
    <row r="43" spans="1:16" ht="15" customHeight="1" x14ac:dyDescent="0.2">
      <c r="A43" s="4" t="s">
        <v>21</v>
      </c>
      <c r="B43" s="5" t="s">
        <v>61</v>
      </c>
      <c r="C43" s="14">
        <v>6556.5512399999998</v>
      </c>
      <c r="D43" s="14">
        <v>223104.90083999999</v>
      </c>
      <c r="E43" s="14">
        <v>81899.999169999996</v>
      </c>
      <c r="F43" s="14">
        <v>11456.62055</v>
      </c>
      <c r="G43" s="14">
        <v>566.14472999999998</v>
      </c>
      <c r="H43" s="14">
        <v>1062.07646</v>
      </c>
      <c r="I43" s="14">
        <v>96531.120510000008</v>
      </c>
      <c r="J43" s="14">
        <v>57743.634170000005</v>
      </c>
      <c r="K43" s="14">
        <v>214796.57500000001</v>
      </c>
      <c r="L43" s="14">
        <v>86747</v>
      </c>
      <c r="M43" s="14">
        <v>105534.249</v>
      </c>
      <c r="N43" s="14">
        <v>14141.314519999996</v>
      </c>
      <c r="O43" s="14">
        <v>33625.917000000001</v>
      </c>
      <c r="P43" s="26">
        <v>1813.5409999999999</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
      <c r="A45" s="52"/>
      <c r="B45" s="16" t="s">
        <v>103</v>
      </c>
      <c r="C45" s="30">
        <v>0</v>
      </c>
      <c r="D45" s="30">
        <v>44523.214240000001</v>
      </c>
      <c r="E45" s="30">
        <v>60678.64776</v>
      </c>
      <c r="F45" s="30">
        <v>7854.5150300000005</v>
      </c>
      <c r="G45" s="30">
        <v>0</v>
      </c>
      <c r="H45" s="30">
        <v>0</v>
      </c>
      <c r="I45" s="30">
        <v>0</v>
      </c>
      <c r="J45" s="30">
        <v>0</v>
      </c>
      <c r="K45" s="30">
        <v>0</v>
      </c>
      <c r="L45" s="30">
        <v>0</v>
      </c>
      <c r="M45" s="30">
        <v>0</v>
      </c>
      <c r="N45" s="30">
        <v>0</v>
      </c>
      <c r="O45" s="30">
        <v>2651.7240000000002</v>
      </c>
      <c r="P45" s="31">
        <v>0</v>
      </c>
    </row>
    <row r="46" spans="1:16" ht="15" customHeight="1" x14ac:dyDescent="0.2">
      <c r="A46" s="52"/>
      <c r="B46" s="16" t="s">
        <v>139</v>
      </c>
      <c r="C46" s="30">
        <v>6556.5512399999998</v>
      </c>
      <c r="D46" s="30">
        <v>178581.68659999999</v>
      </c>
      <c r="E46" s="30">
        <v>21221.351409999999</v>
      </c>
      <c r="F46" s="30">
        <v>3602.1055200000001</v>
      </c>
      <c r="G46" s="30">
        <v>566.14472999999998</v>
      </c>
      <c r="H46" s="30">
        <v>1062.07646</v>
      </c>
      <c r="I46" s="30">
        <v>96531.120510000008</v>
      </c>
      <c r="J46" s="30">
        <v>57743.634170000005</v>
      </c>
      <c r="K46" s="30">
        <v>214796.57500000001</v>
      </c>
      <c r="L46" s="30">
        <v>86747</v>
      </c>
      <c r="M46" s="30">
        <v>105534.249</v>
      </c>
      <c r="N46" s="30">
        <v>14141.314519999996</v>
      </c>
      <c r="O46" s="30">
        <v>30974.192999999999</v>
      </c>
      <c r="P46" s="31">
        <v>1813.5409999999999</v>
      </c>
    </row>
    <row r="47" spans="1:16" ht="15" customHeight="1" x14ac:dyDescent="0.2">
      <c r="A47" s="4" t="s">
        <v>22</v>
      </c>
      <c r="B47" s="5" t="s">
        <v>62</v>
      </c>
      <c r="C47" s="14">
        <v>23868.653770000001</v>
      </c>
      <c r="D47" s="14">
        <v>2569315.2878699997</v>
      </c>
      <c r="E47" s="14">
        <v>1753.40058</v>
      </c>
      <c r="F47" s="14">
        <v>24715.668850000002</v>
      </c>
      <c r="G47" s="14">
        <v>18331.82389</v>
      </c>
      <c r="H47" s="14">
        <v>8441</v>
      </c>
      <c r="I47" s="14">
        <v>65484.037790000002</v>
      </c>
      <c r="J47" s="14">
        <v>382629.79304999998</v>
      </c>
      <c r="K47" s="14">
        <v>854510.82</v>
      </c>
      <c r="L47" s="14">
        <v>931036</v>
      </c>
      <c r="M47" s="14">
        <v>170496.12400000001</v>
      </c>
      <c r="N47" s="14">
        <v>10341.09006</v>
      </c>
      <c r="O47" s="14">
        <v>167592.44300000003</v>
      </c>
      <c r="P47" s="26">
        <v>127642.326</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
      <c r="A49" s="52"/>
      <c r="B49" s="16" t="s">
        <v>144</v>
      </c>
      <c r="C49" s="30">
        <v>333.33724999999998</v>
      </c>
      <c r="D49" s="30">
        <v>20465.225019999998</v>
      </c>
      <c r="E49" s="30">
        <v>0</v>
      </c>
      <c r="F49" s="30">
        <v>0</v>
      </c>
      <c r="G49" s="30">
        <v>3129.93887</v>
      </c>
      <c r="H49" s="30">
        <v>5789</v>
      </c>
      <c r="I49" s="30">
        <v>500.55804000000001</v>
      </c>
      <c r="J49" s="30">
        <v>1568.2878700000001</v>
      </c>
      <c r="K49" s="30">
        <v>34924.355000000003</v>
      </c>
      <c r="L49" s="30">
        <v>29376</v>
      </c>
      <c r="M49" s="30">
        <v>27933.946</v>
      </c>
      <c r="N49" s="30">
        <v>7084.6366100000005</v>
      </c>
      <c r="O49" s="30">
        <v>3720.4090000000001</v>
      </c>
      <c r="P49" s="31">
        <v>21805.669000000002</v>
      </c>
    </row>
    <row r="50" spans="1:16" ht="15" customHeight="1" x14ac:dyDescent="0.2">
      <c r="A50" s="52"/>
      <c r="B50" s="16" t="s">
        <v>145</v>
      </c>
      <c r="C50" s="30">
        <v>23535.31652</v>
      </c>
      <c r="D50" s="30">
        <v>2548850.0628499999</v>
      </c>
      <c r="E50" s="30">
        <v>1753.40058</v>
      </c>
      <c r="F50" s="30">
        <v>24715.668850000002</v>
      </c>
      <c r="G50" s="30">
        <v>15201.88502</v>
      </c>
      <c r="H50" s="30">
        <v>2652</v>
      </c>
      <c r="I50" s="30">
        <v>64983.479749999999</v>
      </c>
      <c r="J50" s="30">
        <v>381061.50517999998</v>
      </c>
      <c r="K50" s="30">
        <v>819586.46499999997</v>
      </c>
      <c r="L50" s="30">
        <v>901660</v>
      </c>
      <c r="M50" s="30">
        <v>142562.17800000001</v>
      </c>
      <c r="N50" s="30">
        <v>3256.4534499999995</v>
      </c>
      <c r="O50" s="30">
        <v>163872.03400000001</v>
      </c>
      <c r="P50" s="31">
        <v>105836.65700000001</v>
      </c>
    </row>
    <row r="51" spans="1:16" ht="15" customHeight="1" x14ac:dyDescent="0.2">
      <c r="A51" s="4" t="s">
        <v>23</v>
      </c>
      <c r="B51" s="5" t="s">
        <v>64</v>
      </c>
      <c r="C51" s="14">
        <v>47630.704689999999</v>
      </c>
      <c r="D51" s="14">
        <v>1528081.47679</v>
      </c>
      <c r="E51" s="14">
        <v>39708.345740000004</v>
      </c>
      <c r="F51" s="14">
        <v>57803.64559</v>
      </c>
      <c r="G51" s="14">
        <v>13789.60246</v>
      </c>
      <c r="H51" s="14">
        <v>7288</v>
      </c>
      <c r="I51" s="14">
        <v>419801.83229000005</v>
      </c>
      <c r="J51" s="14">
        <v>346320.72917000001</v>
      </c>
      <c r="K51" s="14">
        <v>1803803.514</v>
      </c>
      <c r="L51" s="14">
        <v>1095478</v>
      </c>
      <c r="M51" s="14">
        <v>212589.98</v>
      </c>
      <c r="N51" s="14">
        <v>29649.014919999998</v>
      </c>
      <c r="O51" s="14">
        <v>197331.076</v>
      </c>
      <c r="P51" s="26">
        <v>129182.55499999999</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4160.1139199999998</v>
      </c>
      <c r="D53" s="14">
        <v>90075.451840000009</v>
      </c>
      <c r="E53" s="14">
        <v>0</v>
      </c>
      <c r="F53" s="14">
        <v>0</v>
      </c>
      <c r="G53" s="14">
        <v>0</v>
      </c>
      <c r="H53" s="14">
        <v>20040.183920000003</v>
      </c>
      <c r="I53" s="14">
        <v>7488.0584900000003</v>
      </c>
      <c r="J53" s="14">
        <v>74.02561</v>
      </c>
      <c r="K53" s="14">
        <v>163635.69</v>
      </c>
      <c r="L53" s="14">
        <v>89814</v>
      </c>
      <c r="M53" s="14">
        <v>14536.441999999999</v>
      </c>
      <c r="N53" s="14">
        <v>0</v>
      </c>
      <c r="O53" s="14">
        <v>35564.726000000002</v>
      </c>
      <c r="P53" s="26">
        <v>0</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53"/>
      <c r="B55" s="17" t="s">
        <v>146</v>
      </c>
      <c r="C55" s="12">
        <v>7892558.00244</v>
      </c>
      <c r="D55" s="12">
        <v>94390393.219119996</v>
      </c>
      <c r="E55" s="12">
        <v>3815279.7168700001</v>
      </c>
      <c r="F55" s="12">
        <v>2663349.2143000001</v>
      </c>
      <c r="G55" s="12">
        <v>2196928.5419200002</v>
      </c>
      <c r="H55" s="12">
        <v>939642.46052000008</v>
      </c>
      <c r="I55" s="12">
        <v>24509929.710510001</v>
      </c>
      <c r="J55" s="12">
        <v>17989454.736959998</v>
      </c>
      <c r="K55" s="12">
        <v>99176120.354000002</v>
      </c>
      <c r="L55" s="12">
        <v>43723976.130000003</v>
      </c>
      <c r="M55" s="12">
        <v>38627770.931999996</v>
      </c>
      <c r="N55" s="12">
        <v>3753107.7677899995</v>
      </c>
      <c r="O55" s="12">
        <v>54589810</v>
      </c>
      <c r="P55" s="27">
        <v>3498641.4909999999</v>
      </c>
    </row>
    <row r="56" spans="1:16" ht="15" customHeight="1" x14ac:dyDescent="0.2">
      <c r="A56" s="51"/>
      <c r="B56" s="3" t="s">
        <v>37</v>
      </c>
      <c r="C56" s="7"/>
      <c r="D56" s="7"/>
      <c r="E56" s="7"/>
      <c r="F56" s="7"/>
      <c r="G56" s="7"/>
      <c r="H56" s="7"/>
      <c r="I56" s="7"/>
      <c r="J56" s="7"/>
      <c r="K56" s="7"/>
      <c r="L56" s="7"/>
      <c r="M56" s="7"/>
      <c r="N56" s="7"/>
      <c r="O56" s="7"/>
      <c r="P56" s="28"/>
    </row>
    <row r="57" spans="1:16" ht="15" customHeight="1" x14ac:dyDescent="0.2">
      <c r="A57" s="4" t="s">
        <v>11</v>
      </c>
      <c r="B57" s="5" t="s">
        <v>0</v>
      </c>
      <c r="C57" s="14">
        <v>1578.5918700000002</v>
      </c>
      <c r="D57" s="14">
        <v>211242.75498000003</v>
      </c>
      <c r="E57" s="14">
        <v>13744.15444</v>
      </c>
      <c r="F57" s="14">
        <v>2.8373000000000004</v>
      </c>
      <c r="G57" s="14">
        <v>5828.1195299999999</v>
      </c>
      <c r="H57" s="14">
        <v>2029.2917199999999</v>
      </c>
      <c r="I57" s="14">
        <v>9871.751839999999</v>
      </c>
      <c r="J57" s="14">
        <v>12635.973739999999</v>
      </c>
      <c r="K57" s="14">
        <v>164074.611</v>
      </c>
      <c r="L57" s="14">
        <v>100639</v>
      </c>
      <c r="M57" s="14">
        <v>58115.332999999999</v>
      </c>
      <c r="N57" s="14">
        <v>53421.782350000001</v>
      </c>
      <c r="O57" s="14">
        <v>1475977.094</v>
      </c>
      <c r="P57" s="26">
        <v>25878.112999999998</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
      <c r="A59" s="52"/>
      <c r="B59" s="16" t="s">
        <v>133</v>
      </c>
      <c r="C59" s="30">
        <v>1578.5918700000002</v>
      </c>
      <c r="D59" s="30">
        <v>206761.18983000002</v>
      </c>
      <c r="E59" s="30">
        <v>13744.15444</v>
      </c>
      <c r="F59" s="30">
        <v>2.8373000000000004</v>
      </c>
      <c r="G59" s="30">
        <v>1136.1360900000002</v>
      </c>
      <c r="H59" s="30">
        <v>2029.2917199999999</v>
      </c>
      <c r="I59" s="30">
        <v>9871.751839999999</v>
      </c>
      <c r="J59" s="30">
        <v>12635.973739999999</v>
      </c>
      <c r="K59" s="30">
        <v>164074.611</v>
      </c>
      <c r="L59" s="30">
        <v>100639</v>
      </c>
      <c r="M59" s="30">
        <v>58115.332999999999</v>
      </c>
      <c r="N59" s="30">
        <v>53421.782350000001</v>
      </c>
      <c r="O59" s="30">
        <v>1475977.094</v>
      </c>
      <c r="P59" s="31">
        <v>25032.205999999998</v>
      </c>
    </row>
    <row r="60" spans="1:16" ht="15" customHeight="1" x14ac:dyDescent="0.2">
      <c r="A60" s="4"/>
      <c r="B60" s="16" t="s">
        <v>140</v>
      </c>
      <c r="C60" s="30">
        <v>0</v>
      </c>
      <c r="D60" s="30">
        <v>626.18421000000001</v>
      </c>
      <c r="E60" s="30">
        <v>0</v>
      </c>
      <c r="F60" s="30">
        <v>0</v>
      </c>
      <c r="G60" s="30">
        <v>4691.98344</v>
      </c>
      <c r="H60" s="30">
        <v>0</v>
      </c>
      <c r="I60" s="30">
        <v>0</v>
      </c>
      <c r="J60" s="30">
        <v>0</v>
      </c>
      <c r="K60" s="30">
        <v>0</v>
      </c>
      <c r="L60" s="30">
        <v>0</v>
      </c>
      <c r="M60" s="30">
        <v>0</v>
      </c>
      <c r="N60" s="30">
        <v>0</v>
      </c>
      <c r="O60" s="30">
        <v>0</v>
      </c>
      <c r="P60" s="31">
        <v>845.90700000000004</v>
      </c>
    </row>
    <row r="61" spans="1:16" ht="15" customHeight="1" x14ac:dyDescent="0.2">
      <c r="A61" s="52"/>
      <c r="B61" s="16" t="s">
        <v>141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
      <c r="A62" s="52"/>
      <c r="B62" s="16" t="s">
        <v>142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
      <c r="A63" s="52"/>
      <c r="B63" s="16" t="s">
        <v>143</v>
      </c>
      <c r="C63" s="30">
        <v>0</v>
      </c>
      <c r="D63" s="30">
        <v>3855.38094</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3608487.0332500003</v>
      </c>
      <c r="E64" s="14">
        <v>0</v>
      </c>
      <c r="F64" s="14">
        <v>19039.868730000002</v>
      </c>
      <c r="G64" s="14">
        <v>0</v>
      </c>
      <c r="H64" s="14">
        <v>0</v>
      </c>
      <c r="I64" s="14">
        <v>0</v>
      </c>
      <c r="J64" s="14">
        <v>95298.754430000001</v>
      </c>
      <c r="K64" s="14">
        <v>0</v>
      </c>
      <c r="L64" s="14">
        <v>0</v>
      </c>
      <c r="M64" s="14">
        <v>0</v>
      </c>
      <c r="N64" s="14">
        <v>0</v>
      </c>
      <c r="O64" s="14">
        <v>0</v>
      </c>
      <c r="P64" s="26">
        <v>0</v>
      </c>
    </row>
    <row r="65" spans="1:16" ht="15" customHeight="1" x14ac:dyDescent="0.2">
      <c r="A65" s="52"/>
      <c r="B65" s="6" t="s">
        <v>70</v>
      </c>
      <c r="C65" s="14"/>
      <c r="D65" s="14"/>
      <c r="E65" s="14"/>
      <c r="F65" s="14"/>
      <c r="G65" s="14"/>
      <c r="H65" s="14"/>
      <c r="I65" s="14"/>
      <c r="J65" s="14"/>
      <c r="K65" s="14"/>
      <c r="L65" s="14"/>
      <c r="M65" s="14"/>
      <c r="N65" s="14"/>
      <c r="O65" s="14"/>
      <c r="P65" s="26"/>
    </row>
    <row r="66" spans="1:16" ht="15" customHeight="1" x14ac:dyDescent="0.2">
      <c r="A66" s="4"/>
      <c r="B66" s="16" t="s">
        <v>141</v>
      </c>
      <c r="C66" s="30">
        <v>0</v>
      </c>
      <c r="D66" s="30">
        <v>2320999.6303000003</v>
      </c>
      <c r="E66" s="30">
        <v>0</v>
      </c>
      <c r="F66" s="30">
        <v>0</v>
      </c>
      <c r="G66" s="30">
        <v>0</v>
      </c>
      <c r="H66" s="30">
        <v>0</v>
      </c>
      <c r="I66" s="30">
        <v>0</v>
      </c>
      <c r="J66" s="30">
        <v>95298.754430000001</v>
      </c>
      <c r="K66" s="30">
        <v>0</v>
      </c>
      <c r="L66" s="30">
        <v>0</v>
      </c>
      <c r="M66" s="30">
        <v>0</v>
      </c>
      <c r="N66" s="30">
        <v>0</v>
      </c>
      <c r="O66" s="30">
        <v>0</v>
      </c>
      <c r="P66" s="31">
        <v>0</v>
      </c>
    </row>
    <row r="67" spans="1:16" ht="15" customHeight="1" x14ac:dyDescent="0.2">
      <c r="A67" s="52"/>
      <c r="B67" s="16" t="s">
        <v>142</v>
      </c>
      <c r="C67" s="30">
        <v>0</v>
      </c>
      <c r="D67" s="30">
        <v>1287487.40295</v>
      </c>
      <c r="E67" s="30">
        <v>0</v>
      </c>
      <c r="F67" s="30">
        <v>0</v>
      </c>
      <c r="G67" s="30">
        <v>0</v>
      </c>
      <c r="H67" s="30">
        <v>0</v>
      </c>
      <c r="I67" s="30">
        <v>0</v>
      </c>
      <c r="J67" s="30">
        <v>0</v>
      </c>
      <c r="K67" s="30">
        <v>0</v>
      </c>
      <c r="L67" s="30">
        <v>0</v>
      </c>
      <c r="M67" s="30">
        <v>0</v>
      </c>
      <c r="N67" s="30">
        <v>0</v>
      </c>
      <c r="O67" s="30">
        <v>0</v>
      </c>
      <c r="P67" s="31">
        <v>0</v>
      </c>
    </row>
    <row r="68" spans="1:16" ht="15" customHeight="1" x14ac:dyDescent="0.2">
      <c r="A68" s="52"/>
      <c r="B68" s="16" t="s">
        <v>143</v>
      </c>
      <c r="C68" s="30">
        <v>0</v>
      </c>
      <c r="D68" s="30">
        <v>0</v>
      </c>
      <c r="E68" s="30">
        <v>0</v>
      </c>
      <c r="F68" s="30">
        <v>19039.868730000002</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7012108.9580699997</v>
      </c>
      <c r="D69" s="14">
        <v>80791242.67750001</v>
      </c>
      <c r="E69" s="14">
        <v>3448480.14897</v>
      </c>
      <c r="F69" s="14">
        <v>2169442.14463</v>
      </c>
      <c r="G69" s="14">
        <v>1716601.9861700002</v>
      </c>
      <c r="H69" s="14">
        <v>718803.20637999987</v>
      </c>
      <c r="I69" s="14">
        <v>20901517.406710003</v>
      </c>
      <c r="J69" s="14">
        <v>16001533.082420001</v>
      </c>
      <c r="K69" s="14">
        <v>84624374.829000011</v>
      </c>
      <c r="L69" s="14">
        <v>37548973</v>
      </c>
      <c r="M69" s="14">
        <v>33705351.920000002</v>
      </c>
      <c r="N69" s="14">
        <v>3257952.5278599998</v>
      </c>
      <c r="O69" s="14">
        <v>47495855.350000001</v>
      </c>
      <c r="P69" s="26">
        <v>2736695.7030000002</v>
      </c>
    </row>
    <row r="70" spans="1:16" ht="15" customHeight="1" x14ac:dyDescent="0.2">
      <c r="A70" s="52"/>
      <c r="B70" s="6" t="s">
        <v>72</v>
      </c>
      <c r="C70" s="14"/>
      <c r="D70" s="14"/>
      <c r="E70" s="14"/>
      <c r="F70" s="14"/>
      <c r="G70" s="14"/>
      <c r="H70" s="14"/>
      <c r="I70" s="14"/>
      <c r="J70" s="14"/>
      <c r="K70" s="14"/>
      <c r="L70" s="14"/>
      <c r="M70" s="14"/>
      <c r="N70" s="14"/>
      <c r="O70" s="14"/>
      <c r="P70" s="26"/>
    </row>
    <row r="71" spans="1:16" ht="15" customHeight="1" x14ac:dyDescent="0.2">
      <c r="A71" s="4"/>
      <c r="B71" s="16" t="s">
        <v>141</v>
      </c>
      <c r="C71" s="30">
        <v>6961913.1398299998</v>
      </c>
      <c r="D71" s="30">
        <v>76445414.76324001</v>
      </c>
      <c r="E71" s="30">
        <v>3106178.6729899999</v>
      </c>
      <c r="F71" s="30">
        <v>2102107.9463399998</v>
      </c>
      <c r="G71" s="30">
        <v>902894</v>
      </c>
      <c r="H71" s="30">
        <v>707142.78155999992</v>
      </c>
      <c r="I71" s="30">
        <v>20260084.833390001</v>
      </c>
      <c r="J71" s="30">
        <v>15054468.561120002</v>
      </c>
      <c r="K71" s="30">
        <v>82068919.568000004</v>
      </c>
      <c r="L71" s="30">
        <v>35948217</v>
      </c>
      <c r="M71" s="30">
        <v>30313182.423999999</v>
      </c>
      <c r="N71" s="30">
        <v>3199988.8580399998</v>
      </c>
      <c r="O71" s="30">
        <v>40987895.574000001</v>
      </c>
      <c r="P71" s="31">
        <v>2091142.659</v>
      </c>
    </row>
    <row r="72" spans="1:16" ht="15" customHeight="1" x14ac:dyDescent="0.2">
      <c r="A72" s="4"/>
      <c r="B72" s="16" t="s">
        <v>142</v>
      </c>
      <c r="C72" s="30">
        <v>0</v>
      </c>
      <c r="D72" s="30">
        <v>4110107.5309099997</v>
      </c>
      <c r="E72" s="30">
        <v>0</v>
      </c>
      <c r="F72" s="30">
        <v>0</v>
      </c>
      <c r="G72" s="30">
        <v>705503</v>
      </c>
      <c r="H72" s="30">
        <v>0</v>
      </c>
      <c r="I72" s="30">
        <v>561522.37022000004</v>
      </c>
      <c r="J72" s="30">
        <v>947064.52129999991</v>
      </c>
      <c r="K72" s="30">
        <v>2007065.2890000001</v>
      </c>
      <c r="L72" s="30">
        <v>1107585</v>
      </c>
      <c r="M72" s="30">
        <v>3106220.727</v>
      </c>
      <c r="N72" s="30">
        <v>0</v>
      </c>
      <c r="O72" s="30">
        <v>6248857.4249999998</v>
      </c>
      <c r="P72" s="31">
        <v>635642.25899999996</v>
      </c>
    </row>
    <row r="73" spans="1:16" ht="15" customHeight="1" x14ac:dyDescent="0.2">
      <c r="A73" s="4"/>
      <c r="B73" s="16" t="s">
        <v>143</v>
      </c>
      <c r="C73" s="30">
        <v>50195.818240000001</v>
      </c>
      <c r="D73" s="30">
        <v>235720.38334999999</v>
      </c>
      <c r="E73" s="30">
        <v>342301.47598000005</v>
      </c>
      <c r="F73" s="30">
        <v>67334.19829</v>
      </c>
      <c r="G73" s="30">
        <v>108205</v>
      </c>
      <c r="H73" s="30">
        <v>11660.42482</v>
      </c>
      <c r="I73" s="30">
        <v>79910.203099999999</v>
      </c>
      <c r="J73" s="30">
        <v>0</v>
      </c>
      <c r="K73" s="30">
        <v>548389.97199999995</v>
      </c>
      <c r="L73" s="30">
        <v>493171</v>
      </c>
      <c r="M73" s="30">
        <v>285948.76899999997</v>
      </c>
      <c r="N73" s="30">
        <v>57963.669820000003</v>
      </c>
      <c r="O73" s="30">
        <v>259102.351</v>
      </c>
      <c r="P73" s="31">
        <v>9910.7849999999999</v>
      </c>
    </row>
    <row r="74" spans="1:16" ht="15" customHeight="1" x14ac:dyDescent="0.2">
      <c r="A74" s="4" t="s">
        <v>14</v>
      </c>
      <c r="B74" s="5" t="s">
        <v>56</v>
      </c>
      <c r="C74" s="14">
        <v>337.43612000000002</v>
      </c>
      <c r="D74" s="14">
        <v>67824.865379999988</v>
      </c>
      <c r="E74" s="14">
        <v>0</v>
      </c>
      <c r="F74" s="14">
        <v>20330.076550000002</v>
      </c>
      <c r="G74" s="14">
        <v>8170.8400700000002</v>
      </c>
      <c r="H74" s="14">
        <v>0</v>
      </c>
      <c r="I74" s="14">
        <v>97297.072509999998</v>
      </c>
      <c r="J74" s="14">
        <v>3525.0444400000001</v>
      </c>
      <c r="K74" s="14">
        <v>5824.0020000000004</v>
      </c>
      <c r="L74" s="14">
        <v>124729</v>
      </c>
      <c r="M74" s="14">
        <v>5261.9769999999999</v>
      </c>
      <c r="N74" s="14">
        <v>0</v>
      </c>
      <c r="O74" s="14">
        <v>26048.085999999999</v>
      </c>
      <c r="P74" s="26">
        <v>0</v>
      </c>
    </row>
    <row r="75" spans="1:16" ht="15" customHeight="1" x14ac:dyDescent="0.2">
      <c r="A75" s="52"/>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62049</v>
      </c>
      <c r="M76" s="14">
        <v>-29375.16</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23305.039210000003</v>
      </c>
      <c r="D78" s="14">
        <v>751271.09445000009</v>
      </c>
      <c r="E78" s="14">
        <v>1691.5801999999999</v>
      </c>
      <c r="F78" s="14">
        <v>487.82850999999999</v>
      </c>
      <c r="G78" s="14">
        <v>560.50677000000007</v>
      </c>
      <c r="H78" s="14">
        <v>1057.72694</v>
      </c>
      <c r="I78" s="14">
        <v>50335.938580000009</v>
      </c>
      <c r="J78" s="14">
        <v>20830.215240000001</v>
      </c>
      <c r="K78" s="14">
        <v>1442165.959</v>
      </c>
      <c r="L78" s="14">
        <v>436797</v>
      </c>
      <c r="M78" s="14">
        <v>39907.305999999997</v>
      </c>
      <c r="N78" s="14">
        <v>1432.8451699999998</v>
      </c>
      <c r="O78" s="14">
        <v>139998.62299999999</v>
      </c>
      <c r="P78" s="26">
        <v>9866.6849999999995</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46725.259460000001</v>
      </c>
      <c r="D80" s="14">
        <v>205879.44448000003</v>
      </c>
      <c r="E80" s="14">
        <v>1548.20874</v>
      </c>
      <c r="F80" s="14">
        <v>1942.3344300000001</v>
      </c>
      <c r="G80" s="14">
        <v>267.18221999999997</v>
      </c>
      <c r="H80" s="14">
        <v>7426</v>
      </c>
      <c r="I80" s="14">
        <v>90663.318030000009</v>
      </c>
      <c r="J80" s="14">
        <v>1660.97162</v>
      </c>
      <c r="K80" s="14">
        <v>571991.43400000001</v>
      </c>
      <c r="L80" s="14">
        <v>10804</v>
      </c>
      <c r="M80" s="14">
        <v>210879.799</v>
      </c>
      <c r="N80" s="14">
        <v>2672.0341000000003</v>
      </c>
      <c r="O80" s="14">
        <v>372877.88500000001</v>
      </c>
      <c r="P80" s="26">
        <v>14450.734</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147</v>
      </c>
      <c r="C82" s="30">
        <v>45910.906289999999</v>
      </c>
      <c r="D82" s="30">
        <v>197084.77599000002</v>
      </c>
      <c r="E82" s="30">
        <v>1362.03592</v>
      </c>
      <c r="F82" s="30">
        <v>1300.1911100000002</v>
      </c>
      <c r="G82" s="30">
        <v>267.18221999999997</v>
      </c>
      <c r="H82" s="30">
        <v>6285</v>
      </c>
      <c r="I82" s="30">
        <v>89176.053830000004</v>
      </c>
      <c r="J82" s="30">
        <v>1660.97162</v>
      </c>
      <c r="K82" s="30">
        <v>503145.72499999998</v>
      </c>
      <c r="L82" s="30">
        <v>10804</v>
      </c>
      <c r="M82" s="30">
        <v>178767.04199999999</v>
      </c>
      <c r="N82" s="30">
        <v>0</v>
      </c>
      <c r="O82" s="30">
        <v>219312.30799999999</v>
      </c>
      <c r="P82" s="31">
        <v>8657.0130000000008</v>
      </c>
    </row>
    <row r="83" spans="1:16" ht="15" customHeight="1" x14ac:dyDescent="0.2">
      <c r="A83" s="4"/>
      <c r="B83" s="16" t="s">
        <v>148</v>
      </c>
      <c r="C83" s="30">
        <v>814.35317000000009</v>
      </c>
      <c r="D83" s="30">
        <v>8794.66849</v>
      </c>
      <c r="E83" s="30">
        <v>186.17282</v>
      </c>
      <c r="F83" s="30">
        <v>642.1433199999999</v>
      </c>
      <c r="G83" s="30">
        <v>0</v>
      </c>
      <c r="H83" s="30">
        <v>1141</v>
      </c>
      <c r="I83" s="30">
        <v>1487.2641999999998</v>
      </c>
      <c r="J83" s="30">
        <v>0</v>
      </c>
      <c r="K83" s="30">
        <v>68845.709000000003</v>
      </c>
      <c r="L83" s="30">
        <v>0</v>
      </c>
      <c r="M83" s="30">
        <v>32112.757000000001</v>
      </c>
      <c r="N83" s="30">
        <v>2672.0341000000003</v>
      </c>
      <c r="O83" s="30">
        <v>153565.57699999999</v>
      </c>
      <c r="P83" s="31">
        <v>5793.7209999999995</v>
      </c>
    </row>
    <row r="84" spans="1:16" ht="15" customHeight="1" x14ac:dyDescent="0.2">
      <c r="A84" s="4" t="s">
        <v>18</v>
      </c>
      <c r="B84" s="5" t="s">
        <v>75</v>
      </c>
      <c r="C84" s="14">
        <v>0</v>
      </c>
      <c r="D84" s="14">
        <v>0</v>
      </c>
      <c r="E84" s="14">
        <v>0</v>
      </c>
      <c r="F84" s="14">
        <v>0</v>
      </c>
      <c r="G84" s="14">
        <v>0</v>
      </c>
      <c r="H84" s="14">
        <v>0</v>
      </c>
      <c r="I84" s="14">
        <v>59.53</v>
      </c>
      <c r="J84" s="14">
        <v>0</v>
      </c>
      <c r="K84" s="14">
        <v>0</v>
      </c>
      <c r="L84" s="14">
        <v>0</v>
      </c>
      <c r="M84" s="14">
        <v>0</v>
      </c>
      <c r="N84" s="14">
        <v>0</v>
      </c>
      <c r="O84" s="14">
        <v>37302.796000000002</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95773.870790000001</v>
      </c>
      <c r="D86" s="14">
        <v>1471813.2553399999</v>
      </c>
      <c r="E86" s="14">
        <v>79798.075190000003</v>
      </c>
      <c r="F86" s="14">
        <v>61437.229249999997</v>
      </c>
      <c r="G86" s="14">
        <v>16590.426369999997</v>
      </c>
      <c r="H86" s="14">
        <v>13088</v>
      </c>
      <c r="I86" s="14">
        <v>925551.88082000008</v>
      </c>
      <c r="J86" s="14">
        <v>287499.78393999999</v>
      </c>
      <c r="K86" s="14">
        <v>2584370.2050000001</v>
      </c>
      <c r="L86" s="14">
        <v>1020707.99</v>
      </c>
      <c r="M86" s="14">
        <v>662901.62199999997</v>
      </c>
      <c r="N86" s="14">
        <v>82350.945859999993</v>
      </c>
      <c r="O86" s="14">
        <v>705675.16200000001</v>
      </c>
      <c r="P86" s="26">
        <v>59321.436999999998</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0</v>
      </c>
      <c r="F88" s="14">
        <v>0</v>
      </c>
      <c r="G88" s="14">
        <v>0</v>
      </c>
      <c r="H88" s="14">
        <v>1175.1262199999999</v>
      </c>
      <c r="I88" s="14">
        <v>0</v>
      </c>
      <c r="J88" s="14">
        <v>0</v>
      </c>
      <c r="K88" s="14">
        <v>0</v>
      </c>
      <c r="L88" s="14">
        <v>13107</v>
      </c>
      <c r="M88" s="14">
        <v>0</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51"/>
      <c r="B90" s="22" t="s">
        <v>41</v>
      </c>
      <c r="C90" s="13">
        <v>7179829.1555199996</v>
      </c>
      <c r="D90" s="13">
        <v>87107761.125380009</v>
      </c>
      <c r="E90" s="13">
        <v>3545262.1675400008</v>
      </c>
      <c r="F90" s="13">
        <v>2272682.3193999995</v>
      </c>
      <c r="G90" s="13">
        <v>1748019.0611300003</v>
      </c>
      <c r="H90" s="13">
        <v>743579.35125999979</v>
      </c>
      <c r="I90" s="13">
        <v>22075296.898490001</v>
      </c>
      <c r="J90" s="13">
        <v>16422983.825830001</v>
      </c>
      <c r="K90" s="13">
        <v>89392801.040000021</v>
      </c>
      <c r="L90" s="13">
        <v>39317805.990000002</v>
      </c>
      <c r="M90" s="13">
        <v>34653042.797000006</v>
      </c>
      <c r="N90" s="13">
        <v>3397830.1353399996</v>
      </c>
      <c r="O90" s="13">
        <v>50253734.995999999</v>
      </c>
      <c r="P90" s="29">
        <v>2846212.6720000003</v>
      </c>
    </row>
    <row r="91" spans="1:16" ht="15" customHeight="1" x14ac:dyDescent="0.2">
      <c r="A91" s="51"/>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410429.8</v>
      </c>
      <c r="D92" s="14">
        <v>3000000</v>
      </c>
      <c r="E92" s="14">
        <v>296400</v>
      </c>
      <c r="F92" s="14">
        <v>186947.38800000001</v>
      </c>
      <c r="G92" s="14">
        <v>150000</v>
      </c>
      <c r="H92" s="14">
        <v>36000</v>
      </c>
      <c r="I92" s="14">
        <v>1438612.9056300002</v>
      </c>
      <c r="J92" s="14">
        <v>1210000</v>
      </c>
      <c r="K92" s="14">
        <v>4525714.4950000001</v>
      </c>
      <c r="L92" s="14">
        <v>6567844</v>
      </c>
      <c r="M92" s="14">
        <v>1293063.325</v>
      </c>
      <c r="N92" s="14">
        <v>124000</v>
      </c>
      <c r="O92" s="14">
        <v>1972962.08</v>
      </c>
      <c r="P92" s="26">
        <v>871277.66</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6790.3831799999998</v>
      </c>
      <c r="D94" s="14">
        <v>16470.667109999999</v>
      </c>
      <c r="E94" s="14">
        <v>0</v>
      </c>
      <c r="F94" s="14">
        <v>1362.3066799999999</v>
      </c>
      <c r="G94" s="14">
        <v>12849.132</v>
      </c>
      <c r="H94" s="14">
        <v>0</v>
      </c>
      <c r="I94" s="14">
        <v>0</v>
      </c>
      <c r="J94" s="14">
        <v>0</v>
      </c>
      <c r="K94" s="14">
        <v>0</v>
      </c>
      <c r="L94" s="14">
        <v>0</v>
      </c>
      <c r="M94" s="14">
        <v>0</v>
      </c>
      <c r="N94" s="14">
        <v>0</v>
      </c>
      <c r="O94" s="14">
        <v>0</v>
      </c>
      <c r="P94" s="26">
        <v>8796.3050000000003</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0</v>
      </c>
      <c r="L96" s="14">
        <v>0</v>
      </c>
      <c r="M96" s="14">
        <v>275000</v>
      </c>
      <c r="N96" s="14">
        <v>62797.201509999999</v>
      </c>
      <c r="O96" s="14">
        <v>400000</v>
      </c>
      <c r="P96" s="26">
        <v>105042.01700000001</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-3285.1423000000004</v>
      </c>
      <c r="D100" s="14">
        <v>-4092804.5275400002</v>
      </c>
      <c r="E100" s="14">
        <v>0</v>
      </c>
      <c r="F100" s="14">
        <v>-56989.042939999999</v>
      </c>
      <c r="G100" s="14">
        <v>-26090.954519999996</v>
      </c>
      <c r="H100" s="14">
        <v>-2751.4322900000002</v>
      </c>
      <c r="I100" s="14">
        <v>-36815.411840000001</v>
      </c>
      <c r="J100" s="14">
        <v>-82253.628019999989</v>
      </c>
      <c r="K100" s="14">
        <v>-264893.37199999997</v>
      </c>
      <c r="L100" s="14">
        <v>-1037092.44</v>
      </c>
      <c r="M100" s="14">
        <v>-431111.68699999998</v>
      </c>
      <c r="N100" s="14">
        <v>-25346.388069999997</v>
      </c>
      <c r="O100" s="14">
        <v>-173146.65599999999</v>
      </c>
      <c r="P100" s="26">
        <v>-192077.693</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98384.347209999993</v>
      </c>
      <c r="D102" s="14">
        <v>1265319.6368499999</v>
      </c>
      <c r="E102" s="14">
        <v>-46098.199420000004</v>
      </c>
      <c r="F102" s="14">
        <v>0</v>
      </c>
      <c r="G102" s="14">
        <v>-1758.2888600000001</v>
      </c>
      <c r="H102" s="14">
        <v>122104.88598000001</v>
      </c>
      <c r="I102" s="14">
        <v>169752.17180000001</v>
      </c>
      <c r="J102" s="14">
        <v>213525.72381999998</v>
      </c>
      <c r="K102" s="14">
        <v>-1672114.2039999999</v>
      </c>
      <c r="L102" s="14">
        <v>-8577074</v>
      </c>
      <c r="M102" s="14">
        <v>2279247.9539999999</v>
      </c>
      <c r="N102" s="14">
        <v>127979.57741818813</v>
      </c>
      <c r="O102" s="14">
        <v>390279.87400000001</v>
      </c>
      <c r="P102" s="26">
        <v>-482804.33899999998</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-310.27078</v>
      </c>
      <c r="J104" s="14">
        <v>0</v>
      </c>
      <c r="K104" s="14">
        <v>0</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96351.412599999996</v>
      </c>
      <c r="D106" s="14">
        <v>4867035.42459</v>
      </c>
      <c r="E106" s="14">
        <v>2692.3159799999999</v>
      </c>
      <c r="F106" s="14">
        <v>236067.90503999998</v>
      </c>
      <c r="G106" s="14">
        <v>303558.23037</v>
      </c>
      <c r="H106" s="14">
        <v>8246.7660699999906</v>
      </c>
      <c r="I106" s="14">
        <v>565717.25471000001</v>
      </c>
      <c r="J106" s="14">
        <v>196832.72561000002</v>
      </c>
      <c r="K106" s="14">
        <v>5633236.8729999997</v>
      </c>
      <c r="L106" s="14">
        <v>6683454.4500000002</v>
      </c>
      <c r="M106" s="14">
        <v>34556.03</v>
      </c>
      <c r="N106" s="14">
        <v>36135.949509999999</v>
      </c>
      <c r="O106" s="14">
        <v>969285.33499999996</v>
      </c>
      <c r="P106" s="26">
        <v>302152.087</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0</v>
      </c>
      <c r="E108" s="14">
        <v>0</v>
      </c>
      <c r="F108" s="14">
        <v>-2.32599</v>
      </c>
      <c r="G108" s="14">
        <v>0</v>
      </c>
      <c r="H108" s="14">
        <v>0</v>
      </c>
      <c r="I108" s="14">
        <v>0</v>
      </c>
      <c r="J108" s="14">
        <v>0</v>
      </c>
      <c r="K108" s="14">
        <v>0</v>
      </c>
      <c r="L108" s="14">
        <v>0</v>
      </c>
      <c r="M108" s="14">
        <v>0</v>
      </c>
      <c r="N108" s="14">
        <v>0</v>
      </c>
      <c r="O108" s="14">
        <v>-2678.8580000000002</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104058.04623000001</v>
      </c>
      <c r="D110" s="14">
        <v>856049.86572</v>
      </c>
      <c r="E110" s="14">
        <v>17023.432769999999</v>
      </c>
      <c r="F110" s="14">
        <v>24195.067309999999</v>
      </c>
      <c r="G110" s="14">
        <v>10351.557140000001</v>
      </c>
      <c r="H110" s="14">
        <v>21332.65482</v>
      </c>
      <c r="I110" s="14">
        <v>297596.50916000002</v>
      </c>
      <c r="J110" s="14">
        <v>28366.089980000001</v>
      </c>
      <c r="K110" s="14">
        <v>1285806.233</v>
      </c>
      <c r="L110" s="14">
        <v>746346.01</v>
      </c>
      <c r="M110" s="14">
        <v>523972.99300000002</v>
      </c>
      <c r="N110" s="14">
        <v>29711.292079999985</v>
      </c>
      <c r="O110" s="14">
        <v>1030195.736</v>
      </c>
      <c r="P110" s="26">
        <v>17261.597000000002</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-6543.0676700000004</v>
      </c>
      <c r="G112" s="14">
        <v>0</v>
      </c>
      <c r="H112" s="14">
        <v>0</v>
      </c>
      <c r="I112" s="14">
        <v>0</v>
      </c>
      <c r="J112" s="14">
        <v>0</v>
      </c>
      <c r="K112" s="14">
        <v>0</v>
      </c>
      <c r="L112" s="14">
        <v>0</v>
      </c>
      <c r="M112" s="14">
        <v>0</v>
      </c>
      <c r="N112" s="14">
        <v>0</v>
      </c>
      <c r="O112" s="14">
        <v>-252343.06599999999</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970560.94336999988</v>
      </c>
      <c r="E114" s="14">
        <v>0</v>
      </c>
      <c r="F114" s="14">
        <v>5628.6644699999997</v>
      </c>
      <c r="G114" s="14">
        <v>0</v>
      </c>
      <c r="H114" s="14">
        <v>11130.382539999999</v>
      </c>
      <c r="I114" s="14">
        <v>79.90185000000001</v>
      </c>
      <c r="J114" s="14">
        <v>0</v>
      </c>
      <c r="K114" s="14">
        <v>275569.28899999999</v>
      </c>
      <c r="L114" s="14">
        <v>22692.12</v>
      </c>
      <c r="M114" s="14">
        <v>0</v>
      </c>
      <c r="N114" s="14">
        <v>0</v>
      </c>
      <c r="O114" s="14">
        <v>1520.933</v>
      </c>
      <c r="P114" s="26">
        <v>22781.183000000001</v>
      </c>
    </row>
    <row r="115" spans="1:24" x14ac:dyDescent="0.2">
      <c r="A115" s="4"/>
      <c r="B115" s="10" t="s">
        <v>94</v>
      </c>
      <c r="C115" s="14"/>
      <c r="D115" s="14"/>
      <c r="E115" s="14"/>
      <c r="F115" s="14"/>
      <c r="G115" s="14"/>
      <c r="H115" s="14"/>
      <c r="I115" s="14"/>
      <c r="J115" s="14"/>
      <c r="K115" s="14"/>
      <c r="L115" s="14"/>
      <c r="M115" s="14"/>
      <c r="N115" s="14"/>
      <c r="O115" s="14"/>
      <c r="P115" s="26"/>
    </row>
    <row r="116" spans="1:24" x14ac:dyDescent="0.2">
      <c r="A116" s="54"/>
      <c r="B116" s="19" t="s">
        <v>108</v>
      </c>
      <c r="C116" s="13">
        <v>712728.84691999992</v>
      </c>
      <c r="D116" s="13">
        <v>7282632.0100999996</v>
      </c>
      <c r="E116" s="13">
        <v>270017.54933000001</v>
      </c>
      <c r="F116" s="13">
        <v>390666.89490000001</v>
      </c>
      <c r="G116" s="13">
        <v>448909.59012999997</v>
      </c>
      <c r="H116" s="13">
        <v>196063.25711999997</v>
      </c>
      <c r="I116" s="13">
        <v>2434633.0605300004</v>
      </c>
      <c r="J116" s="13">
        <v>1566470.91139</v>
      </c>
      <c r="K116" s="13">
        <v>9783319.3139999993</v>
      </c>
      <c r="L116" s="13">
        <v>4406170.1400000006</v>
      </c>
      <c r="M116" s="13">
        <v>3974728.6150000002</v>
      </c>
      <c r="N116" s="13">
        <v>355277.63244818815</v>
      </c>
      <c r="O116" s="13">
        <v>4336075.3780000005</v>
      </c>
      <c r="P116" s="29">
        <v>652428.81700000004</v>
      </c>
    </row>
    <row r="117" spans="1:24" x14ac:dyDescent="0.2">
      <c r="A117" s="55"/>
      <c r="B117" s="17" t="s">
        <v>109</v>
      </c>
      <c r="C117" s="12">
        <v>7892558.00244</v>
      </c>
      <c r="D117" s="12">
        <v>94390393.135480016</v>
      </c>
      <c r="E117" s="12">
        <v>3815279.7168700006</v>
      </c>
      <c r="F117" s="12">
        <v>2663349.2142999996</v>
      </c>
      <c r="G117" s="12">
        <v>2196928.6512600002</v>
      </c>
      <c r="H117" s="12">
        <v>939641.60837999976</v>
      </c>
      <c r="I117" s="12">
        <v>24509929.95902</v>
      </c>
      <c r="J117" s="12">
        <v>17989454.73722</v>
      </c>
      <c r="K117" s="12">
        <v>99176120.354000017</v>
      </c>
      <c r="L117" s="12">
        <v>43723976.130000003</v>
      </c>
      <c r="M117" s="12">
        <v>38627771.412000008</v>
      </c>
      <c r="N117" s="12">
        <v>3753107.7677881876</v>
      </c>
      <c r="O117" s="12">
        <v>54589810.373999998</v>
      </c>
      <c r="P117" s="27">
        <v>3498641.4890000001</v>
      </c>
    </row>
    <row r="118" spans="1:24" x14ac:dyDescent="0.2">
      <c r="B118" s="20"/>
    </row>
    <row r="119" spans="1:24" x14ac:dyDescent="0.2">
      <c r="A119" s="56"/>
    </row>
    <row r="122" spans="1:24" x14ac:dyDescent="0.2">
      <c r="A122" s="36" t="s">
        <v>128</v>
      </c>
    </row>
    <row r="123" spans="1:24" x14ac:dyDescent="0.2">
      <c r="X123" s="32"/>
    </row>
    <row r="124" spans="1:24" ht="30" customHeight="1" x14ac:dyDescent="0.2">
      <c r="A124" s="57"/>
      <c r="B124" s="58"/>
      <c r="C124" s="34" t="s">
        <v>132</v>
      </c>
      <c r="D124" s="34" t="s">
        <v>67</v>
      </c>
      <c r="E124" s="34" t="s">
        <v>66</v>
      </c>
      <c r="F124" s="34" t="s">
        <v>7</v>
      </c>
      <c r="G124" s="34" t="s">
        <v>9</v>
      </c>
      <c r="H124" s="34" t="s">
        <v>131</v>
      </c>
      <c r="I124" s="34" t="s">
        <v>96</v>
      </c>
      <c r="J124" s="34" t="s">
        <v>10</v>
      </c>
      <c r="K124" s="34" t="s">
        <v>6</v>
      </c>
      <c r="L124" s="34" t="s">
        <v>46</v>
      </c>
      <c r="M124" s="34" t="s">
        <v>8</v>
      </c>
      <c r="N124" s="34" t="s">
        <v>68</v>
      </c>
      <c r="O124" s="34" t="s">
        <v>110</v>
      </c>
      <c r="P124" s="35" t="s">
        <v>47</v>
      </c>
    </row>
    <row r="125" spans="1:24" x14ac:dyDescent="0.2">
      <c r="A125" s="59"/>
      <c r="B125" s="37" t="s">
        <v>112</v>
      </c>
      <c r="C125" s="42">
        <v>5283881.7051800005</v>
      </c>
      <c r="D125" s="42">
        <v>55800963.888470009</v>
      </c>
      <c r="E125" s="42">
        <v>1653041.1134699997</v>
      </c>
      <c r="F125" s="42">
        <v>109603.04162</v>
      </c>
      <c r="G125" s="42">
        <v>311842.08356000006</v>
      </c>
      <c r="H125" s="42">
        <v>442837.81989000004</v>
      </c>
      <c r="I125" s="42">
        <v>11703247.11499</v>
      </c>
      <c r="J125" s="42">
        <v>11350634.134189999</v>
      </c>
      <c r="K125" s="42">
        <v>51544337.971000001</v>
      </c>
      <c r="L125" s="42">
        <v>25512483</v>
      </c>
      <c r="M125" s="42">
        <v>27737295.978</v>
      </c>
      <c r="N125" s="42">
        <v>3601312.3230999997</v>
      </c>
      <c r="O125" s="42">
        <v>37849988.598000005</v>
      </c>
      <c r="P125" s="43">
        <v>741595.299</v>
      </c>
    </row>
    <row r="126" spans="1:24" x14ac:dyDescent="0.2">
      <c r="A126" s="59"/>
      <c r="B126" s="38" t="s">
        <v>113</v>
      </c>
      <c r="C126" s="44"/>
      <c r="D126" s="44"/>
      <c r="E126" s="44"/>
      <c r="F126" s="44"/>
      <c r="G126" s="44"/>
      <c r="H126" s="44"/>
      <c r="I126" s="44"/>
      <c r="J126" s="44"/>
      <c r="K126" s="44"/>
      <c r="L126" s="44"/>
      <c r="M126" s="44"/>
      <c r="N126" s="44"/>
      <c r="O126" s="44"/>
      <c r="P126" s="45"/>
    </row>
    <row r="127" spans="1:24" x14ac:dyDescent="0.2">
      <c r="A127" s="60"/>
      <c r="B127" s="39" t="s">
        <v>114</v>
      </c>
      <c r="C127" s="30">
        <v>3431.6630800000003</v>
      </c>
      <c r="D127" s="30">
        <v>184649.55918000001</v>
      </c>
      <c r="E127" s="30">
        <v>0</v>
      </c>
      <c r="F127" s="30">
        <v>17741.772670000002</v>
      </c>
      <c r="G127" s="30">
        <v>0</v>
      </c>
      <c r="H127" s="30">
        <v>0</v>
      </c>
      <c r="I127" s="30">
        <v>0</v>
      </c>
      <c r="J127" s="30">
        <v>0</v>
      </c>
      <c r="K127" s="30">
        <v>1084668.159</v>
      </c>
      <c r="L127" s="30">
        <v>0</v>
      </c>
      <c r="M127" s="30">
        <v>0</v>
      </c>
      <c r="N127" s="30">
        <v>0</v>
      </c>
      <c r="O127" s="30">
        <v>0</v>
      </c>
      <c r="P127" s="31">
        <v>8968.0339999999997</v>
      </c>
    </row>
    <row r="128" spans="1:24" x14ac:dyDescent="0.2">
      <c r="A128" s="60"/>
      <c r="B128" s="40" t="s">
        <v>115</v>
      </c>
      <c r="C128" s="39"/>
      <c r="D128" s="39"/>
      <c r="E128" s="39"/>
      <c r="F128" s="39"/>
      <c r="G128" s="39"/>
      <c r="H128" s="39"/>
      <c r="I128" s="39"/>
      <c r="J128" s="39"/>
      <c r="K128" s="39"/>
      <c r="L128" s="39"/>
      <c r="M128" s="39"/>
      <c r="N128" s="39"/>
      <c r="O128" s="39"/>
      <c r="P128" s="46"/>
    </row>
    <row r="129" spans="1:16" x14ac:dyDescent="0.2">
      <c r="A129" s="60"/>
      <c r="B129" s="39" t="s">
        <v>116</v>
      </c>
      <c r="C129" s="30">
        <v>180848.39259999999</v>
      </c>
      <c r="D129" s="30">
        <v>720061.9445499999</v>
      </c>
      <c r="E129" s="30">
        <v>12011.22056</v>
      </c>
      <c r="F129" s="30">
        <v>51651.21082</v>
      </c>
      <c r="G129" s="30">
        <v>75596.484219999998</v>
      </c>
      <c r="H129" s="30">
        <v>1000</v>
      </c>
      <c r="I129" s="30">
        <v>33096.192519999997</v>
      </c>
      <c r="J129" s="30">
        <v>197449.64839000002</v>
      </c>
      <c r="K129" s="30">
        <v>1052879.557</v>
      </c>
      <c r="L129" s="30">
        <v>23896</v>
      </c>
      <c r="M129" s="30">
        <v>1260946.936</v>
      </c>
      <c r="N129" s="30">
        <v>197835.45126</v>
      </c>
      <c r="O129" s="30">
        <v>201884.85800000001</v>
      </c>
      <c r="P129" s="31">
        <v>36302.212</v>
      </c>
    </row>
    <row r="130" spans="1:16" x14ac:dyDescent="0.2">
      <c r="A130" s="60"/>
      <c r="B130" s="40" t="s">
        <v>117</v>
      </c>
      <c r="C130" s="39"/>
      <c r="D130" s="39"/>
      <c r="E130" s="39"/>
      <c r="F130" s="39"/>
      <c r="G130" s="39"/>
      <c r="H130" s="39"/>
      <c r="I130" s="39"/>
      <c r="J130" s="39"/>
      <c r="K130" s="39"/>
      <c r="L130" s="39"/>
      <c r="M130" s="39"/>
      <c r="N130" s="39"/>
      <c r="O130" s="39"/>
      <c r="P130" s="46"/>
    </row>
    <row r="131" spans="1:16" x14ac:dyDescent="0.2">
      <c r="A131" s="60"/>
      <c r="B131" s="39" t="s">
        <v>118</v>
      </c>
      <c r="C131" s="30">
        <v>2960518.1678400002</v>
      </c>
      <c r="D131" s="30">
        <v>19670069.992330004</v>
      </c>
      <c r="E131" s="30">
        <v>98189.96037999999</v>
      </c>
      <c r="F131" s="30">
        <v>24728.799579999999</v>
      </c>
      <c r="G131" s="30">
        <v>232758.50104000003</v>
      </c>
      <c r="H131" s="30">
        <v>87215.385159650003</v>
      </c>
      <c r="I131" s="30">
        <v>6492426.9354400001</v>
      </c>
      <c r="J131" s="30">
        <v>4507341.7854299992</v>
      </c>
      <c r="K131" s="30">
        <v>19140426.760000002</v>
      </c>
      <c r="L131" s="30">
        <v>13819411</v>
      </c>
      <c r="M131" s="30">
        <v>9993722.7599999998</v>
      </c>
      <c r="N131" s="30">
        <v>802984.95202000136</v>
      </c>
      <c r="O131" s="30">
        <v>13217392.593</v>
      </c>
      <c r="P131" s="31">
        <v>696325.05299999996</v>
      </c>
    </row>
    <row r="132" spans="1:16" x14ac:dyDescent="0.2">
      <c r="A132" s="60"/>
      <c r="B132" s="40" t="s">
        <v>119</v>
      </c>
      <c r="C132" s="39"/>
      <c r="D132" s="39"/>
      <c r="E132" s="39"/>
      <c r="F132" s="39"/>
      <c r="G132" s="39"/>
      <c r="H132" s="39"/>
      <c r="I132" s="39"/>
      <c r="J132" s="39"/>
      <c r="K132" s="39"/>
      <c r="L132" s="39"/>
      <c r="M132" s="39"/>
      <c r="N132" s="39"/>
      <c r="O132" s="39"/>
      <c r="P132" s="46"/>
    </row>
    <row r="133" spans="1:16" x14ac:dyDescent="0.2">
      <c r="A133" s="60"/>
      <c r="B133" s="39" t="s">
        <v>120</v>
      </c>
      <c r="C133" s="30">
        <v>2139083.48166</v>
      </c>
      <c r="D133" s="30">
        <v>35226182.392410003</v>
      </c>
      <c r="E133" s="30">
        <v>1542839.9325299999</v>
      </c>
      <c r="F133" s="30">
        <v>15481.258549999999</v>
      </c>
      <c r="G133" s="30">
        <v>3487.0983000000001</v>
      </c>
      <c r="H133" s="30">
        <v>354622.43473035004</v>
      </c>
      <c r="I133" s="30">
        <v>5177723.9870300004</v>
      </c>
      <c r="J133" s="30">
        <v>6645842.7003699997</v>
      </c>
      <c r="K133" s="30">
        <v>30266363.495000001</v>
      </c>
      <c r="L133" s="30">
        <v>11669176</v>
      </c>
      <c r="M133" s="30">
        <v>16482626.282</v>
      </c>
      <c r="N133" s="30">
        <v>2600491.9198199981</v>
      </c>
      <c r="O133" s="30">
        <v>24430711.147</v>
      </c>
      <c r="P133" s="31">
        <v>0</v>
      </c>
    </row>
    <row r="134" spans="1:16" x14ac:dyDescent="0.2">
      <c r="A134" s="60"/>
      <c r="B134" s="40" t="s">
        <v>121</v>
      </c>
      <c r="C134" s="39"/>
      <c r="D134" s="39"/>
      <c r="E134" s="39"/>
      <c r="F134" s="39"/>
      <c r="G134" s="39"/>
      <c r="H134" s="39"/>
      <c r="I134" s="39"/>
      <c r="J134" s="39"/>
      <c r="K134" s="39"/>
      <c r="L134" s="39"/>
      <c r="M134" s="39"/>
      <c r="N134" s="39"/>
      <c r="O134" s="39"/>
      <c r="P134" s="46"/>
    </row>
    <row r="135" spans="1:16" x14ac:dyDescent="0.2">
      <c r="A135" s="59"/>
      <c r="B135" s="37" t="s">
        <v>122</v>
      </c>
      <c r="C135" s="42">
        <v>-171396.56688000003</v>
      </c>
      <c r="D135" s="42">
        <v>-1582873.6859499998</v>
      </c>
      <c r="E135" s="42">
        <v>-47823.882309999994</v>
      </c>
      <c r="F135" s="42">
        <v>-23.368270000000003</v>
      </c>
      <c r="G135" s="42">
        <v>-3795.8486999999996</v>
      </c>
      <c r="H135" s="42">
        <v>-25284</v>
      </c>
      <c r="I135" s="42">
        <v>-389176.45501999999</v>
      </c>
      <c r="J135" s="42">
        <v>-278179.04762999999</v>
      </c>
      <c r="K135" s="42">
        <v>-2123127.3629999999</v>
      </c>
      <c r="L135" s="42">
        <v>-955239</v>
      </c>
      <c r="M135" s="42">
        <v>-516079.36600000004</v>
      </c>
      <c r="N135" s="42">
        <v>-92347.824930000032</v>
      </c>
      <c r="O135" s="42">
        <v>-794780</v>
      </c>
      <c r="P135" s="43">
        <v>-7657.4930000000004</v>
      </c>
    </row>
    <row r="136" spans="1:16" x14ac:dyDescent="0.2">
      <c r="A136" s="59"/>
      <c r="B136" s="38" t="s">
        <v>123</v>
      </c>
      <c r="C136" s="42"/>
      <c r="D136" s="42"/>
      <c r="E136" s="42"/>
      <c r="F136" s="42"/>
      <c r="G136" s="42"/>
      <c r="H136" s="42"/>
      <c r="I136" s="42"/>
      <c r="J136" s="42"/>
      <c r="K136" s="42"/>
      <c r="L136" s="42"/>
      <c r="M136" s="42"/>
      <c r="N136" s="42"/>
      <c r="O136" s="42"/>
      <c r="P136" s="43"/>
    </row>
    <row r="137" spans="1:16" x14ac:dyDescent="0.2">
      <c r="A137" s="59"/>
      <c r="B137" s="37" t="s">
        <v>124</v>
      </c>
      <c r="C137" s="42">
        <v>6961913.1398299998</v>
      </c>
      <c r="D137" s="42">
        <v>78766415</v>
      </c>
      <c r="E137" s="42">
        <v>3106178.6729900003</v>
      </c>
      <c r="F137" s="42">
        <v>2102107.9463400003</v>
      </c>
      <c r="G137" s="42">
        <v>902894</v>
      </c>
      <c r="H137" s="42">
        <v>707142.78156000003</v>
      </c>
      <c r="I137" s="42">
        <v>20260084.833389997</v>
      </c>
      <c r="J137" s="42">
        <v>15149768</v>
      </c>
      <c r="K137" s="42">
        <v>82068919.567999989</v>
      </c>
      <c r="L137" s="42">
        <v>35948217</v>
      </c>
      <c r="M137" s="42">
        <v>30313182.423999999</v>
      </c>
      <c r="N137" s="42">
        <v>3199988.8580399998</v>
      </c>
      <c r="O137" s="42">
        <v>40987895.574000001</v>
      </c>
      <c r="P137" s="43">
        <v>2091142.66</v>
      </c>
    </row>
    <row r="138" spans="1:16" x14ac:dyDescent="0.2">
      <c r="A138" s="59"/>
      <c r="B138" s="38" t="s">
        <v>125</v>
      </c>
      <c r="C138" s="42"/>
      <c r="D138" s="42"/>
      <c r="E138" s="42"/>
      <c r="F138" s="42"/>
      <c r="G138" s="42"/>
      <c r="H138" s="42"/>
      <c r="I138" s="42"/>
      <c r="J138" s="42"/>
      <c r="K138" s="42"/>
      <c r="L138" s="42"/>
      <c r="M138" s="42"/>
      <c r="N138" s="42"/>
      <c r="O138" s="42"/>
      <c r="P138" s="43"/>
    </row>
    <row r="139" spans="1:16" x14ac:dyDescent="0.2">
      <c r="A139" s="60"/>
      <c r="B139" s="39" t="s">
        <v>114</v>
      </c>
      <c r="C139" s="30">
        <v>383999.63545999996</v>
      </c>
      <c r="D139" s="30">
        <v>110778.64996</v>
      </c>
      <c r="E139" s="30">
        <v>0</v>
      </c>
      <c r="F139" s="30">
        <v>0</v>
      </c>
      <c r="G139" s="30">
        <v>0</v>
      </c>
      <c r="H139" s="30">
        <v>42648.698060000002</v>
      </c>
      <c r="I139" s="30">
        <v>18122.262420000003</v>
      </c>
      <c r="J139" s="30">
        <v>873933.13824</v>
      </c>
      <c r="K139" s="30">
        <v>13950.414000000001</v>
      </c>
      <c r="L139" s="30">
        <v>1128807</v>
      </c>
      <c r="M139" s="30">
        <v>0</v>
      </c>
      <c r="N139" s="30">
        <v>0</v>
      </c>
      <c r="O139" s="30">
        <v>706834.92099999997</v>
      </c>
      <c r="P139" s="31">
        <v>11396.602000000001</v>
      </c>
    </row>
    <row r="140" spans="1:16" x14ac:dyDescent="0.2">
      <c r="A140" s="60"/>
      <c r="B140" s="40" t="s">
        <v>115</v>
      </c>
      <c r="C140" s="39"/>
      <c r="D140" s="39"/>
      <c r="E140" s="39"/>
      <c r="F140" s="39"/>
      <c r="G140" s="39"/>
      <c r="H140" s="39"/>
      <c r="I140" s="39"/>
      <c r="J140" s="39"/>
      <c r="K140" s="39"/>
      <c r="L140" s="39"/>
      <c r="M140" s="39"/>
      <c r="N140" s="39"/>
      <c r="O140" s="39"/>
      <c r="P140" s="46"/>
    </row>
    <row r="141" spans="1:16" x14ac:dyDescent="0.2">
      <c r="A141" s="60"/>
      <c r="B141" s="39" t="s">
        <v>116</v>
      </c>
      <c r="C141" s="30">
        <v>186622.63419000001</v>
      </c>
      <c r="D141" s="30">
        <v>639312.09688999993</v>
      </c>
      <c r="E141" s="30">
        <v>0</v>
      </c>
      <c r="F141" s="30">
        <v>100111.45974999999</v>
      </c>
      <c r="G141" s="30">
        <v>763</v>
      </c>
      <c r="H141" s="30">
        <v>492.90565000000004</v>
      </c>
      <c r="I141" s="30">
        <v>206363.16834999999</v>
      </c>
      <c r="J141" s="30">
        <v>909426.24891999993</v>
      </c>
      <c r="K141" s="30">
        <v>354659.73300000001</v>
      </c>
      <c r="L141" s="30">
        <v>4616519</v>
      </c>
      <c r="M141" s="30">
        <v>1061525.1310000001</v>
      </c>
      <c r="N141" s="30">
        <v>3199988.8580399998</v>
      </c>
      <c r="O141" s="30">
        <v>5042435.2039999999</v>
      </c>
      <c r="P141" s="31">
        <v>905524.71499999997</v>
      </c>
    </row>
    <row r="142" spans="1:16" x14ac:dyDescent="0.2">
      <c r="A142" s="60"/>
      <c r="B142" s="40" t="s">
        <v>117</v>
      </c>
      <c r="C142" s="30"/>
      <c r="D142" s="30"/>
      <c r="E142" s="30"/>
      <c r="F142" s="30"/>
      <c r="G142" s="30"/>
      <c r="H142" s="30"/>
      <c r="I142" s="30"/>
      <c r="J142" s="30"/>
      <c r="K142" s="30"/>
      <c r="L142" s="30"/>
      <c r="M142" s="30"/>
      <c r="N142" s="30"/>
      <c r="O142" s="30"/>
      <c r="P142" s="31"/>
    </row>
    <row r="143" spans="1:16" x14ac:dyDescent="0.2">
      <c r="A143" s="60"/>
      <c r="B143" s="39" t="s">
        <v>126</v>
      </c>
      <c r="C143" s="30">
        <v>6391290.8701799996</v>
      </c>
      <c r="D143" s="30">
        <v>78016325</v>
      </c>
      <c r="E143" s="30">
        <v>3106178.6729900003</v>
      </c>
      <c r="F143" s="30">
        <v>2001996.4865899999</v>
      </c>
      <c r="G143" s="30">
        <v>902131</v>
      </c>
      <c r="H143" s="30">
        <v>664001.17785000009</v>
      </c>
      <c r="I143" s="30">
        <v>20035599.402619999</v>
      </c>
      <c r="J143" s="30">
        <v>13366409</v>
      </c>
      <c r="K143" s="30">
        <v>81700309.421000004</v>
      </c>
      <c r="L143" s="30">
        <v>30202891</v>
      </c>
      <c r="M143" s="30">
        <v>29251657.292999998</v>
      </c>
      <c r="N143" s="30">
        <v>0</v>
      </c>
      <c r="O143" s="30">
        <v>35238625.449000001</v>
      </c>
      <c r="P143" s="31">
        <v>1174221.3429999999</v>
      </c>
    </row>
    <row r="144" spans="1:16" x14ac:dyDescent="0.2">
      <c r="A144" s="61"/>
      <c r="B144" s="41" t="s">
        <v>127</v>
      </c>
      <c r="C144" s="47"/>
      <c r="D144" s="47"/>
      <c r="E144" s="47"/>
      <c r="F144" s="47"/>
      <c r="G144" s="47"/>
      <c r="H144" s="47"/>
      <c r="I144" s="47"/>
      <c r="J144" s="47"/>
      <c r="K144" s="47"/>
      <c r="L144" s="47"/>
      <c r="M144" s="47"/>
      <c r="N144" s="47"/>
      <c r="O144" s="47"/>
      <c r="P144" s="48"/>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65" orientation="landscape" r:id="rId1"/>
  <rowBreaks count="1" manualBreakCount="1">
    <brk id="55" max="16383" man="1"/>
  </row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showGridLines="0" zoomScale="80" zoomScaleNormal="80" workbookViewId="0">
      <pane xSplit="2" ySplit="4" topLeftCell="F109" activePane="bottomRight" state="frozen"/>
      <selection activeCell="A40" sqref="A40"/>
      <selection pane="topRight" activeCell="A40" sqref="A40"/>
      <selection pane="bottomLeft" activeCell="A40" sqref="A40"/>
      <selection pane="bottomRight" activeCell="M130" sqref="M130"/>
    </sheetView>
  </sheetViews>
  <sheetFormatPr defaultRowHeight="11.25" x14ac:dyDescent="0.2"/>
  <cols>
    <col min="1" max="1" width="4.28515625" style="11" customWidth="1"/>
    <col min="2" max="2" width="79.42578125" style="11" bestFit="1" customWidth="1"/>
    <col min="3" max="17" width="12.42578125" style="11" customWidth="1"/>
    <col min="18" max="16384" width="9.140625" style="11"/>
  </cols>
  <sheetData>
    <row r="1" spans="1:17" ht="15" customHeight="1" x14ac:dyDescent="0.2">
      <c r="A1" s="62" t="s">
        <v>33</v>
      </c>
      <c r="B1" s="97"/>
    </row>
    <row r="2" spans="1:17" ht="15" customHeight="1" x14ac:dyDescent="0.2">
      <c r="A2" s="62" t="s">
        <v>283</v>
      </c>
      <c r="B2" s="97"/>
    </row>
    <row r="3" spans="1:17" ht="15" customHeight="1" x14ac:dyDescent="0.2">
      <c r="A3" s="63" t="s">
        <v>151</v>
      </c>
    </row>
    <row r="4" spans="1:17" s="111" customFormat="1" ht="30" customHeight="1" x14ac:dyDescent="0.2">
      <c r="A4" s="109"/>
      <c r="B4" s="110"/>
      <c r="C4" s="68" t="s">
        <v>8</v>
      </c>
      <c r="D4" s="68" t="s">
        <v>282</v>
      </c>
      <c r="E4" s="68" t="s">
        <v>152</v>
      </c>
      <c r="F4" s="68" t="s">
        <v>7</v>
      </c>
      <c r="G4" s="68" t="s">
        <v>9</v>
      </c>
      <c r="H4" s="68" t="s">
        <v>155</v>
      </c>
      <c r="I4" s="68" t="s">
        <v>280</v>
      </c>
      <c r="J4" s="68" t="s">
        <v>158</v>
      </c>
      <c r="K4" s="68" t="s">
        <v>10</v>
      </c>
      <c r="L4" s="68" t="s">
        <v>6</v>
      </c>
      <c r="M4" s="68" t="s">
        <v>159</v>
      </c>
      <c r="N4" s="68" t="s">
        <v>161</v>
      </c>
      <c r="O4" s="68" t="s">
        <v>164</v>
      </c>
      <c r="P4" s="68" t="s">
        <v>165</v>
      </c>
      <c r="Q4" s="69" t="s">
        <v>167</v>
      </c>
    </row>
    <row r="5" spans="1:17" ht="15" customHeight="1" x14ac:dyDescent="0.2">
      <c r="A5" s="99"/>
      <c r="B5" s="3" t="s">
        <v>168</v>
      </c>
      <c r="C5" s="2"/>
      <c r="D5" s="2"/>
      <c r="E5" s="2"/>
      <c r="F5" s="2"/>
      <c r="G5" s="2"/>
      <c r="H5" s="2"/>
      <c r="I5" s="2"/>
      <c r="J5" s="2"/>
      <c r="K5" s="2"/>
      <c r="L5" s="2"/>
      <c r="M5" s="2"/>
      <c r="N5" s="2"/>
      <c r="O5" s="2"/>
      <c r="P5" s="2"/>
      <c r="Q5" s="25"/>
    </row>
    <row r="6" spans="1:17" ht="15" customHeight="1" x14ac:dyDescent="0.2">
      <c r="A6" s="4" t="s">
        <v>11</v>
      </c>
      <c r="B6" s="5" t="s">
        <v>169</v>
      </c>
      <c r="C6" s="74">
        <v>1894203</v>
      </c>
      <c r="D6" s="74">
        <v>1566</v>
      </c>
      <c r="E6" s="74">
        <v>1707447</v>
      </c>
      <c r="F6" s="74">
        <v>45629</v>
      </c>
      <c r="G6" s="74">
        <v>27505</v>
      </c>
      <c r="H6" s="74">
        <v>2237</v>
      </c>
      <c r="I6" s="74">
        <v>113805</v>
      </c>
      <c r="J6" s="74">
        <v>423408</v>
      </c>
      <c r="K6" s="74">
        <v>284813</v>
      </c>
      <c r="L6" s="74">
        <v>2118028</v>
      </c>
      <c r="M6" s="74">
        <v>612</v>
      </c>
      <c r="N6" s="74">
        <v>55467</v>
      </c>
      <c r="O6" s="74">
        <v>43</v>
      </c>
      <c r="P6" s="74">
        <v>830475</v>
      </c>
      <c r="Q6" s="75">
        <v>70049</v>
      </c>
    </row>
    <row r="7" spans="1:17" ht="15" customHeight="1" x14ac:dyDescent="0.2">
      <c r="A7" s="4"/>
      <c r="B7" s="6" t="s">
        <v>170</v>
      </c>
      <c r="C7" s="39"/>
      <c r="D7" s="39"/>
      <c r="E7" s="39"/>
      <c r="F7" s="39"/>
      <c r="G7" s="39"/>
      <c r="H7" s="39"/>
      <c r="I7" s="39"/>
      <c r="J7" s="39"/>
      <c r="K7" s="39"/>
      <c r="L7" s="39"/>
      <c r="M7" s="39"/>
      <c r="N7" s="39"/>
      <c r="O7" s="39"/>
      <c r="P7" s="39"/>
      <c r="Q7" s="75"/>
    </row>
    <row r="8" spans="1:17" ht="15" customHeight="1" x14ac:dyDescent="0.2">
      <c r="A8" s="4" t="s">
        <v>12</v>
      </c>
      <c r="B8" s="5" t="s">
        <v>171</v>
      </c>
      <c r="C8" s="74">
        <v>380475</v>
      </c>
      <c r="D8" s="74">
        <v>26575</v>
      </c>
      <c r="E8" s="74">
        <v>795774</v>
      </c>
      <c r="F8" s="74">
        <v>59616</v>
      </c>
      <c r="G8" s="74">
        <v>21596</v>
      </c>
      <c r="H8" s="74">
        <v>7168</v>
      </c>
      <c r="I8" s="74">
        <v>102878</v>
      </c>
      <c r="J8" s="74">
        <v>78252</v>
      </c>
      <c r="K8" s="74">
        <v>217043</v>
      </c>
      <c r="L8" s="74">
        <v>878298</v>
      </c>
      <c r="M8" s="74">
        <v>2037</v>
      </c>
      <c r="N8" s="74">
        <v>28587</v>
      </c>
      <c r="O8" s="74">
        <v>35783</v>
      </c>
      <c r="P8" s="74">
        <v>241218</v>
      </c>
      <c r="Q8" s="75">
        <v>135633</v>
      </c>
    </row>
    <row r="9" spans="1:17" ht="15" customHeight="1" x14ac:dyDescent="0.2">
      <c r="A9" s="4"/>
      <c r="B9" s="6" t="s">
        <v>172</v>
      </c>
      <c r="C9" s="39"/>
      <c r="D9" s="39"/>
      <c r="E9" s="39"/>
      <c r="F9" s="39"/>
      <c r="G9" s="39"/>
      <c r="H9" s="39"/>
      <c r="I9" s="39"/>
      <c r="J9" s="39"/>
      <c r="K9" s="39"/>
      <c r="L9" s="39"/>
      <c r="M9" s="39"/>
      <c r="N9" s="39"/>
      <c r="O9" s="39"/>
      <c r="P9" s="39"/>
      <c r="Q9" s="75"/>
    </row>
    <row r="10" spans="1:17" ht="15" customHeight="1" x14ac:dyDescent="0.2">
      <c r="A10" s="4" t="s">
        <v>13</v>
      </c>
      <c r="B10" s="5" t="s">
        <v>173</v>
      </c>
      <c r="C10" s="74">
        <v>899426</v>
      </c>
      <c r="D10" s="74">
        <v>4804</v>
      </c>
      <c r="E10" s="74">
        <v>1674240</v>
      </c>
      <c r="F10" s="74">
        <v>27840</v>
      </c>
      <c r="G10" s="74">
        <v>20805</v>
      </c>
      <c r="H10" s="74">
        <v>58988</v>
      </c>
      <c r="I10" s="74">
        <v>65082</v>
      </c>
      <c r="J10" s="74">
        <v>31796</v>
      </c>
      <c r="K10" s="74">
        <v>86581</v>
      </c>
      <c r="L10" s="74">
        <v>2250918</v>
      </c>
      <c r="M10" s="74">
        <v>798925</v>
      </c>
      <c r="N10" s="74">
        <v>76658</v>
      </c>
      <c r="O10" s="74">
        <v>850</v>
      </c>
      <c r="P10" s="74">
        <v>2289131</v>
      </c>
      <c r="Q10" s="75">
        <v>1451</v>
      </c>
    </row>
    <row r="11" spans="1:17" ht="15" customHeight="1" x14ac:dyDescent="0.2">
      <c r="A11" s="4"/>
      <c r="B11" s="6" t="s">
        <v>34</v>
      </c>
      <c r="C11" s="39"/>
      <c r="D11" s="39"/>
      <c r="E11" s="39"/>
      <c r="F11" s="39"/>
      <c r="G11" s="39"/>
      <c r="H11" s="39"/>
      <c r="I11" s="39"/>
      <c r="J11" s="39"/>
      <c r="K11" s="39"/>
      <c r="L11" s="39"/>
      <c r="M11" s="39"/>
      <c r="N11" s="39"/>
      <c r="O11" s="39"/>
      <c r="P11" s="39"/>
      <c r="Q11" s="75"/>
    </row>
    <row r="12" spans="1:17" ht="15" customHeight="1" x14ac:dyDescent="0.2">
      <c r="A12" s="4" t="s">
        <v>14</v>
      </c>
      <c r="B12" s="5" t="s">
        <v>174</v>
      </c>
      <c r="C12" s="74">
        <v>2118307</v>
      </c>
      <c r="D12" s="74">
        <v>1</v>
      </c>
      <c r="E12" s="74">
        <v>0</v>
      </c>
      <c r="F12" s="74">
        <v>0</v>
      </c>
      <c r="G12" s="74">
        <v>0</v>
      </c>
      <c r="H12" s="74">
        <v>0</v>
      </c>
      <c r="I12" s="74">
        <v>48814</v>
      </c>
      <c r="J12" s="74">
        <v>77299</v>
      </c>
      <c r="K12" s="74">
        <v>0</v>
      </c>
      <c r="L12" s="74">
        <v>822658</v>
      </c>
      <c r="M12" s="74">
        <v>5111</v>
      </c>
      <c r="N12" s="74">
        <v>0</v>
      </c>
      <c r="O12" s="74">
        <v>0</v>
      </c>
      <c r="P12" s="74">
        <v>2278633</v>
      </c>
      <c r="Q12" s="75">
        <v>0</v>
      </c>
    </row>
    <row r="13" spans="1:17" ht="15" customHeight="1" x14ac:dyDescent="0.2">
      <c r="A13" s="4"/>
      <c r="B13" s="6" t="s">
        <v>175</v>
      </c>
      <c r="C13" s="74"/>
      <c r="D13" s="74"/>
      <c r="E13" s="74"/>
      <c r="F13" s="74"/>
      <c r="G13" s="74"/>
      <c r="H13" s="74"/>
      <c r="I13" s="74"/>
      <c r="J13" s="74"/>
      <c r="K13" s="74"/>
      <c r="L13" s="74"/>
      <c r="M13" s="74"/>
      <c r="N13" s="74"/>
      <c r="O13" s="74"/>
      <c r="P13" s="74"/>
      <c r="Q13" s="75"/>
    </row>
    <row r="14" spans="1:17" ht="15" customHeight="1" x14ac:dyDescent="0.2">
      <c r="A14" s="4" t="s">
        <v>15</v>
      </c>
      <c r="B14" s="5" t="s">
        <v>176</v>
      </c>
      <c r="C14" s="74">
        <v>7525778</v>
      </c>
      <c r="D14" s="74">
        <v>44310</v>
      </c>
      <c r="E14" s="74">
        <v>8263225</v>
      </c>
      <c r="F14" s="74">
        <v>1090978</v>
      </c>
      <c r="G14" s="74">
        <v>1447464</v>
      </c>
      <c r="H14" s="74">
        <v>262055</v>
      </c>
      <c r="I14" s="74">
        <v>1960821</v>
      </c>
      <c r="J14" s="74">
        <v>5749861</v>
      </c>
      <c r="K14" s="74">
        <v>3589673</v>
      </c>
      <c r="L14" s="74">
        <v>15898392</v>
      </c>
      <c r="M14" s="74">
        <v>720821</v>
      </c>
      <c r="N14" s="74">
        <v>32899</v>
      </c>
      <c r="O14" s="74">
        <v>0</v>
      </c>
      <c r="P14" s="74">
        <v>7012220</v>
      </c>
      <c r="Q14" s="75">
        <v>86977</v>
      </c>
    </row>
    <row r="15" spans="1:17" ht="15" customHeight="1" x14ac:dyDescent="0.2">
      <c r="A15" s="4"/>
      <c r="B15" s="6" t="s">
        <v>177</v>
      </c>
      <c r="C15" s="74"/>
      <c r="D15" s="74"/>
      <c r="E15" s="74"/>
      <c r="F15" s="74"/>
      <c r="G15" s="74"/>
      <c r="H15" s="74"/>
      <c r="I15" s="74"/>
      <c r="J15" s="74"/>
      <c r="K15" s="74"/>
      <c r="L15" s="74"/>
      <c r="M15" s="74"/>
      <c r="N15" s="74"/>
      <c r="O15" s="74"/>
      <c r="P15" s="74"/>
      <c r="Q15" s="75"/>
    </row>
    <row r="16" spans="1:17" ht="15" customHeight="1" x14ac:dyDescent="0.2">
      <c r="A16" s="4"/>
      <c r="B16" s="76" t="s">
        <v>178</v>
      </c>
      <c r="C16" s="77">
        <v>7637902</v>
      </c>
      <c r="D16" s="77">
        <v>44310</v>
      </c>
      <c r="E16" s="77">
        <v>8550331</v>
      </c>
      <c r="F16" s="77">
        <v>1090978</v>
      </c>
      <c r="G16" s="77">
        <v>1462799</v>
      </c>
      <c r="H16" s="77">
        <v>265657</v>
      </c>
      <c r="I16" s="77">
        <v>2053422</v>
      </c>
      <c r="J16" s="77">
        <v>5760646</v>
      </c>
      <c r="K16" s="77">
        <v>3645436</v>
      </c>
      <c r="L16" s="77">
        <v>16212015</v>
      </c>
      <c r="M16" s="77">
        <v>720821</v>
      </c>
      <c r="N16" s="77">
        <v>32899</v>
      </c>
      <c r="O16" s="77">
        <v>0</v>
      </c>
      <c r="P16" s="77">
        <v>7075108</v>
      </c>
      <c r="Q16" s="78">
        <v>86977</v>
      </c>
    </row>
    <row r="17" spans="1:17" ht="15" customHeight="1" x14ac:dyDescent="0.2">
      <c r="A17" s="4"/>
      <c r="B17" s="79" t="s">
        <v>179</v>
      </c>
      <c r="C17" s="77"/>
      <c r="D17" s="77"/>
      <c r="E17" s="77"/>
      <c r="F17" s="77"/>
      <c r="G17" s="77"/>
      <c r="H17" s="77"/>
      <c r="I17" s="77"/>
      <c r="J17" s="77"/>
      <c r="K17" s="77"/>
      <c r="L17" s="77"/>
      <c r="M17" s="77"/>
      <c r="N17" s="77"/>
      <c r="O17" s="77"/>
      <c r="P17" s="77"/>
      <c r="Q17" s="78"/>
    </row>
    <row r="18" spans="1:17" ht="15" customHeight="1" x14ac:dyDescent="0.2">
      <c r="A18" s="4"/>
      <c r="B18" s="76" t="s">
        <v>180</v>
      </c>
      <c r="C18" s="77">
        <v>-112124</v>
      </c>
      <c r="D18" s="77">
        <v>0</v>
      </c>
      <c r="E18" s="77">
        <v>-287106</v>
      </c>
      <c r="F18" s="77">
        <v>0</v>
      </c>
      <c r="G18" s="77">
        <v>-15335</v>
      </c>
      <c r="H18" s="77">
        <v>-3602</v>
      </c>
      <c r="I18" s="77">
        <v>-92601</v>
      </c>
      <c r="J18" s="77">
        <v>-10785</v>
      </c>
      <c r="K18" s="77">
        <v>-55763</v>
      </c>
      <c r="L18" s="77">
        <v>-313623</v>
      </c>
      <c r="M18" s="77">
        <v>0</v>
      </c>
      <c r="N18" s="77">
        <v>0</v>
      </c>
      <c r="O18" s="77">
        <v>0</v>
      </c>
      <c r="P18" s="77">
        <v>-62888</v>
      </c>
      <c r="Q18" s="78">
        <v>0</v>
      </c>
    </row>
    <row r="19" spans="1:17" ht="15" customHeight="1" x14ac:dyDescent="0.2">
      <c r="A19" s="4"/>
      <c r="B19" s="79" t="s">
        <v>181</v>
      </c>
      <c r="C19" s="77"/>
      <c r="D19" s="77"/>
      <c r="E19" s="77"/>
      <c r="F19" s="77"/>
      <c r="G19" s="77"/>
      <c r="H19" s="77"/>
      <c r="I19" s="77"/>
      <c r="J19" s="77"/>
      <c r="K19" s="77"/>
      <c r="L19" s="77"/>
      <c r="M19" s="77"/>
      <c r="N19" s="77"/>
      <c r="O19" s="77"/>
      <c r="P19" s="77"/>
      <c r="Q19" s="78"/>
    </row>
    <row r="20" spans="1:17" ht="15" customHeight="1" x14ac:dyDescent="0.2">
      <c r="A20" s="4" t="s">
        <v>16</v>
      </c>
      <c r="B20" s="5" t="s">
        <v>182</v>
      </c>
      <c r="C20" s="74">
        <v>2588817</v>
      </c>
      <c r="D20" s="74">
        <v>49529</v>
      </c>
      <c r="E20" s="74">
        <v>1456026</v>
      </c>
      <c r="F20" s="74">
        <v>558</v>
      </c>
      <c r="G20" s="74">
        <v>216236</v>
      </c>
      <c r="H20" s="74">
        <v>3400</v>
      </c>
      <c r="I20" s="74">
        <v>250767</v>
      </c>
      <c r="J20" s="74">
        <v>3194</v>
      </c>
      <c r="K20" s="74">
        <v>546162</v>
      </c>
      <c r="L20" s="74">
        <v>2133665</v>
      </c>
      <c r="M20" s="74">
        <v>56461</v>
      </c>
      <c r="N20" s="74">
        <v>139347</v>
      </c>
      <c r="O20" s="74">
        <v>0</v>
      </c>
      <c r="P20" s="74">
        <v>1220917</v>
      </c>
      <c r="Q20" s="75">
        <v>7742439</v>
      </c>
    </row>
    <row r="21" spans="1:17" ht="15" customHeight="1" x14ac:dyDescent="0.2">
      <c r="A21" s="4"/>
      <c r="B21" s="6" t="s">
        <v>183</v>
      </c>
      <c r="C21" s="74"/>
      <c r="D21" s="74"/>
      <c r="E21" s="74"/>
      <c r="F21" s="74"/>
      <c r="G21" s="74"/>
      <c r="H21" s="74"/>
      <c r="I21" s="74"/>
      <c r="J21" s="74"/>
      <c r="K21" s="74"/>
      <c r="L21" s="74"/>
      <c r="M21" s="74"/>
      <c r="N21" s="74"/>
      <c r="O21" s="74"/>
      <c r="P21" s="74"/>
      <c r="Q21" s="75"/>
    </row>
    <row r="22" spans="1:17" ht="15" customHeight="1" x14ac:dyDescent="0.2">
      <c r="A22" s="4"/>
      <c r="B22" s="76" t="s">
        <v>184</v>
      </c>
      <c r="C22" s="77">
        <v>2588819</v>
      </c>
      <c r="D22" s="77">
        <v>49529</v>
      </c>
      <c r="E22" s="77">
        <v>1456079</v>
      </c>
      <c r="F22" s="77">
        <v>558</v>
      </c>
      <c r="G22" s="77">
        <v>217413</v>
      </c>
      <c r="H22" s="77">
        <v>3400</v>
      </c>
      <c r="I22" s="77">
        <v>253667</v>
      </c>
      <c r="J22" s="77">
        <v>3194</v>
      </c>
      <c r="K22" s="77">
        <v>546475</v>
      </c>
      <c r="L22" s="77">
        <v>2145482</v>
      </c>
      <c r="M22" s="77">
        <v>56461</v>
      </c>
      <c r="N22" s="77">
        <v>139347</v>
      </c>
      <c r="O22" s="77">
        <v>0</v>
      </c>
      <c r="P22" s="77">
        <v>1220917</v>
      </c>
      <c r="Q22" s="78">
        <v>7742439</v>
      </c>
    </row>
    <row r="23" spans="1:17" ht="15" customHeight="1" x14ac:dyDescent="0.2">
      <c r="A23" s="4"/>
      <c r="B23" s="79" t="s">
        <v>179</v>
      </c>
      <c r="C23" s="39"/>
      <c r="D23" s="39"/>
      <c r="E23" s="39"/>
      <c r="F23" s="39"/>
      <c r="G23" s="39"/>
      <c r="H23" s="39"/>
      <c r="I23" s="39"/>
      <c r="J23" s="39"/>
      <c r="K23" s="39"/>
      <c r="L23" s="39"/>
      <c r="M23" s="39"/>
      <c r="N23" s="39"/>
      <c r="O23" s="39"/>
      <c r="P23" s="39"/>
      <c r="Q23" s="78"/>
    </row>
    <row r="24" spans="1:17" ht="15" customHeight="1" x14ac:dyDescent="0.2">
      <c r="A24" s="4"/>
      <c r="B24" s="76" t="s">
        <v>185</v>
      </c>
      <c r="C24" s="77">
        <v>-2</v>
      </c>
      <c r="D24" s="77">
        <v>0</v>
      </c>
      <c r="E24" s="77">
        <v>-53</v>
      </c>
      <c r="F24" s="77">
        <v>0</v>
      </c>
      <c r="G24" s="77">
        <v>-1177</v>
      </c>
      <c r="H24" s="77">
        <v>0</v>
      </c>
      <c r="I24" s="77">
        <v>-2900</v>
      </c>
      <c r="J24" s="77">
        <v>0</v>
      </c>
      <c r="K24" s="77">
        <v>-313</v>
      </c>
      <c r="L24" s="77">
        <v>-11817</v>
      </c>
      <c r="M24" s="77">
        <v>0</v>
      </c>
      <c r="N24" s="77">
        <v>0</v>
      </c>
      <c r="O24" s="77">
        <v>0</v>
      </c>
      <c r="P24" s="77">
        <v>0</v>
      </c>
      <c r="Q24" s="78"/>
    </row>
    <row r="25" spans="1:17" ht="15" customHeight="1" x14ac:dyDescent="0.2">
      <c r="A25" s="4"/>
      <c r="B25" s="79" t="s">
        <v>181</v>
      </c>
      <c r="C25" s="77"/>
      <c r="D25" s="77"/>
      <c r="E25" s="77"/>
      <c r="F25" s="77"/>
      <c r="G25" s="77"/>
      <c r="H25" s="77"/>
      <c r="I25" s="77"/>
      <c r="J25" s="77"/>
      <c r="K25" s="77"/>
      <c r="L25" s="77"/>
      <c r="M25" s="77"/>
      <c r="N25" s="77"/>
      <c r="O25" s="77"/>
      <c r="P25" s="77"/>
      <c r="Q25" s="75"/>
    </row>
    <row r="26" spans="1:17" ht="15" customHeight="1" x14ac:dyDescent="0.2">
      <c r="A26" s="4" t="s">
        <v>17</v>
      </c>
      <c r="B26" s="5" t="s">
        <v>186</v>
      </c>
      <c r="C26" s="74">
        <v>25268969</v>
      </c>
      <c r="D26" s="74">
        <v>50731</v>
      </c>
      <c r="E26" s="74">
        <v>53685648</v>
      </c>
      <c r="F26" s="74">
        <v>136162</v>
      </c>
      <c r="G26" s="74">
        <v>457301</v>
      </c>
      <c r="H26" s="74">
        <v>185346</v>
      </c>
      <c r="I26" s="74">
        <v>6854997</v>
      </c>
      <c r="J26" s="74">
        <v>7250831</v>
      </c>
      <c r="K26" s="74">
        <v>15228739</v>
      </c>
      <c r="L26" s="74">
        <v>66863572</v>
      </c>
      <c r="M26" s="74">
        <v>391396</v>
      </c>
      <c r="N26" s="74">
        <v>4648193</v>
      </c>
      <c r="O26" s="74">
        <v>809910</v>
      </c>
      <c r="P26" s="74">
        <v>25524020</v>
      </c>
      <c r="Q26" s="75">
        <v>6182098</v>
      </c>
    </row>
    <row r="27" spans="1:17" ht="15" customHeight="1" x14ac:dyDescent="0.2">
      <c r="A27" s="4"/>
      <c r="B27" s="6" t="s">
        <v>187</v>
      </c>
      <c r="C27" s="74"/>
      <c r="D27" s="74"/>
      <c r="E27" s="74"/>
      <c r="F27" s="74"/>
      <c r="G27" s="74"/>
      <c r="H27" s="74"/>
      <c r="I27" s="74"/>
      <c r="J27" s="74"/>
      <c r="K27" s="74"/>
      <c r="L27" s="74"/>
      <c r="M27" s="74"/>
      <c r="N27" s="74"/>
      <c r="O27" s="74"/>
      <c r="P27" s="74"/>
      <c r="Q27" s="75"/>
    </row>
    <row r="28" spans="1:17" ht="15" customHeight="1" x14ac:dyDescent="0.2">
      <c r="A28" s="4"/>
      <c r="B28" s="76" t="s">
        <v>188</v>
      </c>
      <c r="C28" s="77">
        <v>26305630</v>
      </c>
      <c r="D28" s="77">
        <v>50731</v>
      </c>
      <c r="E28" s="77">
        <v>57168353</v>
      </c>
      <c r="F28" s="77">
        <v>136354</v>
      </c>
      <c r="G28" s="77">
        <v>610697</v>
      </c>
      <c r="H28" s="77">
        <v>218089</v>
      </c>
      <c r="I28" s="77">
        <v>7905655</v>
      </c>
      <c r="J28" s="77">
        <v>8099442</v>
      </c>
      <c r="K28" s="77">
        <v>16612095</v>
      </c>
      <c r="L28" s="77">
        <v>72093864</v>
      </c>
      <c r="M28" s="77">
        <v>425404</v>
      </c>
      <c r="N28" s="77">
        <v>4648193</v>
      </c>
      <c r="O28" s="77">
        <v>809910</v>
      </c>
      <c r="P28" s="77">
        <v>26685638</v>
      </c>
      <c r="Q28" s="78">
        <v>6846993</v>
      </c>
    </row>
    <row r="29" spans="1:17" ht="15" customHeight="1" x14ac:dyDescent="0.2">
      <c r="A29" s="4"/>
      <c r="B29" s="79" t="s">
        <v>179</v>
      </c>
      <c r="C29" s="39"/>
      <c r="D29" s="39"/>
      <c r="E29" s="39"/>
      <c r="F29" s="39"/>
      <c r="G29" s="39"/>
      <c r="H29" s="39"/>
      <c r="I29" s="39"/>
      <c r="J29" s="39"/>
      <c r="K29" s="39"/>
      <c r="L29" s="39"/>
      <c r="M29" s="39"/>
      <c r="N29" s="39"/>
      <c r="O29" s="39"/>
      <c r="P29" s="39"/>
      <c r="Q29" s="78"/>
    </row>
    <row r="30" spans="1:17" ht="15" customHeight="1" x14ac:dyDescent="0.2">
      <c r="A30" s="4"/>
      <c r="B30" s="76" t="s">
        <v>189</v>
      </c>
      <c r="C30" s="77">
        <v>-1036661</v>
      </c>
      <c r="D30" s="77">
        <v>0</v>
      </c>
      <c r="E30" s="77">
        <v>-3482705</v>
      </c>
      <c r="F30" s="77">
        <v>-192</v>
      </c>
      <c r="G30" s="77">
        <v>-153396</v>
      </c>
      <c r="H30" s="77">
        <v>-32743</v>
      </c>
      <c r="I30" s="77">
        <v>-1050658</v>
      </c>
      <c r="J30" s="77">
        <v>-848611</v>
      </c>
      <c r="K30" s="77">
        <v>-1383356</v>
      </c>
      <c r="L30" s="77">
        <v>-5230292</v>
      </c>
      <c r="M30" s="77">
        <v>-34008</v>
      </c>
      <c r="N30" s="77">
        <v>0</v>
      </c>
      <c r="O30" s="77">
        <v>0</v>
      </c>
      <c r="P30" s="77">
        <v>-1161618</v>
      </c>
      <c r="Q30" s="78">
        <v>-664895</v>
      </c>
    </row>
    <row r="31" spans="1:17" ht="15" customHeight="1" x14ac:dyDescent="0.2">
      <c r="A31" s="4"/>
      <c r="B31" s="79" t="s">
        <v>181</v>
      </c>
      <c r="C31" s="39"/>
      <c r="D31" s="39"/>
      <c r="E31" s="39"/>
      <c r="F31" s="39"/>
      <c r="G31" s="39"/>
      <c r="H31" s="39"/>
      <c r="I31" s="39"/>
      <c r="J31" s="39"/>
      <c r="K31" s="39"/>
      <c r="L31" s="39"/>
      <c r="M31" s="39"/>
      <c r="N31" s="39"/>
      <c r="O31" s="39"/>
      <c r="P31" s="39"/>
      <c r="Q31" s="75"/>
    </row>
    <row r="32" spans="1:17" ht="15" customHeight="1" x14ac:dyDescent="0.2">
      <c r="A32" s="4" t="s">
        <v>18</v>
      </c>
      <c r="B32" s="5" t="s">
        <v>190</v>
      </c>
      <c r="C32" s="74">
        <v>88382</v>
      </c>
      <c r="D32" s="74">
        <v>0</v>
      </c>
      <c r="E32" s="74">
        <v>2311181</v>
      </c>
      <c r="F32" s="74">
        <v>0</v>
      </c>
      <c r="G32" s="74">
        <v>0</v>
      </c>
      <c r="H32" s="74">
        <v>77280</v>
      </c>
      <c r="I32" s="74">
        <v>5461</v>
      </c>
      <c r="J32" s="74">
        <v>0</v>
      </c>
      <c r="K32" s="74">
        <v>120101</v>
      </c>
      <c r="L32" s="74">
        <v>0</v>
      </c>
      <c r="M32" s="74">
        <v>0</v>
      </c>
      <c r="N32" s="74">
        <v>0</v>
      </c>
      <c r="O32" s="74">
        <v>0</v>
      </c>
      <c r="P32" s="74">
        <v>0</v>
      </c>
      <c r="Q32" s="75">
        <v>0</v>
      </c>
    </row>
    <row r="33" spans="1:17" ht="15" customHeight="1" x14ac:dyDescent="0.2">
      <c r="A33" s="4"/>
      <c r="B33" s="6" t="s">
        <v>191</v>
      </c>
      <c r="C33" s="74"/>
      <c r="D33" s="74"/>
      <c r="E33" s="74"/>
      <c r="F33" s="74"/>
      <c r="G33" s="74"/>
      <c r="H33" s="74"/>
      <c r="I33" s="74"/>
      <c r="J33" s="74"/>
      <c r="K33" s="74"/>
      <c r="L33" s="74"/>
      <c r="M33" s="74"/>
      <c r="N33" s="74"/>
      <c r="O33" s="74"/>
      <c r="P33" s="74"/>
      <c r="Q33" s="75"/>
    </row>
    <row r="34" spans="1:17" ht="15" customHeight="1" x14ac:dyDescent="0.2">
      <c r="A34" s="4"/>
      <c r="B34" s="76" t="s">
        <v>192</v>
      </c>
      <c r="C34" s="77">
        <v>88382</v>
      </c>
      <c r="D34" s="77">
        <v>0</v>
      </c>
      <c r="E34" s="77">
        <v>2311181</v>
      </c>
      <c r="F34" s="77">
        <v>0</v>
      </c>
      <c r="G34" s="77">
        <v>0</v>
      </c>
      <c r="H34" s="77">
        <v>77280</v>
      </c>
      <c r="I34" s="77">
        <v>5461</v>
      </c>
      <c r="J34" s="77">
        <v>0</v>
      </c>
      <c r="K34" s="77">
        <v>120101</v>
      </c>
      <c r="L34" s="77">
        <v>0</v>
      </c>
      <c r="M34" s="77">
        <v>0</v>
      </c>
      <c r="N34" s="77">
        <v>0</v>
      </c>
      <c r="O34" s="77">
        <v>0</v>
      </c>
      <c r="P34" s="77">
        <v>0</v>
      </c>
      <c r="Q34" s="78">
        <v>0</v>
      </c>
    </row>
    <row r="35" spans="1:17" ht="15" customHeight="1" x14ac:dyDescent="0.2">
      <c r="A35" s="4"/>
      <c r="B35" s="79" t="s">
        <v>179</v>
      </c>
      <c r="C35" s="77"/>
      <c r="D35" s="77"/>
      <c r="E35" s="77"/>
      <c r="F35" s="77"/>
      <c r="G35" s="77"/>
      <c r="H35" s="77"/>
      <c r="I35" s="77"/>
      <c r="J35" s="77"/>
      <c r="K35" s="77"/>
      <c r="L35" s="77"/>
      <c r="M35" s="77"/>
      <c r="N35" s="77"/>
      <c r="O35" s="77"/>
      <c r="P35" s="77"/>
      <c r="Q35" s="78"/>
    </row>
    <row r="36" spans="1:17" ht="15" customHeight="1" x14ac:dyDescent="0.2">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8">
        <v>0</v>
      </c>
    </row>
    <row r="37" spans="1:17" ht="15" customHeight="1" x14ac:dyDescent="0.2">
      <c r="A37" s="4"/>
      <c r="B37" s="79" t="s">
        <v>181</v>
      </c>
      <c r="C37" s="77"/>
      <c r="D37" s="77"/>
      <c r="E37" s="77"/>
      <c r="F37" s="77"/>
      <c r="G37" s="77"/>
      <c r="H37" s="77"/>
      <c r="I37" s="77"/>
      <c r="J37" s="77"/>
      <c r="K37" s="77"/>
      <c r="L37" s="77"/>
      <c r="M37" s="77"/>
      <c r="N37" s="77"/>
      <c r="O37" s="77"/>
      <c r="P37" s="77"/>
      <c r="Q37" s="75"/>
    </row>
    <row r="38" spans="1:17" ht="15" customHeight="1" x14ac:dyDescent="0.2">
      <c r="A38" s="4" t="s">
        <v>19</v>
      </c>
      <c r="B38" s="5" t="s">
        <v>194</v>
      </c>
      <c r="C38" s="74">
        <v>0</v>
      </c>
      <c r="D38" s="74">
        <v>0</v>
      </c>
      <c r="E38" s="74">
        <v>36423</v>
      </c>
      <c r="F38" s="74">
        <v>0</v>
      </c>
      <c r="G38" s="74">
        <v>0</v>
      </c>
      <c r="H38" s="74">
        <v>0</v>
      </c>
      <c r="I38" s="74">
        <v>26901</v>
      </c>
      <c r="J38" s="74">
        <v>0</v>
      </c>
      <c r="K38" s="74">
        <v>0</v>
      </c>
      <c r="L38" s="74">
        <v>1281126</v>
      </c>
      <c r="M38" s="74">
        <v>0</v>
      </c>
      <c r="N38" s="74">
        <v>0</v>
      </c>
      <c r="O38" s="74">
        <v>0</v>
      </c>
      <c r="P38" s="74">
        <v>0</v>
      </c>
      <c r="Q38" s="75">
        <v>0</v>
      </c>
    </row>
    <row r="39" spans="1:17" ht="15" customHeight="1" x14ac:dyDescent="0.2">
      <c r="A39" s="4"/>
      <c r="B39" s="6" t="s">
        <v>195</v>
      </c>
      <c r="C39" s="39"/>
      <c r="D39" s="39"/>
      <c r="E39" s="39"/>
      <c r="F39" s="39"/>
      <c r="G39" s="39"/>
      <c r="H39" s="39"/>
      <c r="I39" s="39"/>
      <c r="J39" s="39"/>
      <c r="K39" s="39"/>
      <c r="L39" s="39"/>
      <c r="M39" s="39"/>
      <c r="N39" s="39"/>
      <c r="O39" s="39"/>
      <c r="P39" s="39"/>
      <c r="Q39" s="75"/>
    </row>
    <row r="40" spans="1:17" ht="15" customHeight="1" x14ac:dyDescent="0.2">
      <c r="A40" s="4" t="s">
        <v>20</v>
      </c>
      <c r="B40" s="5" t="s">
        <v>196</v>
      </c>
      <c r="C40" s="74">
        <v>148693</v>
      </c>
      <c r="D40" s="74">
        <v>0</v>
      </c>
      <c r="E40" s="74">
        <v>75325</v>
      </c>
      <c r="F40" s="74">
        <v>0</v>
      </c>
      <c r="G40" s="74">
        <v>4952</v>
      </c>
      <c r="H40" s="74">
        <v>0</v>
      </c>
      <c r="I40" s="74">
        <v>0</v>
      </c>
      <c r="J40" s="74">
        <v>0</v>
      </c>
      <c r="K40" s="74">
        <v>60</v>
      </c>
      <c r="L40" s="74">
        <v>78008</v>
      </c>
      <c r="M40" s="74">
        <v>0</v>
      </c>
      <c r="N40" s="74">
        <v>315</v>
      </c>
      <c r="O40" s="74">
        <v>0</v>
      </c>
      <c r="P40" s="74">
        <v>195035</v>
      </c>
      <c r="Q40" s="75">
        <v>49636</v>
      </c>
    </row>
    <row r="41" spans="1:17" ht="15" customHeight="1" x14ac:dyDescent="0.2">
      <c r="A41" s="4"/>
      <c r="B41" s="6" t="s">
        <v>197</v>
      </c>
      <c r="C41" s="74"/>
      <c r="D41" s="74"/>
      <c r="E41" s="74"/>
      <c r="F41" s="74"/>
      <c r="G41" s="74"/>
      <c r="H41" s="74"/>
      <c r="I41" s="74"/>
      <c r="J41" s="74"/>
      <c r="K41" s="74"/>
      <c r="L41" s="74"/>
      <c r="M41" s="74"/>
      <c r="N41" s="74"/>
      <c r="O41" s="74"/>
      <c r="P41" s="74"/>
      <c r="Q41" s="75"/>
    </row>
    <row r="42" spans="1:17" ht="15" customHeight="1" x14ac:dyDescent="0.2">
      <c r="A42" s="4" t="s">
        <v>21</v>
      </c>
      <c r="B42" s="5" t="s">
        <v>198</v>
      </c>
      <c r="C42" s="74">
        <v>11604</v>
      </c>
      <c r="D42" s="74">
        <v>86</v>
      </c>
      <c r="E42" s="74">
        <v>1622016</v>
      </c>
      <c r="F42" s="74">
        <v>20</v>
      </c>
      <c r="G42" s="74">
        <v>0</v>
      </c>
      <c r="H42" s="74">
        <v>30156</v>
      </c>
      <c r="I42" s="74">
        <v>2154661</v>
      </c>
      <c r="J42" s="74">
        <v>767584</v>
      </c>
      <c r="K42" s="74">
        <v>799739</v>
      </c>
      <c r="L42" s="74">
        <v>804440</v>
      </c>
      <c r="M42" s="74">
        <v>0</v>
      </c>
      <c r="N42" s="74">
        <v>426</v>
      </c>
      <c r="O42" s="74">
        <v>480</v>
      </c>
      <c r="P42" s="74">
        <v>208214</v>
      </c>
      <c r="Q42" s="75">
        <v>51334</v>
      </c>
    </row>
    <row r="43" spans="1:17" ht="15" customHeight="1" x14ac:dyDescent="0.2">
      <c r="A43" s="4"/>
      <c r="B43" s="6" t="s">
        <v>199</v>
      </c>
      <c r="C43" s="74"/>
      <c r="D43" s="74"/>
      <c r="E43" s="74"/>
      <c r="F43" s="74"/>
      <c r="G43" s="74"/>
      <c r="H43" s="74"/>
      <c r="I43" s="74"/>
      <c r="J43" s="74"/>
      <c r="K43" s="74"/>
      <c r="L43" s="74"/>
      <c r="M43" s="74"/>
      <c r="N43" s="74"/>
      <c r="O43" s="74"/>
      <c r="P43" s="74"/>
      <c r="Q43" s="75"/>
    </row>
    <row r="44" spans="1:17" ht="15" customHeight="1" x14ac:dyDescent="0.2">
      <c r="A44" s="4"/>
      <c r="B44" s="76" t="s">
        <v>200</v>
      </c>
      <c r="C44" s="77">
        <v>20136</v>
      </c>
      <c r="D44" s="77">
        <v>86</v>
      </c>
      <c r="E44" s="77">
        <v>1883591</v>
      </c>
      <c r="F44" s="77">
        <v>45</v>
      </c>
      <c r="G44" s="77">
        <v>0</v>
      </c>
      <c r="H44" s="77">
        <v>39285</v>
      </c>
      <c r="I44" s="77">
        <v>2236967</v>
      </c>
      <c r="J44" s="77">
        <v>853773</v>
      </c>
      <c r="K44" s="77">
        <v>934230</v>
      </c>
      <c r="L44" s="77">
        <v>1180538</v>
      </c>
      <c r="M44" s="77">
        <v>0</v>
      </c>
      <c r="N44" s="77">
        <v>426</v>
      </c>
      <c r="O44" s="77">
        <v>480</v>
      </c>
      <c r="P44" s="77">
        <v>332645</v>
      </c>
      <c r="Q44" s="78">
        <v>51334</v>
      </c>
    </row>
    <row r="45" spans="1:17" ht="15" customHeight="1" x14ac:dyDescent="0.2">
      <c r="A45" s="4"/>
      <c r="B45" s="16" t="s">
        <v>179</v>
      </c>
      <c r="C45" s="39"/>
      <c r="D45" s="39"/>
      <c r="E45" s="39"/>
      <c r="F45" s="39"/>
      <c r="G45" s="39"/>
      <c r="H45" s="39"/>
      <c r="I45" s="39"/>
      <c r="J45" s="39"/>
      <c r="K45" s="39"/>
      <c r="L45" s="39"/>
      <c r="M45" s="39"/>
      <c r="N45" s="39"/>
      <c r="O45" s="39"/>
      <c r="P45" s="39"/>
      <c r="Q45" s="78"/>
    </row>
    <row r="46" spans="1:17" ht="15" customHeight="1" x14ac:dyDescent="0.2">
      <c r="A46" s="4"/>
      <c r="B46" s="76" t="s">
        <v>201</v>
      </c>
      <c r="C46" s="77">
        <v>-8532</v>
      </c>
      <c r="D46" s="77">
        <v>0</v>
      </c>
      <c r="E46" s="77">
        <v>-261575</v>
      </c>
      <c r="F46" s="77">
        <v>-25</v>
      </c>
      <c r="G46" s="77">
        <v>0</v>
      </c>
      <c r="H46" s="77">
        <v>-9129</v>
      </c>
      <c r="I46" s="77">
        <v>-82306</v>
      </c>
      <c r="J46" s="77">
        <v>-86189</v>
      </c>
      <c r="K46" s="77">
        <v>-134491</v>
      </c>
      <c r="L46" s="77">
        <v>-376098</v>
      </c>
      <c r="M46" s="77">
        <v>0</v>
      </c>
      <c r="N46" s="77">
        <v>0</v>
      </c>
      <c r="O46" s="77">
        <v>0</v>
      </c>
      <c r="P46" s="77">
        <v>-124431</v>
      </c>
      <c r="Q46" s="78">
        <v>0</v>
      </c>
    </row>
    <row r="47" spans="1:17" ht="15" customHeight="1" x14ac:dyDescent="0.2">
      <c r="A47" s="4"/>
      <c r="B47" s="16" t="s">
        <v>181</v>
      </c>
      <c r="C47" s="77"/>
      <c r="D47" s="77"/>
      <c r="E47" s="77"/>
      <c r="F47" s="77"/>
      <c r="G47" s="77"/>
      <c r="H47" s="77"/>
      <c r="I47" s="77"/>
      <c r="J47" s="77"/>
      <c r="K47" s="77"/>
      <c r="L47" s="77"/>
      <c r="M47" s="77"/>
      <c r="N47" s="77"/>
      <c r="O47" s="77"/>
      <c r="P47" s="77"/>
      <c r="Q47" s="78"/>
    </row>
    <row r="48" spans="1:17" ht="15" customHeight="1" x14ac:dyDescent="0.2">
      <c r="A48" s="4" t="s">
        <v>22</v>
      </c>
      <c r="B48" s="5" t="s">
        <v>202</v>
      </c>
      <c r="C48" s="74">
        <v>154777</v>
      </c>
      <c r="D48" s="74">
        <v>7633</v>
      </c>
      <c r="E48" s="74">
        <v>176519</v>
      </c>
      <c r="F48" s="74">
        <v>0</v>
      </c>
      <c r="G48" s="74">
        <v>955</v>
      </c>
      <c r="H48" s="74">
        <v>4090</v>
      </c>
      <c r="I48" s="74">
        <v>736544</v>
      </c>
      <c r="J48" s="74">
        <v>0</v>
      </c>
      <c r="K48" s="74">
        <v>715737</v>
      </c>
      <c r="L48" s="74">
        <v>1189246</v>
      </c>
      <c r="M48" s="74">
        <v>0</v>
      </c>
      <c r="N48" s="74">
        <v>0</v>
      </c>
      <c r="O48" s="74">
        <v>0</v>
      </c>
      <c r="P48" s="74">
        <v>420239</v>
      </c>
      <c r="Q48" s="75">
        <v>0</v>
      </c>
    </row>
    <row r="49" spans="1:18" ht="15" customHeight="1" x14ac:dyDescent="0.2">
      <c r="A49" s="4"/>
      <c r="B49" s="6" t="s">
        <v>203</v>
      </c>
      <c r="C49" s="39"/>
      <c r="D49" s="39"/>
      <c r="E49" s="39"/>
      <c r="F49" s="39"/>
      <c r="G49" s="39"/>
      <c r="H49" s="39"/>
      <c r="I49" s="39"/>
      <c r="J49" s="39"/>
      <c r="K49" s="39"/>
      <c r="L49" s="39"/>
      <c r="M49" s="39"/>
      <c r="N49" s="39"/>
      <c r="O49" s="39"/>
      <c r="P49" s="39"/>
      <c r="Q49" s="75"/>
    </row>
    <row r="50" spans="1:18" ht="15" customHeight="1" x14ac:dyDescent="0.2">
      <c r="A50" s="4" t="s">
        <v>23</v>
      </c>
      <c r="B50" s="5" t="s">
        <v>204</v>
      </c>
      <c r="C50" s="74">
        <v>204239</v>
      </c>
      <c r="D50" s="74">
        <v>1831</v>
      </c>
      <c r="E50" s="74">
        <v>755451</v>
      </c>
      <c r="F50" s="74">
        <v>15355</v>
      </c>
      <c r="G50" s="74">
        <v>12810</v>
      </c>
      <c r="H50" s="74">
        <v>1999</v>
      </c>
      <c r="I50" s="74">
        <v>207345</v>
      </c>
      <c r="J50" s="74">
        <v>269033</v>
      </c>
      <c r="K50" s="74">
        <v>98931</v>
      </c>
      <c r="L50" s="74">
        <v>666307</v>
      </c>
      <c r="M50" s="74">
        <v>10424</v>
      </c>
      <c r="N50" s="74">
        <v>20087</v>
      </c>
      <c r="O50" s="74">
        <v>7169</v>
      </c>
      <c r="P50" s="74">
        <v>297204</v>
      </c>
      <c r="Q50" s="75">
        <v>7581</v>
      </c>
    </row>
    <row r="51" spans="1:18" ht="15" customHeight="1" x14ac:dyDescent="0.2">
      <c r="A51" s="4"/>
      <c r="B51" s="6" t="s">
        <v>205</v>
      </c>
      <c r="C51" s="39"/>
      <c r="D51" s="39"/>
      <c r="E51" s="39"/>
      <c r="F51" s="39"/>
      <c r="G51" s="39"/>
      <c r="H51" s="39"/>
      <c r="I51" s="39"/>
      <c r="J51" s="39"/>
      <c r="K51" s="39"/>
      <c r="L51" s="39"/>
      <c r="M51" s="39"/>
      <c r="N51" s="39"/>
      <c r="O51" s="39"/>
      <c r="P51" s="39"/>
      <c r="Q51" s="75"/>
    </row>
    <row r="52" spans="1:18" ht="15" customHeight="1" x14ac:dyDescent="0.2">
      <c r="A52" s="4"/>
      <c r="B52" s="76" t="s">
        <v>206</v>
      </c>
      <c r="C52" s="77">
        <v>719890</v>
      </c>
      <c r="D52" s="77">
        <v>6974</v>
      </c>
      <c r="E52" s="77">
        <v>1902194</v>
      </c>
      <c r="F52" s="77">
        <v>26835</v>
      </c>
      <c r="G52" s="77">
        <v>35482</v>
      </c>
      <c r="H52" s="77">
        <v>6103</v>
      </c>
      <c r="I52" s="77">
        <v>371308</v>
      </c>
      <c r="J52" s="77">
        <v>546917</v>
      </c>
      <c r="K52" s="77">
        <v>274516</v>
      </c>
      <c r="L52" s="77">
        <v>1683251</v>
      </c>
      <c r="M52" s="77">
        <v>22379</v>
      </c>
      <c r="N52" s="77">
        <v>89786</v>
      </c>
      <c r="O52" s="77">
        <v>12137</v>
      </c>
      <c r="P52" s="77">
        <v>748322</v>
      </c>
      <c r="Q52" s="78">
        <v>110357</v>
      </c>
    </row>
    <row r="53" spans="1:18" ht="15" customHeight="1" x14ac:dyDescent="0.2">
      <c r="A53" s="4"/>
      <c r="B53" s="16" t="s">
        <v>179</v>
      </c>
      <c r="C53" s="39"/>
      <c r="D53" s="39"/>
      <c r="E53" s="39"/>
      <c r="F53" s="39"/>
      <c r="G53" s="39"/>
      <c r="H53" s="39"/>
      <c r="I53" s="39"/>
      <c r="J53" s="39"/>
      <c r="K53" s="39"/>
      <c r="L53" s="39"/>
      <c r="M53" s="39"/>
      <c r="N53" s="39"/>
      <c r="O53" s="39"/>
      <c r="P53" s="39"/>
      <c r="Q53" s="78"/>
    </row>
    <row r="54" spans="1:18" ht="15" customHeight="1" x14ac:dyDescent="0.2">
      <c r="A54" s="4"/>
      <c r="B54" s="76" t="s">
        <v>207</v>
      </c>
      <c r="C54" s="77">
        <v>-515651</v>
      </c>
      <c r="D54" s="77">
        <v>-5143</v>
      </c>
      <c r="E54" s="77">
        <v>-1146743</v>
      </c>
      <c r="F54" s="77">
        <v>-11480</v>
      </c>
      <c r="G54" s="77">
        <v>-22672</v>
      </c>
      <c r="H54" s="77">
        <v>-4104</v>
      </c>
      <c r="I54" s="77">
        <v>-163963</v>
      </c>
      <c r="J54" s="77">
        <v>-277884</v>
      </c>
      <c r="K54" s="77">
        <v>-175585</v>
      </c>
      <c r="L54" s="77">
        <v>-1016944</v>
      </c>
      <c r="M54" s="77">
        <v>-11955</v>
      </c>
      <c r="N54" s="77">
        <v>-69699</v>
      </c>
      <c r="O54" s="77">
        <v>-4968</v>
      </c>
      <c r="P54" s="77">
        <v>-451118</v>
      </c>
      <c r="Q54" s="78">
        <v>-102776</v>
      </c>
    </row>
    <row r="55" spans="1:18" ht="15" customHeight="1" x14ac:dyDescent="0.2">
      <c r="A55" s="4"/>
      <c r="B55" s="16" t="s">
        <v>208</v>
      </c>
      <c r="C55" s="77"/>
      <c r="D55" s="77"/>
      <c r="E55" s="77"/>
      <c r="F55" s="77"/>
      <c r="G55" s="77"/>
      <c r="H55" s="77"/>
      <c r="I55" s="77"/>
      <c r="J55" s="77"/>
      <c r="K55" s="77"/>
      <c r="L55" s="77"/>
      <c r="M55" s="77"/>
      <c r="N55" s="77"/>
      <c r="O55" s="77"/>
      <c r="P55" s="77"/>
      <c r="Q55" s="78"/>
    </row>
    <row r="56" spans="1:18" ht="15" customHeight="1" x14ac:dyDescent="0.2">
      <c r="A56" s="4" t="s">
        <v>24</v>
      </c>
      <c r="B56" s="5" t="s">
        <v>209</v>
      </c>
      <c r="C56" s="74">
        <v>24883</v>
      </c>
      <c r="D56" s="74">
        <v>174</v>
      </c>
      <c r="E56" s="74">
        <v>252789</v>
      </c>
      <c r="F56" s="74">
        <v>638</v>
      </c>
      <c r="G56" s="74">
        <v>1590</v>
      </c>
      <c r="H56" s="74">
        <v>126</v>
      </c>
      <c r="I56" s="74">
        <v>13413</v>
      </c>
      <c r="J56" s="74">
        <v>61195</v>
      </c>
      <c r="K56" s="74">
        <v>66054</v>
      </c>
      <c r="L56" s="74">
        <v>161717</v>
      </c>
      <c r="M56" s="74">
        <v>3615</v>
      </c>
      <c r="N56" s="74">
        <v>20918</v>
      </c>
      <c r="O56" s="74">
        <v>1882</v>
      </c>
      <c r="P56" s="74">
        <v>32419</v>
      </c>
      <c r="Q56" s="75">
        <v>53416</v>
      </c>
    </row>
    <row r="57" spans="1:18" ht="15" customHeight="1" x14ac:dyDescent="0.2">
      <c r="A57" s="4"/>
      <c r="B57" s="6" t="s">
        <v>35</v>
      </c>
      <c r="C57" s="74"/>
      <c r="D57" s="74"/>
      <c r="E57" s="74"/>
      <c r="F57" s="74"/>
      <c r="G57" s="74"/>
      <c r="H57" s="74"/>
      <c r="I57" s="74"/>
      <c r="J57" s="74"/>
      <c r="K57" s="74"/>
      <c r="L57" s="74"/>
      <c r="M57" s="74"/>
      <c r="N57" s="74"/>
      <c r="O57" s="74"/>
      <c r="P57" s="74"/>
      <c r="Q57" s="75"/>
    </row>
    <row r="58" spans="1:18" ht="15" customHeight="1" x14ac:dyDescent="0.2">
      <c r="A58" s="4"/>
      <c r="B58" s="76" t="s">
        <v>210</v>
      </c>
      <c r="C58" s="77">
        <v>117044</v>
      </c>
      <c r="D58" s="77">
        <v>3764</v>
      </c>
      <c r="E58" s="77">
        <v>400825</v>
      </c>
      <c r="F58" s="77">
        <v>8179</v>
      </c>
      <c r="G58" s="77">
        <v>5463</v>
      </c>
      <c r="H58" s="77">
        <v>1989</v>
      </c>
      <c r="I58" s="77">
        <v>76974</v>
      </c>
      <c r="J58" s="77">
        <v>235126</v>
      </c>
      <c r="K58" s="77">
        <v>140630</v>
      </c>
      <c r="L58" s="77">
        <v>827748</v>
      </c>
      <c r="M58" s="77">
        <v>8660</v>
      </c>
      <c r="N58" s="77">
        <v>30546</v>
      </c>
      <c r="O58" s="77">
        <v>9845</v>
      </c>
      <c r="P58" s="77">
        <v>387764</v>
      </c>
      <c r="Q58" s="78">
        <v>149755</v>
      </c>
      <c r="R58" s="77"/>
    </row>
    <row r="59" spans="1:18" ht="15" customHeight="1" x14ac:dyDescent="0.2">
      <c r="A59" s="4"/>
      <c r="B59" s="16" t="s">
        <v>179</v>
      </c>
      <c r="C59" s="39"/>
      <c r="D59" s="39"/>
      <c r="E59" s="39"/>
      <c r="F59" s="39"/>
      <c r="G59" s="39"/>
      <c r="H59" s="39"/>
      <c r="I59" s="39"/>
      <c r="J59" s="39"/>
      <c r="K59" s="39"/>
      <c r="L59" s="39"/>
      <c r="M59" s="39"/>
      <c r="N59" s="39"/>
      <c r="O59" s="39"/>
      <c r="P59" s="39"/>
      <c r="Q59" s="78"/>
    </row>
    <row r="60" spans="1:18" ht="15" customHeight="1" x14ac:dyDescent="0.2">
      <c r="A60" s="4"/>
      <c r="B60" s="76" t="s">
        <v>211</v>
      </c>
      <c r="C60" s="77">
        <v>-92161</v>
      </c>
      <c r="D60" s="77">
        <v>-3590</v>
      </c>
      <c r="E60" s="77">
        <v>-148036</v>
      </c>
      <c r="F60" s="77">
        <v>-7541</v>
      </c>
      <c r="G60" s="77">
        <v>-3873</v>
      </c>
      <c r="H60" s="77">
        <v>-1863</v>
      </c>
      <c r="I60" s="77">
        <v>-63561</v>
      </c>
      <c r="J60" s="77">
        <v>-173931</v>
      </c>
      <c r="K60" s="77">
        <v>-74576</v>
      </c>
      <c r="L60" s="77">
        <v>-666031</v>
      </c>
      <c r="M60" s="77">
        <v>-5045</v>
      </c>
      <c r="N60" s="77">
        <v>-9628</v>
      </c>
      <c r="O60" s="77">
        <v>-7963</v>
      </c>
      <c r="P60" s="77">
        <v>-355345</v>
      </c>
      <c r="Q60" s="78">
        <v>-96339</v>
      </c>
    </row>
    <row r="61" spans="1:18" ht="15" customHeight="1" x14ac:dyDescent="0.2">
      <c r="A61" s="4"/>
      <c r="B61" s="16" t="s">
        <v>208</v>
      </c>
      <c r="C61" s="77"/>
      <c r="D61" s="77"/>
      <c r="E61" s="77"/>
      <c r="F61" s="77"/>
      <c r="G61" s="77"/>
      <c r="H61" s="77"/>
      <c r="I61" s="77"/>
      <c r="J61" s="77"/>
      <c r="K61" s="77"/>
      <c r="L61" s="77"/>
      <c r="M61" s="77"/>
      <c r="N61" s="77"/>
      <c r="O61" s="77"/>
      <c r="P61" s="77"/>
      <c r="Q61" s="78"/>
    </row>
    <row r="62" spans="1:18" ht="15" customHeight="1" x14ac:dyDescent="0.2">
      <c r="A62" s="4" t="s">
        <v>25</v>
      </c>
      <c r="B62" s="5" t="s">
        <v>212</v>
      </c>
      <c r="C62" s="74">
        <v>212980</v>
      </c>
      <c r="D62" s="74">
        <v>0</v>
      </c>
      <c r="E62" s="74">
        <v>323466</v>
      </c>
      <c r="F62" s="74">
        <v>0</v>
      </c>
      <c r="G62" s="74">
        <v>0</v>
      </c>
      <c r="H62" s="74">
        <v>0</v>
      </c>
      <c r="I62" s="74">
        <v>146308</v>
      </c>
      <c r="J62" s="74">
        <v>5164</v>
      </c>
      <c r="K62" s="74">
        <v>24636</v>
      </c>
      <c r="L62" s="74">
        <v>318846</v>
      </c>
      <c r="M62" s="74">
        <v>9650</v>
      </c>
      <c r="N62" s="74">
        <v>0</v>
      </c>
      <c r="O62" s="74">
        <v>0</v>
      </c>
      <c r="P62" s="74">
        <v>207192</v>
      </c>
      <c r="Q62" s="75">
        <v>5267</v>
      </c>
    </row>
    <row r="63" spans="1:18" ht="15" customHeight="1" x14ac:dyDescent="0.2">
      <c r="A63" s="4"/>
      <c r="B63" s="6" t="s">
        <v>213</v>
      </c>
      <c r="C63" s="74"/>
      <c r="D63" s="74"/>
      <c r="E63" s="74"/>
      <c r="F63" s="74"/>
      <c r="G63" s="74"/>
      <c r="H63" s="74"/>
      <c r="I63" s="74"/>
      <c r="J63" s="74"/>
      <c r="K63" s="74"/>
      <c r="L63" s="74"/>
      <c r="M63" s="74"/>
      <c r="N63" s="74"/>
      <c r="O63" s="74"/>
      <c r="P63" s="74"/>
      <c r="Q63" s="75"/>
    </row>
    <row r="64" spans="1:18" ht="15" customHeight="1" x14ac:dyDescent="0.2">
      <c r="A64" s="4"/>
      <c r="B64" s="76" t="s">
        <v>214</v>
      </c>
      <c r="C64" s="77">
        <v>212980</v>
      </c>
      <c r="D64" s="77">
        <v>0</v>
      </c>
      <c r="E64" s="77">
        <v>323466</v>
      </c>
      <c r="F64" s="77">
        <v>0</v>
      </c>
      <c r="G64" s="77">
        <v>0</v>
      </c>
      <c r="H64" s="77">
        <v>0</v>
      </c>
      <c r="I64" s="77">
        <v>146308</v>
      </c>
      <c r="J64" s="77">
        <v>5164</v>
      </c>
      <c r="K64" s="77">
        <v>24977</v>
      </c>
      <c r="L64" s="77">
        <v>318846</v>
      </c>
      <c r="M64" s="77">
        <v>9650</v>
      </c>
      <c r="N64" s="77">
        <v>0</v>
      </c>
      <c r="O64" s="77">
        <v>0</v>
      </c>
      <c r="P64" s="77">
        <v>208692</v>
      </c>
      <c r="Q64" s="78">
        <v>5267</v>
      </c>
    </row>
    <row r="65" spans="1:17" ht="15" customHeight="1" x14ac:dyDescent="0.2">
      <c r="A65" s="4"/>
      <c r="B65" s="16" t="s">
        <v>179</v>
      </c>
      <c r="C65" s="39"/>
      <c r="D65" s="39"/>
      <c r="E65" s="39"/>
      <c r="F65" s="39"/>
      <c r="G65" s="39"/>
      <c r="H65" s="39"/>
      <c r="I65" s="39"/>
      <c r="J65" s="39"/>
      <c r="K65" s="39"/>
      <c r="L65" s="39"/>
      <c r="M65" s="39"/>
      <c r="N65" s="39"/>
      <c r="O65" s="39"/>
      <c r="P65" s="39"/>
      <c r="Q65" s="78"/>
    </row>
    <row r="66" spans="1:17" ht="15" customHeight="1" x14ac:dyDescent="0.2">
      <c r="A66" s="4"/>
      <c r="B66" s="76" t="s">
        <v>215</v>
      </c>
      <c r="C66" s="77">
        <v>0</v>
      </c>
      <c r="D66" s="77">
        <v>0</v>
      </c>
      <c r="E66" s="77">
        <v>0</v>
      </c>
      <c r="F66" s="77">
        <v>0</v>
      </c>
      <c r="G66" s="77">
        <v>0</v>
      </c>
      <c r="H66" s="77">
        <v>0</v>
      </c>
      <c r="I66" s="77">
        <v>0</v>
      </c>
      <c r="J66" s="77">
        <v>0</v>
      </c>
      <c r="K66" s="77">
        <v>-341</v>
      </c>
      <c r="L66" s="77">
        <v>0</v>
      </c>
      <c r="M66" s="77">
        <v>0</v>
      </c>
      <c r="N66" s="77">
        <v>0</v>
      </c>
      <c r="O66" s="77">
        <v>0</v>
      </c>
      <c r="P66" s="77">
        <v>-1500</v>
      </c>
      <c r="Q66" s="78">
        <v>0</v>
      </c>
    </row>
    <row r="67" spans="1:17" ht="15" customHeight="1" x14ac:dyDescent="0.2">
      <c r="A67" s="4"/>
      <c r="B67" s="16" t="s">
        <v>181</v>
      </c>
      <c r="C67" s="77"/>
      <c r="D67" s="77"/>
      <c r="E67" s="77"/>
      <c r="F67" s="77"/>
      <c r="G67" s="77"/>
      <c r="H67" s="77"/>
      <c r="I67" s="77"/>
      <c r="J67" s="77"/>
      <c r="K67" s="77"/>
      <c r="L67" s="77"/>
      <c r="M67" s="77"/>
      <c r="N67" s="77"/>
      <c r="O67" s="77"/>
      <c r="P67" s="77"/>
      <c r="Q67" s="78"/>
    </row>
    <row r="68" spans="1:17" ht="15" customHeight="1" x14ac:dyDescent="0.2">
      <c r="A68" s="4" t="s">
        <v>26</v>
      </c>
      <c r="B68" s="5" t="s">
        <v>216</v>
      </c>
      <c r="C68" s="74">
        <v>10697</v>
      </c>
      <c r="D68" s="74">
        <v>2587</v>
      </c>
      <c r="E68" s="74">
        <v>41895</v>
      </c>
      <c r="F68" s="74">
        <v>0</v>
      </c>
      <c r="G68" s="74">
        <v>1301</v>
      </c>
      <c r="H68" s="74">
        <v>0</v>
      </c>
      <c r="I68" s="74">
        <v>1578</v>
      </c>
      <c r="J68" s="74">
        <v>3192</v>
      </c>
      <c r="K68" s="74">
        <v>2664</v>
      </c>
      <c r="L68" s="74">
        <v>54947</v>
      </c>
      <c r="M68" s="74">
        <v>950</v>
      </c>
      <c r="N68" s="74">
        <v>143</v>
      </c>
      <c r="O68" s="74">
        <v>4</v>
      </c>
      <c r="P68" s="74">
        <v>15135</v>
      </c>
      <c r="Q68" s="75">
        <v>1012</v>
      </c>
    </row>
    <row r="69" spans="1:17" ht="15" customHeight="1" x14ac:dyDescent="0.2">
      <c r="A69" s="4"/>
      <c r="B69" s="6" t="s">
        <v>217</v>
      </c>
      <c r="C69" s="39"/>
      <c r="D69" s="39"/>
      <c r="E69" s="39"/>
      <c r="F69" s="39"/>
      <c r="G69" s="39"/>
      <c r="H69" s="39"/>
      <c r="I69" s="39"/>
      <c r="J69" s="39"/>
      <c r="K69" s="39"/>
      <c r="L69" s="39"/>
      <c r="M69" s="39"/>
      <c r="N69" s="39"/>
      <c r="O69" s="39"/>
      <c r="P69" s="39"/>
      <c r="Q69" s="75"/>
    </row>
    <row r="70" spans="1:17" ht="15" customHeight="1" x14ac:dyDescent="0.2">
      <c r="A70" s="4" t="s">
        <v>27</v>
      </c>
      <c r="B70" s="5" t="s">
        <v>218</v>
      </c>
      <c r="C70" s="74">
        <v>411834</v>
      </c>
      <c r="D70" s="74">
        <v>244</v>
      </c>
      <c r="E70" s="74">
        <v>2398562</v>
      </c>
      <c r="F70" s="74">
        <v>4302</v>
      </c>
      <c r="G70" s="74">
        <v>5092</v>
      </c>
      <c r="H70" s="74">
        <v>7663</v>
      </c>
      <c r="I70" s="74">
        <v>266204</v>
      </c>
      <c r="J70" s="74">
        <v>155765</v>
      </c>
      <c r="K70" s="74">
        <v>354628</v>
      </c>
      <c r="L70" s="74">
        <v>1425181</v>
      </c>
      <c r="M70" s="74">
        <v>26353</v>
      </c>
      <c r="N70" s="74">
        <v>97230</v>
      </c>
      <c r="O70" s="74">
        <v>7530</v>
      </c>
      <c r="P70" s="74">
        <v>472571</v>
      </c>
      <c r="Q70" s="75">
        <v>21242</v>
      </c>
    </row>
    <row r="71" spans="1:17" ht="15" customHeight="1" x14ac:dyDescent="0.2">
      <c r="A71" s="4"/>
      <c r="B71" s="6" t="s">
        <v>219</v>
      </c>
      <c r="C71" s="39"/>
      <c r="D71" s="39"/>
      <c r="E71" s="39"/>
      <c r="F71" s="39"/>
      <c r="G71" s="39"/>
      <c r="H71" s="39"/>
      <c r="I71" s="39"/>
      <c r="J71" s="39"/>
      <c r="K71" s="39"/>
      <c r="L71" s="39"/>
      <c r="M71" s="39"/>
      <c r="N71" s="39"/>
      <c r="O71" s="39"/>
      <c r="P71" s="39"/>
      <c r="Q71" s="75"/>
    </row>
    <row r="72" spans="1:17" ht="15" customHeight="1" x14ac:dyDescent="0.2">
      <c r="A72" s="4" t="s">
        <v>28</v>
      </c>
      <c r="B72" s="5" t="s">
        <v>220</v>
      </c>
      <c r="C72" s="74">
        <v>0</v>
      </c>
      <c r="D72" s="74">
        <v>0</v>
      </c>
      <c r="E72" s="74">
        <v>2151</v>
      </c>
      <c r="F72" s="74">
        <v>0</v>
      </c>
      <c r="G72" s="74">
        <v>0</v>
      </c>
      <c r="H72" s="74">
        <v>0</v>
      </c>
      <c r="I72" s="74">
        <v>0</v>
      </c>
      <c r="J72" s="74">
        <v>0</v>
      </c>
      <c r="K72" s="74">
        <v>0</v>
      </c>
      <c r="L72" s="74">
        <v>0</v>
      </c>
      <c r="M72" s="74">
        <v>0</v>
      </c>
      <c r="N72" s="74">
        <v>0</v>
      </c>
      <c r="O72" s="74">
        <v>0</v>
      </c>
      <c r="P72" s="74">
        <v>33121</v>
      </c>
      <c r="Q72" s="75">
        <v>0</v>
      </c>
    </row>
    <row r="73" spans="1:17" ht="15" customHeight="1" x14ac:dyDescent="0.2">
      <c r="A73" s="4"/>
      <c r="B73" s="6" t="s">
        <v>221</v>
      </c>
      <c r="C73" s="39"/>
      <c r="D73" s="39"/>
      <c r="E73" s="39"/>
      <c r="F73" s="39"/>
      <c r="G73" s="39"/>
      <c r="H73" s="39"/>
      <c r="I73" s="39"/>
      <c r="J73" s="39"/>
      <c r="K73" s="39"/>
      <c r="L73" s="39"/>
      <c r="M73" s="39"/>
      <c r="N73" s="39"/>
      <c r="O73" s="39"/>
      <c r="P73" s="39"/>
      <c r="Q73" s="75"/>
    </row>
    <row r="74" spans="1:17" ht="15" customHeight="1" x14ac:dyDescent="0.2">
      <c r="A74" s="4" t="s">
        <v>29</v>
      </c>
      <c r="B74" s="5" t="s">
        <v>222</v>
      </c>
      <c r="C74" s="74">
        <v>684786</v>
      </c>
      <c r="D74" s="74">
        <v>9033</v>
      </c>
      <c r="E74" s="74">
        <v>782778</v>
      </c>
      <c r="F74" s="74">
        <v>63419</v>
      </c>
      <c r="G74" s="74">
        <v>8741</v>
      </c>
      <c r="H74" s="74">
        <v>5251</v>
      </c>
      <c r="I74" s="74">
        <v>169915</v>
      </c>
      <c r="J74" s="74">
        <v>173077</v>
      </c>
      <c r="K74" s="74">
        <v>337913</v>
      </c>
      <c r="L74" s="74">
        <v>3206685</v>
      </c>
      <c r="M74" s="74">
        <v>74472</v>
      </c>
      <c r="N74" s="74">
        <v>59242</v>
      </c>
      <c r="O74" s="74">
        <v>6446</v>
      </c>
      <c r="P74" s="74">
        <v>265390</v>
      </c>
      <c r="Q74" s="75">
        <v>110924</v>
      </c>
    </row>
    <row r="75" spans="1:17" ht="15" customHeight="1" x14ac:dyDescent="0.2">
      <c r="A75" s="4"/>
      <c r="B75" s="6" t="s">
        <v>36</v>
      </c>
      <c r="C75" s="74"/>
      <c r="D75" s="74"/>
      <c r="E75" s="74"/>
      <c r="F75" s="74"/>
      <c r="G75" s="74"/>
      <c r="H75" s="74"/>
      <c r="I75" s="74"/>
      <c r="J75" s="74"/>
      <c r="K75" s="74"/>
      <c r="L75" s="74"/>
      <c r="M75" s="74"/>
      <c r="N75" s="74"/>
      <c r="O75" s="74"/>
      <c r="P75" s="74"/>
      <c r="Q75" s="75"/>
    </row>
    <row r="76" spans="1:17" ht="15" customHeight="1" x14ac:dyDescent="0.2">
      <c r="A76" s="4"/>
      <c r="B76" s="76" t="s">
        <v>223</v>
      </c>
      <c r="C76" s="77">
        <v>0</v>
      </c>
      <c r="D76" s="77">
        <v>0</v>
      </c>
      <c r="E76" s="77">
        <v>6526</v>
      </c>
      <c r="F76" s="77">
        <v>0</v>
      </c>
      <c r="G76" s="77">
        <v>0</v>
      </c>
      <c r="H76" s="77">
        <v>0</v>
      </c>
      <c r="I76" s="77">
        <v>0</v>
      </c>
      <c r="J76" s="77">
        <v>2921</v>
      </c>
      <c r="K76" s="77">
        <v>0</v>
      </c>
      <c r="L76" s="77">
        <v>0</v>
      </c>
      <c r="M76" s="77">
        <v>0</v>
      </c>
      <c r="N76" s="77">
        <v>0</v>
      </c>
      <c r="O76" s="77">
        <v>0</v>
      </c>
      <c r="P76" s="77">
        <v>6644</v>
      </c>
      <c r="Q76" s="75">
        <v>0</v>
      </c>
    </row>
    <row r="77" spans="1:17" ht="15" customHeight="1" x14ac:dyDescent="0.2">
      <c r="A77" s="4"/>
      <c r="B77" s="16" t="s">
        <v>224</v>
      </c>
      <c r="C77" s="39"/>
      <c r="D77" s="39"/>
      <c r="E77" s="39"/>
      <c r="F77" s="39"/>
      <c r="G77" s="39"/>
      <c r="H77" s="39"/>
      <c r="I77" s="39"/>
      <c r="J77" s="39"/>
      <c r="K77" s="39"/>
      <c r="L77" s="39"/>
      <c r="M77" s="39"/>
      <c r="N77" s="39"/>
      <c r="O77" s="39"/>
      <c r="P77" s="39"/>
      <c r="Q77" s="75"/>
    </row>
    <row r="78" spans="1:17" ht="15" customHeight="1" x14ac:dyDescent="0.2">
      <c r="A78" s="4"/>
      <c r="B78" s="76" t="s">
        <v>225</v>
      </c>
      <c r="C78" s="77">
        <v>715625</v>
      </c>
      <c r="D78" s="77">
        <v>9033</v>
      </c>
      <c r="E78" s="77">
        <v>915211</v>
      </c>
      <c r="F78" s="77">
        <v>63448</v>
      </c>
      <c r="G78" s="77">
        <v>10494</v>
      </c>
      <c r="H78" s="77">
        <v>5251</v>
      </c>
      <c r="I78" s="77">
        <v>234343</v>
      </c>
      <c r="J78" s="77">
        <v>189731</v>
      </c>
      <c r="K78" s="77">
        <v>354153</v>
      </c>
      <c r="L78" s="77">
        <v>3442141</v>
      </c>
      <c r="M78" s="77">
        <v>112546</v>
      </c>
      <c r="N78" s="77">
        <v>59242</v>
      </c>
      <c r="O78" s="77">
        <v>6446</v>
      </c>
      <c r="P78" s="77">
        <v>283552</v>
      </c>
      <c r="Q78" s="75">
        <v>110924</v>
      </c>
    </row>
    <row r="79" spans="1:17" ht="15" customHeight="1" x14ac:dyDescent="0.2">
      <c r="A79" s="4"/>
      <c r="B79" s="16" t="s">
        <v>36</v>
      </c>
      <c r="C79" s="77"/>
      <c r="D79" s="77"/>
      <c r="E79" s="77"/>
      <c r="F79" s="77"/>
      <c r="G79" s="77"/>
      <c r="H79" s="77"/>
      <c r="I79" s="77"/>
      <c r="J79" s="77"/>
      <c r="K79" s="77"/>
      <c r="L79" s="77"/>
      <c r="M79" s="77"/>
      <c r="N79" s="77"/>
      <c r="O79" s="77"/>
      <c r="P79" s="77"/>
      <c r="Q79" s="75"/>
    </row>
    <row r="80" spans="1:17" ht="15" customHeight="1" x14ac:dyDescent="0.2">
      <c r="A80" s="4"/>
      <c r="B80" s="76" t="s">
        <v>226</v>
      </c>
      <c r="C80" s="77">
        <v>-30839</v>
      </c>
      <c r="D80" s="77">
        <v>0</v>
      </c>
      <c r="E80" s="77">
        <v>-138959</v>
      </c>
      <c r="F80" s="77">
        <v>-29</v>
      </c>
      <c r="G80" s="77">
        <v>-1753</v>
      </c>
      <c r="H80" s="77">
        <v>0</v>
      </c>
      <c r="I80" s="77">
        <v>-64428</v>
      </c>
      <c r="J80" s="77">
        <v>-19575</v>
      </c>
      <c r="K80" s="77">
        <v>-16240</v>
      </c>
      <c r="L80" s="77">
        <v>-235456</v>
      </c>
      <c r="M80" s="77">
        <v>-38074</v>
      </c>
      <c r="N80" s="77">
        <v>0</v>
      </c>
      <c r="O80" s="77">
        <v>0</v>
      </c>
      <c r="P80" s="77">
        <v>-24806</v>
      </c>
      <c r="Q80" s="78">
        <v>0</v>
      </c>
    </row>
    <row r="81" spans="1:17" ht="15" customHeight="1" x14ac:dyDescent="0.2">
      <c r="A81" s="4"/>
      <c r="B81" s="16" t="s">
        <v>181</v>
      </c>
      <c r="C81" s="77"/>
      <c r="D81" s="77"/>
      <c r="E81" s="77"/>
      <c r="F81" s="77"/>
      <c r="G81" s="77"/>
      <c r="H81" s="77"/>
      <c r="I81" s="77"/>
      <c r="J81" s="77"/>
      <c r="K81" s="77"/>
      <c r="L81" s="77"/>
      <c r="M81" s="77"/>
      <c r="N81" s="77"/>
      <c r="O81" s="77"/>
      <c r="P81" s="77"/>
      <c r="Q81" s="78"/>
    </row>
    <row r="82" spans="1:17" ht="15" customHeight="1" x14ac:dyDescent="0.2">
      <c r="A82" s="100"/>
      <c r="B82" s="101" t="s">
        <v>227</v>
      </c>
      <c r="C82" s="102">
        <v>42628850</v>
      </c>
      <c r="D82" s="102">
        <v>199104</v>
      </c>
      <c r="E82" s="102">
        <v>76360916</v>
      </c>
      <c r="F82" s="102">
        <v>1444517</v>
      </c>
      <c r="G82" s="102">
        <v>2226348</v>
      </c>
      <c r="H82" s="102">
        <v>645759</v>
      </c>
      <c r="I82" s="102">
        <v>13125494</v>
      </c>
      <c r="J82" s="102">
        <v>15049651</v>
      </c>
      <c r="K82" s="102">
        <v>22473474</v>
      </c>
      <c r="L82" s="102">
        <v>100152034</v>
      </c>
      <c r="M82" s="102">
        <v>2100827</v>
      </c>
      <c r="N82" s="102">
        <v>5179512</v>
      </c>
      <c r="O82" s="102">
        <v>870097</v>
      </c>
      <c r="P82" s="102">
        <v>41543134</v>
      </c>
      <c r="Q82" s="103">
        <v>14519059</v>
      </c>
    </row>
    <row r="83" spans="1:17" ht="15" customHeight="1" x14ac:dyDescent="0.2">
      <c r="A83" s="70"/>
      <c r="B83" s="3" t="s">
        <v>37</v>
      </c>
      <c r="C83" s="7"/>
      <c r="D83" s="7"/>
      <c r="E83" s="7"/>
      <c r="F83" s="7"/>
      <c r="G83" s="7"/>
      <c r="H83" s="7"/>
      <c r="I83" s="7"/>
      <c r="J83" s="7"/>
      <c r="K83" s="7"/>
      <c r="L83" s="7"/>
      <c r="M83" s="7"/>
      <c r="N83" s="7"/>
      <c r="O83" s="7"/>
      <c r="P83" s="7"/>
      <c r="Q83" s="28"/>
    </row>
    <row r="84" spans="1:17" ht="15" customHeight="1" x14ac:dyDescent="0.2">
      <c r="A84" s="4" t="s">
        <v>228</v>
      </c>
      <c r="B84" s="5" t="s">
        <v>229</v>
      </c>
      <c r="C84" s="74">
        <v>1561185</v>
      </c>
      <c r="D84" s="74">
        <v>17229</v>
      </c>
      <c r="E84" s="74">
        <v>6817673</v>
      </c>
      <c r="F84" s="74">
        <v>180173</v>
      </c>
      <c r="G84" s="74">
        <v>281846</v>
      </c>
      <c r="H84" s="74">
        <v>216705</v>
      </c>
      <c r="I84" s="74">
        <v>1493682</v>
      </c>
      <c r="J84" s="74">
        <v>980226</v>
      </c>
      <c r="K84" s="74">
        <v>2496886</v>
      </c>
      <c r="L84" s="74">
        <v>3243587</v>
      </c>
      <c r="M84" s="74">
        <v>363749</v>
      </c>
      <c r="N84" s="74">
        <v>100535</v>
      </c>
      <c r="O84" s="74">
        <v>149140</v>
      </c>
      <c r="P84" s="74">
        <v>4406312</v>
      </c>
      <c r="Q84" s="75">
        <v>1521817</v>
      </c>
    </row>
    <row r="85" spans="1:17" ht="15" customHeight="1" x14ac:dyDescent="0.2">
      <c r="A85" s="4"/>
      <c r="B85" s="6" t="s">
        <v>230</v>
      </c>
      <c r="C85" s="39"/>
      <c r="D85" s="39"/>
      <c r="E85" s="39"/>
      <c r="F85" s="39"/>
      <c r="G85" s="39"/>
      <c r="H85" s="39"/>
      <c r="I85" s="39"/>
      <c r="J85" s="39"/>
      <c r="K85" s="39"/>
      <c r="L85" s="39"/>
      <c r="M85" s="39"/>
      <c r="N85" s="39"/>
      <c r="O85" s="39"/>
      <c r="P85" s="39"/>
      <c r="Q85" s="75"/>
    </row>
    <row r="86" spans="1:17" ht="15" customHeight="1" x14ac:dyDescent="0.2">
      <c r="A86" s="4" t="s">
        <v>12</v>
      </c>
      <c r="B86" s="5" t="s">
        <v>0</v>
      </c>
      <c r="C86" s="74">
        <v>326785</v>
      </c>
      <c r="D86" s="74">
        <v>1959</v>
      </c>
      <c r="E86" s="74">
        <v>952969</v>
      </c>
      <c r="F86" s="74">
        <v>5614</v>
      </c>
      <c r="G86" s="74">
        <v>0</v>
      </c>
      <c r="H86" s="74">
        <v>494</v>
      </c>
      <c r="I86" s="74">
        <v>30423</v>
      </c>
      <c r="J86" s="74">
        <v>197</v>
      </c>
      <c r="K86" s="74">
        <v>85292</v>
      </c>
      <c r="L86" s="74">
        <v>0</v>
      </c>
      <c r="M86" s="74">
        <v>826469</v>
      </c>
      <c r="N86" s="74">
        <v>83277</v>
      </c>
      <c r="O86" s="74">
        <v>858</v>
      </c>
      <c r="P86" s="74">
        <v>1943360</v>
      </c>
      <c r="Q86" s="75">
        <v>2792</v>
      </c>
    </row>
    <row r="87" spans="1:17" ht="15" customHeight="1" x14ac:dyDescent="0.2">
      <c r="A87" s="4"/>
      <c r="B87" s="6" t="s">
        <v>38</v>
      </c>
      <c r="C87" s="39"/>
      <c r="D87" s="39"/>
      <c r="E87" s="39"/>
      <c r="F87" s="39"/>
      <c r="G87" s="39"/>
      <c r="H87" s="39"/>
      <c r="I87" s="39"/>
      <c r="J87" s="39"/>
      <c r="K87" s="39"/>
      <c r="L87" s="39"/>
      <c r="M87" s="39"/>
      <c r="N87" s="39"/>
      <c r="O87" s="39"/>
      <c r="P87" s="39"/>
      <c r="Q87" s="75"/>
    </row>
    <row r="88" spans="1:17" ht="15" customHeight="1" x14ac:dyDescent="0.2">
      <c r="A88" s="4" t="s">
        <v>13</v>
      </c>
      <c r="B88" s="5" t="s">
        <v>231</v>
      </c>
      <c r="C88" s="74">
        <v>0</v>
      </c>
      <c r="D88" s="74">
        <v>0</v>
      </c>
      <c r="E88" s="74">
        <v>0</v>
      </c>
      <c r="F88" s="74">
        <v>0</v>
      </c>
      <c r="G88" s="74">
        <v>0</v>
      </c>
      <c r="H88" s="74">
        <v>0</v>
      </c>
      <c r="I88" s="74">
        <v>12795</v>
      </c>
      <c r="J88" s="74">
        <v>0</v>
      </c>
      <c r="K88" s="74">
        <v>0</v>
      </c>
      <c r="L88" s="74">
        <v>2121127</v>
      </c>
      <c r="M88" s="74">
        <v>0</v>
      </c>
      <c r="N88" s="74">
        <v>0</v>
      </c>
      <c r="O88" s="74">
        <v>0</v>
      </c>
      <c r="P88" s="74">
        <v>3403408</v>
      </c>
      <c r="Q88" s="75">
        <v>0</v>
      </c>
    </row>
    <row r="89" spans="1:17" ht="15" customHeight="1" x14ac:dyDescent="0.2">
      <c r="A89" s="4"/>
      <c r="B89" s="6" t="s">
        <v>232</v>
      </c>
      <c r="C89" s="39"/>
      <c r="D89" s="39"/>
      <c r="E89" s="39"/>
      <c r="F89" s="39"/>
      <c r="G89" s="39"/>
      <c r="H89" s="39"/>
      <c r="I89" s="39"/>
      <c r="J89" s="39"/>
      <c r="K89" s="39"/>
      <c r="L89" s="39"/>
      <c r="M89" s="39"/>
      <c r="N89" s="39"/>
      <c r="O89" s="39"/>
      <c r="P89" s="39"/>
      <c r="Q89" s="75"/>
    </row>
    <row r="90" spans="1:17" ht="15" customHeight="1" x14ac:dyDescent="0.2">
      <c r="A90" s="4" t="s">
        <v>14</v>
      </c>
      <c r="B90" s="5" t="s">
        <v>233</v>
      </c>
      <c r="C90" s="74">
        <v>1372441</v>
      </c>
      <c r="D90" s="74">
        <v>693</v>
      </c>
      <c r="E90" s="74">
        <v>4148482</v>
      </c>
      <c r="F90" s="74">
        <v>108264</v>
      </c>
      <c r="G90" s="74">
        <v>503613</v>
      </c>
      <c r="H90" s="74">
        <v>2471</v>
      </c>
      <c r="I90" s="74">
        <v>882564</v>
      </c>
      <c r="J90" s="74">
        <v>136156</v>
      </c>
      <c r="K90" s="74">
        <v>1070156</v>
      </c>
      <c r="L90" s="74">
        <v>2758100</v>
      </c>
      <c r="M90" s="74">
        <v>236906</v>
      </c>
      <c r="N90" s="74">
        <v>2044787</v>
      </c>
      <c r="O90" s="74">
        <v>499303</v>
      </c>
      <c r="P90" s="74">
        <v>4029757</v>
      </c>
      <c r="Q90" s="75">
        <v>8497312</v>
      </c>
    </row>
    <row r="91" spans="1:17" ht="15" customHeight="1" x14ac:dyDescent="0.2">
      <c r="A91" s="4"/>
      <c r="B91" s="6" t="s">
        <v>234</v>
      </c>
      <c r="C91" s="39"/>
      <c r="D91" s="39"/>
      <c r="E91" s="39"/>
      <c r="F91" s="39"/>
      <c r="G91" s="39"/>
      <c r="H91" s="39"/>
      <c r="I91" s="39"/>
      <c r="J91" s="39"/>
      <c r="K91" s="39"/>
      <c r="L91" s="39"/>
      <c r="M91" s="39"/>
      <c r="N91" s="39"/>
      <c r="O91" s="39"/>
      <c r="P91" s="39"/>
      <c r="Q91" s="75"/>
    </row>
    <row r="92" spans="1:17" ht="15" customHeight="1" x14ac:dyDescent="0.2">
      <c r="A92" s="4" t="s">
        <v>15</v>
      </c>
      <c r="B92" s="5" t="s">
        <v>235</v>
      </c>
      <c r="C92" s="74">
        <v>28134617</v>
      </c>
      <c r="D92" s="74">
        <v>117757</v>
      </c>
      <c r="E92" s="74">
        <v>49816736</v>
      </c>
      <c r="F92" s="74">
        <v>804736</v>
      </c>
      <c r="G92" s="74">
        <v>728175</v>
      </c>
      <c r="H92" s="74">
        <v>278121</v>
      </c>
      <c r="I92" s="74">
        <v>6499287</v>
      </c>
      <c r="J92" s="74">
        <v>10536609</v>
      </c>
      <c r="K92" s="74">
        <v>14314659</v>
      </c>
      <c r="L92" s="74">
        <v>71134176</v>
      </c>
      <c r="M92" s="74">
        <v>264660</v>
      </c>
      <c r="N92" s="74">
        <v>2613515</v>
      </c>
      <c r="O92" s="74">
        <v>1500</v>
      </c>
      <c r="P92" s="74">
        <v>20345997</v>
      </c>
      <c r="Q92" s="75">
        <v>3107076</v>
      </c>
    </row>
    <row r="93" spans="1:17" ht="15" customHeight="1" x14ac:dyDescent="0.2">
      <c r="A93" s="4"/>
      <c r="B93" s="6" t="s">
        <v>236</v>
      </c>
      <c r="C93" s="39"/>
      <c r="D93" s="39"/>
      <c r="E93" s="39"/>
      <c r="F93" s="39"/>
      <c r="G93" s="39"/>
      <c r="H93" s="39"/>
      <c r="I93" s="39"/>
      <c r="J93" s="39"/>
      <c r="K93" s="39"/>
      <c r="L93" s="39"/>
      <c r="M93" s="39"/>
      <c r="N93" s="39"/>
      <c r="O93" s="39"/>
      <c r="P93" s="39"/>
      <c r="Q93" s="75"/>
    </row>
    <row r="94" spans="1:17" ht="15" customHeight="1" x14ac:dyDescent="0.2">
      <c r="A94" s="4" t="s">
        <v>16</v>
      </c>
      <c r="B94" s="5" t="s">
        <v>237</v>
      </c>
      <c r="C94" s="74">
        <v>2238074</v>
      </c>
      <c r="D94" s="74">
        <v>0</v>
      </c>
      <c r="E94" s="74">
        <v>5709569</v>
      </c>
      <c r="F94" s="74">
        <v>0</v>
      </c>
      <c r="G94" s="74">
        <v>1766</v>
      </c>
      <c r="H94" s="74">
        <v>24858</v>
      </c>
      <c r="I94" s="74">
        <v>1645607</v>
      </c>
      <c r="J94" s="74">
        <v>0</v>
      </c>
      <c r="K94" s="74">
        <v>2146525</v>
      </c>
      <c r="L94" s="74">
        <v>7174478</v>
      </c>
      <c r="M94" s="74">
        <v>0</v>
      </c>
      <c r="N94" s="74">
        <v>0</v>
      </c>
      <c r="O94" s="74">
        <v>0</v>
      </c>
      <c r="P94" s="74">
        <v>2892831</v>
      </c>
      <c r="Q94" s="75">
        <v>0</v>
      </c>
    </row>
    <row r="95" spans="1:17" ht="15" customHeight="1" x14ac:dyDescent="0.2">
      <c r="A95" s="4"/>
      <c r="B95" s="6" t="s">
        <v>238</v>
      </c>
      <c r="C95" s="39"/>
      <c r="D95" s="39"/>
      <c r="E95" s="39"/>
      <c r="F95" s="39"/>
      <c r="G95" s="39"/>
      <c r="H95" s="39"/>
      <c r="I95" s="39"/>
      <c r="J95" s="39"/>
      <c r="K95" s="39"/>
      <c r="L95" s="39"/>
      <c r="M95" s="39"/>
      <c r="N95" s="39"/>
      <c r="O95" s="39"/>
      <c r="P95" s="39"/>
      <c r="Q95" s="75"/>
    </row>
    <row r="96" spans="1:17" ht="15" customHeight="1" x14ac:dyDescent="0.2">
      <c r="A96" s="4" t="s">
        <v>17</v>
      </c>
      <c r="B96" s="5" t="s">
        <v>239</v>
      </c>
      <c r="C96" s="74">
        <v>1047731</v>
      </c>
      <c r="D96" s="74">
        <v>0</v>
      </c>
      <c r="E96" s="74">
        <v>0</v>
      </c>
      <c r="F96" s="74">
        <v>0</v>
      </c>
      <c r="G96" s="74">
        <v>0</v>
      </c>
      <c r="H96" s="74">
        <v>0</v>
      </c>
      <c r="I96" s="74">
        <v>0</v>
      </c>
      <c r="J96" s="74">
        <v>0</v>
      </c>
      <c r="K96" s="74">
        <v>163650</v>
      </c>
      <c r="L96" s="74">
        <v>0</v>
      </c>
      <c r="M96" s="74">
        <v>0</v>
      </c>
      <c r="N96" s="74">
        <v>0</v>
      </c>
      <c r="O96" s="74">
        <v>0</v>
      </c>
      <c r="P96" s="74">
        <v>0</v>
      </c>
      <c r="Q96" s="75">
        <v>584169</v>
      </c>
    </row>
    <row r="97" spans="1:17" ht="15" customHeight="1" x14ac:dyDescent="0.2">
      <c r="A97" s="4"/>
      <c r="B97" s="6" t="s">
        <v>240</v>
      </c>
      <c r="C97" s="39"/>
      <c r="D97" s="39"/>
      <c r="E97" s="39"/>
      <c r="F97" s="39"/>
      <c r="G97" s="39"/>
      <c r="H97" s="39"/>
      <c r="I97" s="39"/>
      <c r="J97" s="39"/>
      <c r="K97" s="39"/>
      <c r="L97" s="39"/>
      <c r="M97" s="39"/>
      <c r="N97" s="39"/>
      <c r="O97" s="39"/>
      <c r="P97" s="39"/>
      <c r="Q97" s="75"/>
    </row>
    <row r="98" spans="1:17" ht="15" customHeight="1" x14ac:dyDescent="0.2">
      <c r="A98" s="4" t="s">
        <v>18</v>
      </c>
      <c r="B98" s="5" t="s">
        <v>196</v>
      </c>
      <c r="C98" s="74">
        <v>327219</v>
      </c>
      <c r="D98" s="74">
        <v>0</v>
      </c>
      <c r="E98" s="74">
        <v>352543</v>
      </c>
      <c r="F98" s="74">
        <v>22843</v>
      </c>
      <c r="G98" s="74">
        <v>163217</v>
      </c>
      <c r="H98" s="74">
        <v>0</v>
      </c>
      <c r="I98" s="74">
        <v>0</v>
      </c>
      <c r="J98" s="74">
        <v>0</v>
      </c>
      <c r="K98" s="74">
        <v>1494</v>
      </c>
      <c r="L98" s="74">
        <v>20040</v>
      </c>
      <c r="M98" s="74">
        <v>551</v>
      </c>
      <c r="N98" s="74">
        <v>14822</v>
      </c>
      <c r="O98" s="74">
        <v>633</v>
      </c>
      <c r="P98" s="74">
        <v>133690</v>
      </c>
      <c r="Q98" s="75">
        <v>36307</v>
      </c>
    </row>
    <row r="99" spans="1:17" ht="15" customHeight="1" x14ac:dyDescent="0.2">
      <c r="A99" s="4"/>
      <c r="B99" s="6" t="s">
        <v>197</v>
      </c>
      <c r="C99" s="39"/>
      <c r="D99" s="39"/>
      <c r="E99" s="39"/>
      <c r="F99" s="39"/>
      <c r="G99" s="39"/>
      <c r="H99" s="39"/>
      <c r="I99" s="39"/>
      <c r="J99" s="39"/>
      <c r="K99" s="39"/>
      <c r="L99" s="39"/>
      <c r="M99" s="39"/>
      <c r="N99" s="39"/>
      <c r="O99" s="39"/>
      <c r="P99" s="39"/>
      <c r="Q99" s="75"/>
    </row>
    <row r="100" spans="1:17" ht="15" customHeight="1" x14ac:dyDescent="0.2">
      <c r="A100" s="4" t="s">
        <v>19</v>
      </c>
      <c r="B100" s="5" t="s">
        <v>241</v>
      </c>
      <c r="C100" s="74">
        <v>0</v>
      </c>
      <c r="D100" s="74">
        <v>0</v>
      </c>
      <c r="E100" s="74">
        <v>0</v>
      </c>
      <c r="F100" s="74">
        <v>0</v>
      </c>
      <c r="G100" s="74">
        <v>0</v>
      </c>
      <c r="H100" s="74">
        <v>0</v>
      </c>
      <c r="I100" s="74">
        <v>1130021</v>
      </c>
      <c r="J100" s="74">
        <v>0</v>
      </c>
      <c r="K100" s="74">
        <v>0</v>
      </c>
      <c r="L100" s="74">
        <v>1917</v>
      </c>
      <c r="M100" s="74">
        <v>0</v>
      </c>
      <c r="N100" s="74">
        <v>0</v>
      </c>
      <c r="O100" s="74">
        <v>0</v>
      </c>
      <c r="P100" s="74">
        <v>0</v>
      </c>
      <c r="Q100" s="75">
        <v>0</v>
      </c>
    </row>
    <row r="101" spans="1:17" ht="15" customHeight="1" x14ac:dyDescent="0.2">
      <c r="A101" s="4"/>
      <c r="B101" s="6" t="s">
        <v>242</v>
      </c>
      <c r="C101" s="39"/>
      <c r="D101" s="39"/>
      <c r="E101" s="39"/>
      <c r="F101" s="39"/>
      <c r="G101" s="39"/>
      <c r="H101" s="39"/>
      <c r="I101" s="39"/>
      <c r="J101" s="39"/>
      <c r="K101" s="39"/>
      <c r="L101" s="39"/>
      <c r="M101" s="39"/>
      <c r="N101" s="39"/>
      <c r="O101" s="39"/>
      <c r="P101" s="39"/>
      <c r="Q101" s="75"/>
    </row>
    <row r="102" spans="1:17" ht="15" customHeight="1" x14ac:dyDescent="0.2">
      <c r="A102" s="4" t="s">
        <v>20</v>
      </c>
      <c r="B102" s="5" t="s">
        <v>1</v>
      </c>
      <c r="C102" s="74">
        <v>107333</v>
      </c>
      <c r="D102" s="74">
        <v>270</v>
      </c>
      <c r="E102" s="74">
        <v>377561</v>
      </c>
      <c r="F102" s="74">
        <v>14932</v>
      </c>
      <c r="G102" s="74">
        <v>0</v>
      </c>
      <c r="H102" s="74">
        <v>500</v>
      </c>
      <c r="I102" s="74">
        <v>10925</v>
      </c>
      <c r="J102" s="74">
        <v>7500</v>
      </c>
      <c r="K102" s="74">
        <v>20329</v>
      </c>
      <c r="L102" s="74">
        <v>841658</v>
      </c>
      <c r="M102" s="74">
        <v>12767</v>
      </c>
      <c r="N102" s="74">
        <v>19528</v>
      </c>
      <c r="O102" s="74">
        <v>1778</v>
      </c>
      <c r="P102" s="74">
        <v>103394</v>
      </c>
      <c r="Q102" s="75">
        <v>84311</v>
      </c>
    </row>
    <row r="103" spans="1:17" ht="15" customHeight="1" x14ac:dyDescent="0.2">
      <c r="A103" s="4"/>
      <c r="B103" s="6" t="s">
        <v>39</v>
      </c>
      <c r="C103" s="39"/>
      <c r="D103" s="39"/>
      <c r="E103" s="39"/>
      <c r="F103" s="39"/>
      <c r="G103" s="39"/>
      <c r="H103" s="39"/>
      <c r="I103" s="39"/>
      <c r="J103" s="39"/>
      <c r="K103" s="39"/>
      <c r="L103" s="39"/>
      <c r="M103" s="39"/>
      <c r="N103" s="39"/>
      <c r="O103" s="39"/>
      <c r="P103" s="39"/>
      <c r="Q103" s="75"/>
    </row>
    <row r="104" spans="1:17" ht="15" customHeight="1" x14ac:dyDescent="0.2">
      <c r="A104" s="4" t="s">
        <v>21</v>
      </c>
      <c r="B104" s="5" t="s">
        <v>243</v>
      </c>
      <c r="C104" s="74">
        <v>4151830</v>
      </c>
      <c r="D104" s="74">
        <v>0</v>
      </c>
      <c r="E104" s="74">
        <v>82732</v>
      </c>
      <c r="F104" s="74">
        <v>0</v>
      </c>
      <c r="G104" s="74">
        <v>0</v>
      </c>
      <c r="H104" s="74">
        <v>0</v>
      </c>
      <c r="I104" s="74">
        <v>0</v>
      </c>
      <c r="J104" s="74">
        <v>1516614</v>
      </c>
      <c r="K104" s="74">
        <v>0</v>
      </c>
      <c r="L104" s="74">
        <v>0</v>
      </c>
      <c r="M104" s="74">
        <v>0</v>
      </c>
      <c r="N104" s="74">
        <v>0</v>
      </c>
      <c r="O104" s="74">
        <v>0</v>
      </c>
      <c r="P104" s="74">
        <v>320162</v>
      </c>
      <c r="Q104" s="75">
        <v>0</v>
      </c>
    </row>
    <row r="105" spans="1:17" ht="15" customHeight="1" x14ac:dyDescent="0.2">
      <c r="A105" s="4"/>
      <c r="B105" s="6" t="s">
        <v>244</v>
      </c>
      <c r="C105" s="39"/>
      <c r="D105" s="39"/>
      <c r="E105" s="39"/>
      <c r="F105" s="39"/>
      <c r="G105" s="39"/>
      <c r="H105" s="39"/>
      <c r="I105" s="39"/>
      <c r="J105" s="39"/>
      <c r="K105" s="39"/>
      <c r="L105" s="39"/>
      <c r="M105" s="39"/>
      <c r="N105" s="39"/>
      <c r="O105" s="39"/>
      <c r="P105" s="39"/>
      <c r="Q105" s="75"/>
    </row>
    <row r="106" spans="1:17" ht="15" customHeight="1" x14ac:dyDescent="0.2">
      <c r="A106" s="4" t="s">
        <v>22</v>
      </c>
      <c r="B106" s="5" t="s">
        <v>245</v>
      </c>
      <c r="C106" s="74">
        <v>12602</v>
      </c>
      <c r="D106" s="74">
        <v>4</v>
      </c>
      <c r="E106" s="74">
        <v>31794</v>
      </c>
      <c r="F106" s="74">
        <v>14226</v>
      </c>
      <c r="G106" s="74">
        <v>8625</v>
      </c>
      <c r="H106" s="74">
        <v>2622</v>
      </c>
      <c r="I106" s="74">
        <v>3857</v>
      </c>
      <c r="J106" s="74">
        <v>37045</v>
      </c>
      <c r="K106" s="74">
        <v>3104</v>
      </c>
      <c r="L106" s="74">
        <v>38532</v>
      </c>
      <c r="M106" s="74">
        <v>247</v>
      </c>
      <c r="N106" s="74">
        <v>327</v>
      </c>
      <c r="O106" s="74">
        <v>5566</v>
      </c>
      <c r="P106" s="74">
        <v>31623</v>
      </c>
      <c r="Q106" s="75">
        <v>34123</v>
      </c>
    </row>
    <row r="107" spans="1:17" ht="15" customHeight="1" x14ac:dyDescent="0.2">
      <c r="A107" s="4"/>
      <c r="B107" s="6" t="s">
        <v>246</v>
      </c>
      <c r="C107" s="39"/>
      <c r="D107" s="39"/>
      <c r="E107" s="39"/>
      <c r="F107" s="39"/>
      <c r="G107" s="39"/>
      <c r="H107" s="39"/>
      <c r="I107" s="39"/>
      <c r="J107" s="39"/>
      <c r="K107" s="39"/>
      <c r="L107" s="39"/>
      <c r="M107" s="39"/>
      <c r="N107" s="39"/>
      <c r="O107" s="39"/>
      <c r="P107" s="39"/>
      <c r="Q107" s="75"/>
    </row>
    <row r="108" spans="1:17" ht="15" customHeight="1" x14ac:dyDescent="0.2">
      <c r="A108" s="4" t="s">
        <v>23</v>
      </c>
      <c r="B108" s="5" t="s">
        <v>247</v>
      </c>
      <c r="C108" s="74">
        <v>30028</v>
      </c>
      <c r="D108" s="74">
        <v>0</v>
      </c>
      <c r="E108" s="74">
        <v>6686</v>
      </c>
      <c r="F108" s="74">
        <v>0</v>
      </c>
      <c r="G108" s="74">
        <v>10724</v>
      </c>
      <c r="H108" s="74">
        <v>2914</v>
      </c>
      <c r="I108" s="74">
        <v>66216</v>
      </c>
      <c r="J108" s="74">
        <v>22230</v>
      </c>
      <c r="K108" s="74">
        <v>0</v>
      </c>
      <c r="L108" s="74">
        <v>370362</v>
      </c>
      <c r="M108" s="74">
        <v>3705</v>
      </c>
      <c r="N108" s="74">
        <v>1016</v>
      </c>
      <c r="O108" s="74">
        <v>6904</v>
      </c>
      <c r="P108" s="74">
        <v>147374</v>
      </c>
      <c r="Q108" s="75">
        <v>25081</v>
      </c>
    </row>
    <row r="109" spans="1:17" ht="15" customHeight="1" x14ac:dyDescent="0.2">
      <c r="A109" s="4"/>
      <c r="B109" s="6" t="s">
        <v>248</v>
      </c>
      <c r="C109" s="74"/>
      <c r="D109" s="74"/>
      <c r="E109" s="74"/>
      <c r="F109" s="74"/>
      <c r="G109" s="74"/>
      <c r="H109" s="74"/>
      <c r="I109" s="74"/>
      <c r="J109" s="74"/>
      <c r="K109" s="74"/>
      <c r="L109" s="74"/>
      <c r="M109" s="74"/>
      <c r="N109" s="74"/>
      <c r="O109" s="74"/>
      <c r="P109" s="74"/>
      <c r="Q109" s="75"/>
    </row>
    <row r="110" spans="1:17" ht="15" customHeight="1" x14ac:dyDescent="0.2">
      <c r="A110" s="4" t="s">
        <v>24</v>
      </c>
      <c r="B110" s="5" t="s">
        <v>249</v>
      </c>
      <c r="C110" s="74">
        <v>0</v>
      </c>
      <c r="D110" s="74">
        <v>0</v>
      </c>
      <c r="E110" s="74">
        <v>763134</v>
      </c>
      <c r="F110" s="74">
        <v>0</v>
      </c>
      <c r="G110" s="74">
        <v>0</v>
      </c>
      <c r="H110" s="74">
        <v>0</v>
      </c>
      <c r="I110" s="74">
        <v>130158</v>
      </c>
      <c r="J110" s="74">
        <v>2256</v>
      </c>
      <c r="K110" s="74">
        <v>0</v>
      </c>
      <c r="L110" s="74">
        <v>0</v>
      </c>
      <c r="M110" s="74">
        <v>0</v>
      </c>
      <c r="N110" s="74">
        <v>0</v>
      </c>
      <c r="O110" s="74">
        <v>0</v>
      </c>
      <c r="P110" s="74">
        <v>105128</v>
      </c>
      <c r="Q110" s="75">
        <v>0</v>
      </c>
    </row>
    <row r="111" spans="1:17" ht="15" customHeight="1" x14ac:dyDescent="0.2">
      <c r="A111" s="4"/>
      <c r="B111" s="6" t="s">
        <v>250</v>
      </c>
      <c r="C111" s="74"/>
      <c r="D111" s="74"/>
      <c r="E111" s="74"/>
      <c r="F111" s="74"/>
      <c r="G111" s="74"/>
      <c r="H111" s="74"/>
      <c r="I111" s="74"/>
      <c r="J111" s="74"/>
      <c r="K111" s="74"/>
      <c r="L111" s="74"/>
      <c r="M111" s="74"/>
      <c r="N111" s="74"/>
      <c r="O111" s="74"/>
      <c r="P111" s="74"/>
      <c r="Q111" s="75"/>
    </row>
    <row r="112" spans="1:17" ht="15" customHeight="1" x14ac:dyDescent="0.2">
      <c r="A112" s="4" t="s">
        <v>25</v>
      </c>
      <c r="B112" s="5" t="s">
        <v>251</v>
      </c>
      <c r="C112" s="74">
        <v>69521</v>
      </c>
      <c r="D112" s="74">
        <v>0</v>
      </c>
      <c r="E112" s="74">
        <v>1262538</v>
      </c>
      <c r="F112" s="74">
        <v>0</v>
      </c>
      <c r="G112" s="74">
        <v>127367</v>
      </c>
      <c r="H112" s="74">
        <v>0</v>
      </c>
      <c r="I112" s="74">
        <v>181557</v>
      </c>
      <c r="J112" s="74">
        <v>142534</v>
      </c>
      <c r="K112" s="74">
        <v>373279</v>
      </c>
      <c r="L112" s="74">
        <v>2427905</v>
      </c>
      <c r="M112" s="74">
        <v>0</v>
      </c>
      <c r="N112" s="74">
        <v>0</v>
      </c>
      <c r="O112" s="74">
        <v>15056</v>
      </c>
      <c r="P112" s="74">
        <v>0</v>
      </c>
      <c r="Q112" s="75">
        <v>0</v>
      </c>
    </row>
    <row r="113" spans="1:17" ht="15" customHeight="1" x14ac:dyDescent="0.2">
      <c r="A113" s="4"/>
      <c r="B113" s="6" t="s">
        <v>252</v>
      </c>
      <c r="C113" s="74"/>
      <c r="D113" s="74"/>
      <c r="E113" s="74"/>
      <c r="F113" s="74"/>
      <c r="G113" s="74"/>
      <c r="H113" s="74"/>
      <c r="I113" s="74"/>
      <c r="J113" s="74"/>
      <c r="K113" s="74"/>
      <c r="L113" s="74"/>
      <c r="M113" s="74"/>
      <c r="N113" s="74"/>
      <c r="O113" s="74"/>
      <c r="P113" s="74"/>
      <c r="Q113" s="75"/>
    </row>
    <row r="114" spans="1:17" ht="15" customHeight="1" x14ac:dyDescent="0.2">
      <c r="A114" s="4" t="s">
        <v>26</v>
      </c>
      <c r="B114" s="5" t="s">
        <v>2</v>
      </c>
      <c r="C114" s="74">
        <v>703836</v>
      </c>
      <c r="D114" s="74">
        <v>24063</v>
      </c>
      <c r="E114" s="74">
        <v>1051592</v>
      </c>
      <c r="F114" s="74">
        <v>32360</v>
      </c>
      <c r="G114" s="74">
        <v>17053</v>
      </c>
      <c r="H114" s="74">
        <v>12652</v>
      </c>
      <c r="I114" s="74">
        <v>234916</v>
      </c>
      <c r="J114" s="74">
        <v>452477</v>
      </c>
      <c r="K114" s="74">
        <v>383576</v>
      </c>
      <c r="L114" s="74">
        <v>3527392</v>
      </c>
      <c r="M114" s="74">
        <v>52525</v>
      </c>
      <c r="N114" s="74">
        <v>61481</v>
      </c>
      <c r="O114" s="74">
        <v>46476</v>
      </c>
      <c r="P114" s="74">
        <v>317978</v>
      </c>
      <c r="Q114" s="75">
        <v>228273</v>
      </c>
    </row>
    <row r="115" spans="1:17" ht="15" customHeight="1" x14ac:dyDescent="0.2">
      <c r="A115" s="4"/>
      <c r="B115" s="6" t="s">
        <v>40</v>
      </c>
      <c r="C115" s="74"/>
      <c r="D115" s="74"/>
      <c r="E115" s="74"/>
      <c r="F115" s="74"/>
      <c r="G115" s="74"/>
      <c r="H115" s="74"/>
      <c r="I115" s="74"/>
      <c r="J115" s="74"/>
      <c r="K115" s="74"/>
      <c r="L115" s="74"/>
      <c r="M115" s="74"/>
      <c r="N115" s="74"/>
      <c r="O115" s="74"/>
      <c r="P115" s="74"/>
      <c r="Q115" s="75"/>
    </row>
    <row r="116" spans="1:17" ht="15" customHeight="1" x14ac:dyDescent="0.2">
      <c r="A116" s="4"/>
      <c r="B116" s="76" t="s">
        <v>253</v>
      </c>
      <c r="C116" s="77">
        <v>0</v>
      </c>
      <c r="D116" s="77">
        <v>0</v>
      </c>
      <c r="E116" s="77">
        <v>4790</v>
      </c>
      <c r="F116" s="77">
        <v>0</v>
      </c>
      <c r="G116" s="77">
        <v>0</v>
      </c>
      <c r="H116" s="77">
        <v>0</v>
      </c>
      <c r="I116" s="77">
        <v>0</v>
      </c>
      <c r="J116" s="77">
        <v>8877</v>
      </c>
      <c r="K116" s="77">
        <v>0</v>
      </c>
      <c r="L116" s="77">
        <v>0</v>
      </c>
      <c r="M116" s="77">
        <v>0</v>
      </c>
      <c r="N116" s="77">
        <v>0</v>
      </c>
      <c r="O116" s="77">
        <v>0</v>
      </c>
      <c r="P116" s="77">
        <v>7354</v>
      </c>
      <c r="Q116" s="78">
        <v>0</v>
      </c>
    </row>
    <row r="117" spans="1:17" ht="15" customHeight="1" x14ac:dyDescent="0.2">
      <c r="A117" s="4"/>
      <c r="B117" s="16" t="s">
        <v>254</v>
      </c>
      <c r="C117" s="39"/>
      <c r="D117" s="39"/>
      <c r="E117" s="39"/>
      <c r="F117" s="39"/>
      <c r="G117" s="39"/>
      <c r="H117" s="39"/>
      <c r="I117" s="39"/>
      <c r="J117" s="39"/>
      <c r="K117" s="39"/>
      <c r="L117" s="39"/>
      <c r="M117" s="39"/>
      <c r="N117" s="39"/>
      <c r="O117" s="39"/>
      <c r="P117" s="39"/>
      <c r="Q117" s="75"/>
    </row>
    <row r="118" spans="1:17" ht="15" customHeight="1" x14ac:dyDescent="0.2">
      <c r="A118" s="4"/>
      <c r="B118" s="76" t="s">
        <v>255</v>
      </c>
      <c r="C118" s="77">
        <v>703836</v>
      </c>
      <c r="D118" s="77">
        <v>24063</v>
      </c>
      <c r="E118" s="77">
        <v>1046802</v>
      </c>
      <c r="F118" s="77">
        <v>32360</v>
      </c>
      <c r="G118" s="77">
        <v>17053</v>
      </c>
      <c r="H118" s="77">
        <v>12652</v>
      </c>
      <c r="I118" s="77">
        <v>234916</v>
      </c>
      <c r="J118" s="77">
        <v>443600</v>
      </c>
      <c r="K118" s="77">
        <v>383576</v>
      </c>
      <c r="L118" s="77">
        <v>3527392</v>
      </c>
      <c r="M118" s="77">
        <v>52525</v>
      </c>
      <c r="N118" s="77">
        <v>61481</v>
      </c>
      <c r="O118" s="77">
        <v>46476</v>
      </c>
      <c r="P118" s="77">
        <v>310624</v>
      </c>
      <c r="Q118" s="78">
        <v>228273</v>
      </c>
    </row>
    <row r="119" spans="1:17" ht="15" customHeight="1" x14ac:dyDescent="0.2">
      <c r="A119" s="4"/>
      <c r="B119" s="16" t="s">
        <v>40</v>
      </c>
      <c r="C119" s="77"/>
      <c r="D119" s="77"/>
      <c r="E119" s="77"/>
      <c r="F119" s="77"/>
      <c r="G119" s="77"/>
      <c r="H119" s="77"/>
      <c r="I119" s="77"/>
      <c r="J119" s="77"/>
      <c r="K119" s="77"/>
      <c r="L119" s="77"/>
      <c r="M119" s="77"/>
      <c r="N119" s="77"/>
      <c r="O119" s="77"/>
      <c r="P119" s="77"/>
      <c r="Q119" s="78"/>
    </row>
    <row r="120" spans="1:17" ht="15" customHeight="1" x14ac:dyDescent="0.2">
      <c r="A120" s="84"/>
      <c r="B120" s="85" t="s">
        <v>41</v>
      </c>
      <c r="C120" s="86">
        <v>40083202</v>
      </c>
      <c r="D120" s="86">
        <v>161975</v>
      </c>
      <c r="E120" s="86">
        <v>71374009</v>
      </c>
      <c r="F120" s="86">
        <v>1183148</v>
      </c>
      <c r="G120" s="86">
        <v>1842386</v>
      </c>
      <c r="H120" s="86">
        <v>541337</v>
      </c>
      <c r="I120" s="86">
        <v>12322008</v>
      </c>
      <c r="J120" s="86">
        <v>13833844</v>
      </c>
      <c r="K120" s="86">
        <v>21058950</v>
      </c>
      <c r="L120" s="86">
        <v>93659274</v>
      </c>
      <c r="M120" s="86">
        <v>1761579</v>
      </c>
      <c r="N120" s="86">
        <v>4939288</v>
      </c>
      <c r="O120" s="86">
        <v>727214</v>
      </c>
      <c r="P120" s="86">
        <v>38181014</v>
      </c>
      <c r="Q120" s="87">
        <v>14121261</v>
      </c>
    </row>
    <row r="121" spans="1:17" ht="15" customHeight="1" x14ac:dyDescent="0.2">
      <c r="A121" s="70"/>
      <c r="B121" s="3" t="s">
        <v>3</v>
      </c>
      <c r="C121" s="7"/>
      <c r="D121" s="7"/>
      <c r="E121" s="7"/>
      <c r="F121" s="7"/>
      <c r="G121" s="7"/>
      <c r="H121" s="7"/>
      <c r="I121" s="7"/>
      <c r="J121" s="7"/>
      <c r="K121" s="7"/>
      <c r="L121" s="7"/>
      <c r="M121" s="7"/>
      <c r="N121" s="7"/>
      <c r="O121" s="7"/>
      <c r="P121" s="7"/>
      <c r="Q121" s="28"/>
    </row>
    <row r="122" spans="1:17" ht="15" customHeight="1" x14ac:dyDescent="0.2">
      <c r="A122" s="4" t="s">
        <v>27</v>
      </c>
      <c r="B122" s="5" t="s">
        <v>3</v>
      </c>
      <c r="C122" s="74">
        <v>1293063</v>
      </c>
      <c r="D122" s="74">
        <v>20000</v>
      </c>
      <c r="E122" s="74">
        <v>3877865</v>
      </c>
      <c r="F122" s="74">
        <v>104000</v>
      </c>
      <c r="G122" s="74">
        <v>150000</v>
      </c>
      <c r="H122" s="74">
        <v>59500</v>
      </c>
      <c r="I122" s="74">
        <v>1720700</v>
      </c>
      <c r="J122" s="74">
        <v>965799</v>
      </c>
      <c r="K122" s="74">
        <v>1700000</v>
      </c>
      <c r="L122" s="74">
        <v>5900000</v>
      </c>
      <c r="M122" s="74">
        <v>81250</v>
      </c>
      <c r="N122" s="74">
        <v>530000</v>
      </c>
      <c r="O122" s="74">
        <v>66593</v>
      </c>
      <c r="P122" s="74">
        <v>1972962</v>
      </c>
      <c r="Q122" s="75">
        <v>539904</v>
      </c>
    </row>
    <row r="123" spans="1:17" ht="15" customHeight="1" x14ac:dyDescent="0.2">
      <c r="A123" s="4"/>
      <c r="B123" s="6" t="s">
        <v>256</v>
      </c>
      <c r="C123" s="39"/>
      <c r="D123" s="39"/>
      <c r="E123" s="39"/>
      <c r="F123" s="39"/>
      <c r="G123" s="39"/>
      <c r="H123" s="39"/>
      <c r="I123" s="39"/>
      <c r="J123" s="39"/>
      <c r="K123" s="39"/>
      <c r="L123" s="39"/>
      <c r="M123" s="39"/>
      <c r="N123" s="39"/>
      <c r="O123" s="39"/>
      <c r="P123" s="39"/>
      <c r="Q123" s="75"/>
    </row>
    <row r="124" spans="1:17" ht="15" customHeight="1" x14ac:dyDescent="0.2">
      <c r="A124" s="4" t="s">
        <v>28</v>
      </c>
      <c r="B124" s="5" t="s">
        <v>4</v>
      </c>
      <c r="C124" s="74">
        <v>0</v>
      </c>
      <c r="D124" s="74">
        <v>369</v>
      </c>
      <c r="E124" s="74">
        <v>0</v>
      </c>
      <c r="F124" s="74">
        <v>1362</v>
      </c>
      <c r="G124" s="74">
        <v>25000</v>
      </c>
      <c r="H124" s="74">
        <v>0</v>
      </c>
      <c r="I124" s="74">
        <v>199765</v>
      </c>
      <c r="J124" s="74">
        <v>0</v>
      </c>
      <c r="K124" s="74">
        <v>0</v>
      </c>
      <c r="L124" s="74">
        <v>0</v>
      </c>
      <c r="M124" s="74">
        <v>0</v>
      </c>
      <c r="N124" s="74">
        <v>7008</v>
      </c>
      <c r="O124" s="74">
        <v>0</v>
      </c>
      <c r="P124" s="74">
        <v>0</v>
      </c>
      <c r="Q124" s="75">
        <v>0</v>
      </c>
    </row>
    <row r="125" spans="1:17" ht="15" customHeight="1" x14ac:dyDescent="0.2">
      <c r="A125" s="4"/>
      <c r="B125" s="6" t="s">
        <v>42</v>
      </c>
      <c r="C125" s="39"/>
      <c r="D125" s="39"/>
      <c r="E125" s="39"/>
      <c r="F125" s="39"/>
      <c r="G125" s="39"/>
      <c r="H125" s="39"/>
      <c r="I125" s="39"/>
      <c r="J125" s="39"/>
      <c r="K125" s="39"/>
      <c r="L125" s="39"/>
      <c r="M125" s="39"/>
      <c r="N125" s="39"/>
      <c r="O125" s="39"/>
      <c r="P125" s="39"/>
      <c r="Q125" s="75"/>
    </row>
    <row r="126" spans="1:17" ht="15" customHeight="1" x14ac:dyDescent="0.2">
      <c r="A126" s="4" t="s">
        <v>29</v>
      </c>
      <c r="B126" s="5" t="s">
        <v>257</v>
      </c>
      <c r="C126" s="74">
        <v>5270</v>
      </c>
      <c r="D126" s="74">
        <v>0</v>
      </c>
      <c r="E126" s="74">
        <v>9853</v>
      </c>
      <c r="F126" s="74">
        <v>0</v>
      </c>
      <c r="G126" s="74">
        <v>0</v>
      </c>
      <c r="H126" s="74">
        <v>0</v>
      </c>
      <c r="I126" s="74">
        <v>0</v>
      </c>
      <c r="J126" s="74">
        <v>0</v>
      </c>
      <c r="K126" s="74">
        <v>8273</v>
      </c>
      <c r="L126" s="74">
        <v>0</v>
      </c>
      <c r="M126" s="74">
        <v>0</v>
      </c>
      <c r="N126" s="74">
        <v>0</v>
      </c>
      <c r="O126" s="74">
        <v>0</v>
      </c>
      <c r="P126" s="74">
        <v>0</v>
      </c>
      <c r="Q126" s="75">
        <v>0</v>
      </c>
    </row>
    <row r="127" spans="1:17" ht="15" customHeight="1" x14ac:dyDescent="0.2">
      <c r="A127" s="4"/>
      <c r="B127" s="6" t="s">
        <v>258</v>
      </c>
      <c r="C127" s="39"/>
      <c r="D127" s="39"/>
      <c r="E127" s="39"/>
      <c r="F127" s="39"/>
      <c r="G127" s="39"/>
      <c r="H127" s="39"/>
      <c r="I127" s="39"/>
      <c r="J127" s="39"/>
      <c r="K127" s="39"/>
      <c r="L127" s="39"/>
      <c r="M127" s="39"/>
      <c r="N127" s="39"/>
      <c r="O127" s="39"/>
      <c r="P127" s="39"/>
      <c r="Q127" s="75"/>
    </row>
    <row r="128" spans="1:17" ht="15" customHeight="1" x14ac:dyDescent="0.2">
      <c r="A128" s="4" t="s">
        <v>30</v>
      </c>
      <c r="B128" s="5" t="s">
        <v>259</v>
      </c>
      <c r="C128" s="74">
        <v>-13828</v>
      </c>
      <c r="D128" s="74">
        <v>0</v>
      </c>
      <c r="E128" s="74">
        <v>-13547</v>
      </c>
      <c r="F128" s="74">
        <v>-153</v>
      </c>
      <c r="G128" s="74">
        <v>-12150</v>
      </c>
      <c r="H128" s="74">
        <v>0</v>
      </c>
      <c r="I128" s="74">
        <v>-3</v>
      </c>
      <c r="J128" s="74">
        <v>0</v>
      </c>
      <c r="K128" s="74">
        <v>-3280</v>
      </c>
      <c r="L128" s="74">
        <v>0</v>
      </c>
      <c r="M128" s="74">
        <v>0</v>
      </c>
      <c r="N128" s="74">
        <v>0</v>
      </c>
      <c r="O128" s="74">
        <v>0</v>
      </c>
      <c r="P128" s="74">
        <v>-1757</v>
      </c>
      <c r="Q128" s="75">
        <v>0</v>
      </c>
    </row>
    <row r="129" spans="1:18" ht="15" customHeight="1" x14ac:dyDescent="0.2">
      <c r="A129" s="4"/>
      <c r="B129" s="6" t="s">
        <v>260</v>
      </c>
      <c r="C129" s="39"/>
      <c r="D129" s="39"/>
      <c r="E129" s="39"/>
      <c r="F129" s="39"/>
      <c r="G129" s="39"/>
      <c r="H129" s="39"/>
      <c r="I129" s="39"/>
      <c r="J129" s="39"/>
      <c r="K129" s="39"/>
      <c r="L129" s="39"/>
      <c r="M129" s="39"/>
      <c r="N129" s="39"/>
      <c r="O129" s="39"/>
      <c r="P129" s="39"/>
      <c r="Q129" s="75"/>
    </row>
    <row r="130" spans="1:18" ht="15" customHeight="1" x14ac:dyDescent="0.2">
      <c r="A130" s="4" t="s">
        <v>31</v>
      </c>
      <c r="B130" s="5" t="s">
        <v>5</v>
      </c>
      <c r="C130" s="74">
        <v>-51143</v>
      </c>
      <c r="D130" s="74">
        <v>-983</v>
      </c>
      <c r="E130" s="74">
        <v>106898</v>
      </c>
      <c r="F130" s="74">
        <v>-7284</v>
      </c>
      <c r="G130" s="74">
        <v>9291</v>
      </c>
      <c r="H130" s="74">
        <v>9943</v>
      </c>
      <c r="I130" s="74">
        <v>61458</v>
      </c>
      <c r="J130" s="74">
        <v>114262</v>
      </c>
      <c r="K130" s="74">
        <v>18508</v>
      </c>
      <c r="L130" s="74">
        <v>411810</v>
      </c>
      <c r="M130" s="74">
        <v>466</v>
      </c>
      <c r="N130" s="74">
        <v>-58879</v>
      </c>
      <c r="O130" s="74">
        <v>0</v>
      </c>
      <c r="P130" s="74">
        <v>-311745</v>
      </c>
      <c r="Q130" s="75">
        <v>-49637</v>
      </c>
    </row>
    <row r="131" spans="1:18" ht="15" customHeight="1" x14ac:dyDescent="0.2">
      <c r="A131" s="4"/>
      <c r="B131" s="6" t="s">
        <v>43</v>
      </c>
      <c r="C131" s="74"/>
      <c r="D131" s="74"/>
      <c r="E131" s="74"/>
      <c r="F131" s="74"/>
      <c r="G131" s="74"/>
      <c r="H131" s="74"/>
      <c r="I131" s="74"/>
      <c r="J131" s="74"/>
      <c r="K131" s="74"/>
      <c r="L131" s="74"/>
      <c r="M131" s="74"/>
      <c r="N131" s="74"/>
      <c r="O131" s="74"/>
      <c r="P131" s="74"/>
      <c r="Q131" s="75"/>
    </row>
    <row r="132" spans="1:18" ht="15" customHeight="1" x14ac:dyDescent="0.2">
      <c r="A132" s="4" t="s">
        <v>32</v>
      </c>
      <c r="B132" s="5" t="s">
        <v>261</v>
      </c>
      <c r="C132" s="74">
        <v>1057640</v>
      </c>
      <c r="D132" s="74">
        <v>13901</v>
      </c>
      <c r="E132" s="74">
        <v>458087</v>
      </c>
      <c r="F132" s="74">
        <v>96515</v>
      </c>
      <c r="G132" s="74">
        <v>199721</v>
      </c>
      <c r="H132" s="74">
        <v>29296</v>
      </c>
      <c r="I132" s="74">
        <v>-952246</v>
      </c>
      <c r="J132" s="74">
        <v>107322</v>
      </c>
      <c r="K132" s="74">
        <v>-148464</v>
      </c>
      <c r="L132" s="74">
        <v>-437937</v>
      </c>
      <c r="M132" s="74">
        <v>253483</v>
      </c>
      <c r="N132" s="74">
        <v>-175886</v>
      </c>
      <c r="O132" s="74">
        <v>66774</v>
      </c>
      <c r="P132" s="74">
        <v>912446</v>
      </c>
      <c r="Q132" s="75">
        <v>26497</v>
      </c>
    </row>
    <row r="133" spans="1:18" ht="15" customHeight="1" x14ac:dyDescent="0.2">
      <c r="A133" s="4"/>
      <c r="B133" s="6" t="s">
        <v>262</v>
      </c>
      <c r="C133" s="74"/>
      <c r="D133" s="74"/>
      <c r="E133" s="74"/>
      <c r="F133" s="74"/>
      <c r="G133" s="74"/>
      <c r="H133" s="74"/>
      <c r="I133" s="74"/>
      <c r="J133" s="74"/>
      <c r="K133" s="74"/>
      <c r="L133" s="74"/>
      <c r="M133" s="74"/>
      <c r="N133" s="74"/>
      <c r="O133" s="74"/>
      <c r="P133" s="74"/>
      <c r="Q133" s="75"/>
    </row>
    <row r="134" spans="1:18" ht="15" customHeight="1" x14ac:dyDescent="0.2">
      <c r="A134" s="4" t="s">
        <v>263</v>
      </c>
      <c r="B134" s="5" t="s">
        <v>264</v>
      </c>
      <c r="C134" s="74">
        <v>-163623</v>
      </c>
      <c r="D134" s="74">
        <v>379</v>
      </c>
      <c r="E134" s="74">
        <v>-226620</v>
      </c>
      <c r="F134" s="74">
        <v>82529</v>
      </c>
      <c r="G134" s="74">
        <v>11849</v>
      </c>
      <c r="H134" s="74">
        <v>4833</v>
      </c>
      <c r="I134" s="74">
        <v>-295361</v>
      </c>
      <c r="J134" s="74">
        <v>26883</v>
      </c>
      <c r="K134" s="74">
        <v>-186953</v>
      </c>
      <c r="L134" s="74">
        <v>-348044</v>
      </c>
      <c r="M134" s="74">
        <v>4049</v>
      </c>
      <c r="N134" s="74">
        <v>-62019</v>
      </c>
      <c r="O134" s="74">
        <v>9516</v>
      </c>
      <c r="P134" s="74">
        <v>193061</v>
      </c>
      <c r="Q134" s="75">
        <v>-118966</v>
      </c>
    </row>
    <row r="135" spans="1:18" ht="15" customHeight="1" x14ac:dyDescent="0.2">
      <c r="A135" s="4"/>
      <c r="B135" s="6" t="s">
        <v>265</v>
      </c>
      <c r="C135" s="39"/>
      <c r="D135" s="39"/>
      <c r="E135" s="39"/>
      <c r="F135" s="39"/>
      <c r="G135" s="39"/>
      <c r="H135" s="39"/>
      <c r="I135" s="39"/>
      <c r="J135" s="39"/>
      <c r="K135" s="39"/>
      <c r="L135" s="39"/>
      <c r="M135" s="39"/>
      <c r="N135" s="39"/>
      <c r="O135" s="39"/>
      <c r="P135" s="39"/>
      <c r="Q135" s="75"/>
    </row>
    <row r="136" spans="1:18" ht="15" customHeight="1" x14ac:dyDescent="0.2">
      <c r="A136" s="4" t="s">
        <v>266</v>
      </c>
      <c r="B136" s="5" t="s">
        <v>267</v>
      </c>
      <c r="C136" s="74">
        <v>0</v>
      </c>
      <c r="D136" s="74">
        <v>0</v>
      </c>
      <c r="E136" s="74">
        <v>0</v>
      </c>
      <c r="F136" s="74">
        <v>-15600</v>
      </c>
      <c r="G136" s="74">
        <v>0</v>
      </c>
      <c r="H136" s="74">
        <v>0</v>
      </c>
      <c r="I136" s="74">
        <v>0</v>
      </c>
      <c r="J136" s="74">
        <v>0</v>
      </c>
      <c r="K136" s="74">
        <v>0</v>
      </c>
      <c r="L136" s="74">
        <v>0</v>
      </c>
      <c r="M136" s="74">
        <v>0</v>
      </c>
      <c r="N136" s="74">
        <v>0</v>
      </c>
      <c r="O136" s="74">
        <v>0</v>
      </c>
      <c r="P136" s="74">
        <v>0</v>
      </c>
      <c r="Q136" s="75">
        <v>0</v>
      </c>
      <c r="R136" s="74"/>
    </row>
    <row r="137" spans="1:18" ht="15" customHeight="1" x14ac:dyDescent="0.2">
      <c r="A137" s="4"/>
      <c r="B137" s="6" t="s">
        <v>268</v>
      </c>
      <c r="C137" s="74"/>
      <c r="D137" s="74"/>
      <c r="E137" s="74"/>
      <c r="F137" s="74"/>
      <c r="G137" s="74"/>
      <c r="H137" s="74"/>
      <c r="I137" s="74"/>
      <c r="J137" s="74"/>
      <c r="K137" s="74"/>
      <c r="L137" s="74"/>
      <c r="M137" s="74"/>
      <c r="N137" s="74"/>
      <c r="O137" s="74"/>
      <c r="P137" s="74"/>
      <c r="Q137" s="75"/>
      <c r="R137" s="74"/>
    </row>
    <row r="138" spans="1:18" ht="15" customHeight="1" x14ac:dyDescent="0.2">
      <c r="A138" s="88" t="s">
        <v>269</v>
      </c>
      <c r="B138" s="5" t="s">
        <v>270</v>
      </c>
      <c r="C138" s="74">
        <v>418269</v>
      </c>
      <c r="D138" s="74">
        <v>3463</v>
      </c>
      <c r="E138" s="74">
        <v>774371</v>
      </c>
      <c r="F138" s="74">
        <v>0</v>
      </c>
      <c r="G138" s="74">
        <v>251</v>
      </c>
      <c r="H138" s="74">
        <v>850</v>
      </c>
      <c r="I138" s="74">
        <v>69173</v>
      </c>
      <c r="J138" s="74">
        <v>1541</v>
      </c>
      <c r="K138" s="74">
        <v>26440</v>
      </c>
      <c r="L138" s="74">
        <v>966931</v>
      </c>
      <c r="M138" s="74">
        <v>0</v>
      </c>
      <c r="N138" s="74">
        <v>0</v>
      </c>
      <c r="O138" s="74">
        <v>0</v>
      </c>
      <c r="P138" s="74">
        <v>597153</v>
      </c>
      <c r="Q138" s="75">
        <v>0</v>
      </c>
    </row>
    <row r="139" spans="1:18" ht="15" customHeight="1" x14ac:dyDescent="0.2">
      <c r="A139" s="4"/>
      <c r="B139" s="6" t="s">
        <v>271</v>
      </c>
      <c r="C139" s="74"/>
      <c r="D139" s="74"/>
      <c r="E139" s="74"/>
      <c r="F139" s="74"/>
      <c r="G139" s="74"/>
      <c r="H139" s="74"/>
      <c r="I139" s="74"/>
      <c r="J139" s="74"/>
      <c r="K139" s="74"/>
      <c r="L139" s="74"/>
      <c r="M139" s="74"/>
      <c r="N139" s="74"/>
      <c r="O139" s="74"/>
      <c r="P139" s="74"/>
      <c r="Q139" s="75"/>
    </row>
    <row r="140" spans="1:18" ht="15" customHeight="1" x14ac:dyDescent="0.2">
      <c r="A140" s="84"/>
      <c r="B140" s="85" t="s">
        <v>272</v>
      </c>
      <c r="C140" s="86">
        <v>2545648</v>
      </c>
      <c r="D140" s="86">
        <v>37129</v>
      </c>
      <c r="E140" s="86">
        <v>4986907</v>
      </c>
      <c r="F140" s="86">
        <v>261369</v>
      </c>
      <c r="G140" s="86">
        <v>383962</v>
      </c>
      <c r="H140" s="86">
        <v>104422</v>
      </c>
      <c r="I140" s="86">
        <v>803486</v>
      </c>
      <c r="J140" s="86">
        <v>1215807</v>
      </c>
      <c r="K140" s="86">
        <v>1414524</v>
      </c>
      <c r="L140" s="86">
        <v>6492760</v>
      </c>
      <c r="M140" s="86">
        <v>339248</v>
      </c>
      <c r="N140" s="86">
        <v>240224</v>
      </c>
      <c r="O140" s="86">
        <v>142883</v>
      </c>
      <c r="P140" s="86">
        <v>3362120</v>
      </c>
      <c r="Q140" s="87">
        <v>397798</v>
      </c>
    </row>
    <row r="141" spans="1:18" ht="15" customHeight="1" x14ac:dyDescent="0.2">
      <c r="A141" s="89"/>
      <c r="B141" s="90" t="s">
        <v>273</v>
      </c>
      <c r="C141" s="91">
        <v>42628850</v>
      </c>
      <c r="D141" s="91">
        <v>199104</v>
      </c>
      <c r="E141" s="91">
        <v>76360916</v>
      </c>
      <c r="F141" s="91">
        <v>1444517</v>
      </c>
      <c r="G141" s="91">
        <v>2226348</v>
      </c>
      <c r="H141" s="91">
        <v>645759</v>
      </c>
      <c r="I141" s="91">
        <v>13125494</v>
      </c>
      <c r="J141" s="91">
        <v>15049651</v>
      </c>
      <c r="K141" s="91">
        <v>22473474</v>
      </c>
      <c r="L141" s="91">
        <v>100152034</v>
      </c>
      <c r="M141" s="91">
        <v>2100827</v>
      </c>
      <c r="N141" s="91">
        <v>5179512</v>
      </c>
      <c r="O141" s="91">
        <v>870097</v>
      </c>
      <c r="P141" s="91">
        <v>41543134</v>
      </c>
      <c r="Q141" s="92">
        <v>14519059</v>
      </c>
    </row>
    <row r="142" spans="1:18" ht="15" customHeight="1" x14ac:dyDescent="0.2">
      <c r="A142" s="93"/>
      <c r="B142" s="5"/>
      <c r="C142" s="49"/>
      <c r="D142" s="49"/>
      <c r="E142" s="49"/>
      <c r="F142" s="49"/>
      <c r="G142" s="49"/>
      <c r="H142" s="49"/>
      <c r="I142" s="49"/>
      <c r="J142" s="49"/>
      <c r="K142" s="49"/>
      <c r="L142" s="49"/>
      <c r="M142" s="49"/>
      <c r="N142" s="49"/>
      <c r="O142" s="49"/>
      <c r="P142" s="49"/>
      <c r="Q142" s="49"/>
    </row>
    <row r="143" spans="1:18" ht="15" customHeight="1" x14ac:dyDescent="0.2">
      <c r="A143" s="8" t="s">
        <v>44</v>
      </c>
      <c r="B143" s="8"/>
      <c r="C143" s="49"/>
      <c r="D143" s="49"/>
      <c r="E143" s="49"/>
      <c r="F143" s="49"/>
      <c r="G143" s="49"/>
      <c r="H143" s="49"/>
      <c r="I143" s="49"/>
      <c r="J143" s="49"/>
      <c r="K143" s="49"/>
      <c r="L143" s="49"/>
      <c r="M143" s="49"/>
      <c r="N143" s="49"/>
      <c r="O143" s="49"/>
      <c r="P143" s="49"/>
      <c r="Q143" s="49"/>
    </row>
    <row r="144" spans="1:18" ht="15" customHeight="1" x14ac:dyDescent="0.2">
      <c r="A144" s="9" t="s">
        <v>45</v>
      </c>
    </row>
    <row r="145" spans="3:17" ht="15" customHeight="1" x14ac:dyDescent="0.2"/>
    <row r="146" spans="3:17" ht="15" customHeight="1" x14ac:dyDescent="0.2"/>
    <row r="147" spans="3:17" ht="15" customHeight="1" x14ac:dyDescent="0.2"/>
    <row r="148" spans="3:17" ht="15" customHeight="1" x14ac:dyDescent="0.2">
      <c r="C148" s="108"/>
      <c r="D148" s="108"/>
      <c r="E148" s="108"/>
      <c r="F148" s="108"/>
      <c r="G148" s="108"/>
      <c r="H148" s="108"/>
      <c r="I148" s="108"/>
      <c r="J148" s="108"/>
      <c r="K148" s="108"/>
      <c r="L148" s="108"/>
      <c r="M148" s="108"/>
      <c r="N148" s="108"/>
      <c r="O148" s="108"/>
      <c r="P148" s="108"/>
      <c r="Q148" s="108"/>
    </row>
    <row r="149" spans="3:17" ht="15" customHeight="1" x14ac:dyDescent="0.2">
      <c r="C149" s="108"/>
      <c r="D149" s="108"/>
      <c r="E149" s="108"/>
      <c r="F149" s="108"/>
      <c r="G149" s="108"/>
      <c r="H149" s="108"/>
      <c r="I149" s="108"/>
      <c r="J149" s="108"/>
      <c r="K149" s="108"/>
      <c r="L149" s="108"/>
      <c r="M149" s="108"/>
      <c r="N149" s="108"/>
      <c r="O149" s="108"/>
      <c r="P149" s="108"/>
      <c r="Q149" s="108"/>
    </row>
    <row r="150" spans="3:17" ht="15" customHeight="1" x14ac:dyDescent="0.2">
      <c r="C150" s="108"/>
      <c r="D150" s="108"/>
      <c r="E150" s="108"/>
      <c r="F150" s="108"/>
      <c r="G150" s="108"/>
      <c r="H150" s="108"/>
      <c r="I150" s="108"/>
      <c r="J150" s="108"/>
      <c r="K150" s="108"/>
      <c r="L150" s="108"/>
      <c r="M150" s="108"/>
      <c r="N150" s="108"/>
      <c r="O150" s="108"/>
      <c r="P150" s="108"/>
      <c r="Q150" s="108"/>
    </row>
    <row r="151" spans="3:17" ht="15" customHeight="1" x14ac:dyDescent="0.2">
      <c r="C151" s="108"/>
      <c r="D151" s="108"/>
      <c r="E151" s="108"/>
      <c r="F151" s="108"/>
      <c r="G151" s="108"/>
      <c r="H151" s="108"/>
      <c r="I151" s="108"/>
      <c r="J151" s="108"/>
      <c r="K151" s="108"/>
      <c r="L151" s="108"/>
      <c r="M151" s="108"/>
      <c r="N151" s="108"/>
      <c r="O151" s="108"/>
      <c r="P151" s="108"/>
      <c r="Q151" s="108"/>
    </row>
    <row r="152" spans="3:17" ht="15" customHeight="1" x14ac:dyDescent="0.2">
      <c r="C152" s="108"/>
      <c r="D152" s="108"/>
      <c r="E152" s="108"/>
      <c r="F152" s="108"/>
      <c r="G152" s="108"/>
      <c r="H152" s="108"/>
      <c r="I152" s="108"/>
      <c r="J152" s="108"/>
      <c r="K152" s="108"/>
      <c r="L152" s="108"/>
      <c r="M152" s="108"/>
      <c r="N152" s="108"/>
      <c r="O152" s="108"/>
      <c r="P152" s="108"/>
      <c r="Q152" s="108"/>
    </row>
    <row r="153" spans="3:17" ht="15" customHeight="1" x14ac:dyDescent="0.2">
      <c r="C153" s="108"/>
      <c r="D153" s="108"/>
      <c r="E153" s="108"/>
      <c r="F153" s="108"/>
      <c r="G153" s="108"/>
      <c r="H153" s="108"/>
      <c r="I153" s="108"/>
      <c r="J153" s="108"/>
      <c r="K153" s="108"/>
      <c r="L153" s="108"/>
      <c r="M153" s="108"/>
      <c r="N153" s="108"/>
      <c r="O153" s="108"/>
      <c r="P153" s="108"/>
      <c r="Q153" s="108"/>
    </row>
    <row r="154" spans="3:17" ht="15" customHeight="1" x14ac:dyDescent="0.2">
      <c r="C154" s="108"/>
      <c r="D154" s="108"/>
      <c r="E154" s="108"/>
      <c r="F154" s="108"/>
      <c r="G154" s="108"/>
      <c r="H154" s="108"/>
      <c r="I154" s="108"/>
      <c r="J154" s="108"/>
      <c r="K154" s="108"/>
      <c r="L154" s="108"/>
      <c r="M154" s="108"/>
      <c r="N154" s="108"/>
      <c r="O154" s="108"/>
      <c r="P154" s="108"/>
      <c r="Q154" s="108"/>
    </row>
    <row r="155" spans="3:17" ht="15" customHeight="1" x14ac:dyDescent="0.2">
      <c r="C155" s="108"/>
      <c r="D155" s="108"/>
      <c r="E155" s="108"/>
      <c r="F155" s="108"/>
      <c r="G155" s="108"/>
      <c r="H155" s="108"/>
      <c r="I155" s="108"/>
      <c r="J155" s="108"/>
      <c r="K155" s="108"/>
      <c r="L155" s="108"/>
      <c r="M155" s="108"/>
      <c r="N155" s="108"/>
      <c r="O155" s="108"/>
      <c r="P155" s="108"/>
      <c r="Q155" s="108"/>
    </row>
    <row r="156" spans="3:17"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Normal="100" workbookViewId="0">
      <pane xSplit="2" ySplit="4" topLeftCell="C5" activePane="bottomRight" state="frozen"/>
      <selection activeCell="A40" sqref="A40"/>
      <selection pane="topRight" activeCell="A40" sqref="A40"/>
      <selection pane="bottomLeft" activeCell="A40" sqref="A40"/>
      <selection pane="bottomRight" activeCell="C5" sqref="C5"/>
    </sheetView>
  </sheetViews>
  <sheetFormatPr defaultRowHeight="11.25" x14ac:dyDescent="0.2"/>
  <cols>
    <col min="1" max="1" width="4.28515625" style="11" customWidth="1"/>
    <col min="2" max="2" width="79.42578125" style="11" bestFit="1" customWidth="1"/>
    <col min="3" max="19" width="12.42578125" style="11" customWidth="1"/>
    <col min="20" max="16384" width="9.140625" style="11"/>
  </cols>
  <sheetData>
    <row r="1" spans="1:19" ht="15" customHeight="1" x14ac:dyDescent="0.2">
      <c r="A1" s="62" t="s">
        <v>33</v>
      </c>
      <c r="B1" s="97"/>
    </row>
    <row r="2" spans="1:19" ht="15" customHeight="1" x14ac:dyDescent="0.2">
      <c r="A2" s="63" t="s">
        <v>326</v>
      </c>
      <c r="B2" s="97"/>
    </row>
    <row r="3" spans="1:19" ht="15" customHeight="1" x14ac:dyDescent="0.2">
      <c r="A3" s="63" t="s">
        <v>151</v>
      </c>
    </row>
    <row r="4" spans="1:19" s="1" customFormat="1" ht="30" customHeight="1" x14ac:dyDescent="0.2">
      <c r="A4" s="64"/>
      <c r="B4" s="98"/>
      <c r="C4" s="66" t="s">
        <v>8</v>
      </c>
      <c r="D4" s="68" t="s">
        <v>282</v>
      </c>
      <c r="E4" s="68" t="s">
        <v>152</v>
      </c>
      <c r="F4" s="66" t="s">
        <v>7</v>
      </c>
      <c r="G4" s="66" t="s">
        <v>153</v>
      </c>
      <c r="H4" s="66" t="s">
        <v>154</v>
      </c>
      <c r="I4" s="66" t="s">
        <v>9</v>
      </c>
      <c r="J4" s="66" t="s">
        <v>155</v>
      </c>
      <c r="K4" s="68" t="s">
        <v>280</v>
      </c>
      <c r="L4" s="66" t="s">
        <v>158</v>
      </c>
      <c r="M4" s="66" t="s">
        <v>10</v>
      </c>
      <c r="N4" s="66" t="s">
        <v>6</v>
      </c>
      <c r="O4" s="66" t="s">
        <v>159</v>
      </c>
      <c r="P4" s="66" t="s">
        <v>161</v>
      </c>
      <c r="Q4" s="66" t="s">
        <v>164</v>
      </c>
      <c r="R4" s="68" t="s">
        <v>165</v>
      </c>
      <c r="S4" s="10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1274283</v>
      </c>
      <c r="D6" s="74">
        <v>4275</v>
      </c>
      <c r="E6" s="74">
        <v>1927947</v>
      </c>
      <c r="F6" s="74">
        <v>33426</v>
      </c>
      <c r="G6" s="74">
        <v>1369272</v>
      </c>
      <c r="H6" s="74">
        <v>4307</v>
      </c>
      <c r="I6" s="74">
        <v>11340</v>
      </c>
      <c r="J6" s="74">
        <v>5502</v>
      </c>
      <c r="K6" s="74">
        <v>221630</v>
      </c>
      <c r="L6" s="74">
        <v>206622</v>
      </c>
      <c r="M6" s="74">
        <v>273625</v>
      </c>
      <c r="N6" s="74">
        <v>1166491</v>
      </c>
      <c r="O6" s="74">
        <v>104</v>
      </c>
      <c r="P6" s="74">
        <v>42229</v>
      </c>
      <c r="Q6" s="74">
        <v>26</v>
      </c>
      <c r="R6" s="74">
        <v>1063298</v>
      </c>
      <c r="S6" s="75">
        <v>58185</v>
      </c>
    </row>
    <row r="7" spans="1:19" ht="15" customHeight="1" x14ac:dyDescent="0.2">
      <c r="A7" s="4"/>
      <c r="B7" s="6" t="s">
        <v>170</v>
      </c>
      <c r="C7" s="74"/>
      <c r="D7" s="74"/>
      <c r="E7" s="74"/>
      <c r="F7" s="74"/>
      <c r="G7" s="74"/>
      <c r="H7" s="74"/>
      <c r="I7" s="74"/>
      <c r="J7" s="74"/>
      <c r="K7" s="74"/>
      <c r="L7" s="74"/>
      <c r="M7" s="74"/>
      <c r="N7" s="74"/>
      <c r="O7" s="74"/>
      <c r="P7" s="74"/>
      <c r="Q7" s="74"/>
      <c r="R7" s="74"/>
      <c r="S7" s="75"/>
    </row>
    <row r="8" spans="1:19" ht="15" customHeight="1" x14ac:dyDescent="0.2">
      <c r="A8" s="4" t="s">
        <v>12</v>
      </c>
      <c r="B8" s="5" t="s">
        <v>171</v>
      </c>
      <c r="C8" s="74">
        <v>344749</v>
      </c>
      <c r="D8" s="74">
        <v>12766</v>
      </c>
      <c r="E8" s="74">
        <v>720556</v>
      </c>
      <c r="F8" s="74">
        <v>83804</v>
      </c>
      <c r="G8" s="74">
        <v>593629</v>
      </c>
      <c r="H8" s="74">
        <v>116524</v>
      </c>
      <c r="I8" s="74">
        <v>38996</v>
      </c>
      <c r="J8" s="74">
        <v>9199</v>
      </c>
      <c r="K8" s="74">
        <v>191360</v>
      </c>
      <c r="L8" s="74">
        <v>76767</v>
      </c>
      <c r="M8" s="74">
        <v>221808</v>
      </c>
      <c r="N8" s="74">
        <v>896690</v>
      </c>
      <c r="O8" s="74">
        <v>2139</v>
      </c>
      <c r="P8" s="74">
        <v>106541</v>
      </c>
      <c r="Q8" s="74">
        <v>44098</v>
      </c>
      <c r="R8" s="74">
        <v>247263</v>
      </c>
      <c r="S8" s="75">
        <v>122957</v>
      </c>
    </row>
    <row r="9" spans="1:19" ht="15" customHeight="1" x14ac:dyDescent="0.2">
      <c r="A9" s="4"/>
      <c r="B9" s="6" t="s">
        <v>172</v>
      </c>
      <c r="C9" s="74"/>
      <c r="D9" s="74"/>
      <c r="E9" s="74"/>
      <c r="F9" s="74"/>
      <c r="G9" s="74"/>
      <c r="H9" s="74"/>
      <c r="I9" s="74"/>
      <c r="J9" s="74"/>
      <c r="K9" s="74"/>
      <c r="L9" s="74"/>
      <c r="M9" s="74"/>
      <c r="N9" s="74"/>
      <c r="O9" s="74"/>
      <c r="P9" s="74"/>
      <c r="Q9" s="74"/>
      <c r="R9" s="74"/>
      <c r="S9" s="75"/>
    </row>
    <row r="10" spans="1:19" ht="15" customHeight="1" x14ac:dyDescent="0.2">
      <c r="A10" s="4" t="s">
        <v>13</v>
      </c>
      <c r="B10" s="5" t="s">
        <v>173</v>
      </c>
      <c r="C10" s="74">
        <v>918170</v>
      </c>
      <c r="D10" s="74">
        <v>11884</v>
      </c>
      <c r="E10" s="74">
        <v>1446531</v>
      </c>
      <c r="F10" s="74">
        <v>34785</v>
      </c>
      <c r="G10" s="74">
        <v>2583860</v>
      </c>
      <c r="H10" s="74">
        <v>1637785</v>
      </c>
      <c r="I10" s="74">
        <v>17031</v>
      </c>
      <c r="J10" s="74">
        <v>88463</v>
      </c>
      <c r="K10" s="74">
        <v>42305</v>
      </c>
      <c r="L10" s="74">
        <v>27696</v>
      </c>
      <c r="M10" s="74">
        <v>62080</v>
      </c>
      <c r="N10" s="74">
        <v>2120224</v>
      </c>
      <c r="O10" s="74">
        <v>710679</v>
      </c>
      <c r="P10" s="74">
        <v>73626</v>
      </c>
      <c r="Q10" s="74">
        <v>1161</v>
      </c>
      <c r="R10" s="74">
        <v>2215315</v>
      </c>
      <c r="S10" s="75">
        <v>2015</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977034</v>
      </c>
      <c r="D12" s="74">
        <v>0</v>
      </c>
      <c r="E12" s="74">
        <v>0</v>
      </c>
      <c r="F12" s="74">
        <v>0</v>
      </c>
      <c r="G12" s="74">
        <v>2840010</v>
      </c>
      <c r="H12" s="74">
        <v>0</v>
      </c>
      <c r="I12" s="74">
        <v>0</v>
      </c>
      <c r="J12" s="74">
        <v>0</v>
      </c>
      <c r="K12" s="74">
        <v>42600</v>
      </c>
      <c r="L12" s="74">
        <v>82495</v>
      </c>
      <c r="M12" s="74">
        <v>0</v>
      </c>
      <c r="N12" s="74">
        <v>815927</v>
      </c>
      <c r="O12" s="74">
        <v>5118</v>
      </c>
      <c r="P12" s="74">
        <v>0</v>
      </c>
      <c r="Q12" s="74">
        <v>0</v>
      </c>
      <c r="R12" s="74">
        <v>2359670</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v>8633623</v>
      </c>
      <c r="D14" s="74">
        <v>100920</v>
      </c>
      <c r="E14" s="74">
        <v>10490124</v>
      </c>
      <c r="F14" s="74">
        <v>986565</v>
      </c>
      <c r="G14" s="74">
        <v>12454410</v>
      </c>
      <c r="H14" s="74">
        <v>559883</v>
      </c>
      <c r="I14" s="74">
        <v>1482365</v>
      </c>
      <c r="J14" s="74">
        <v>219324</v>
      </c>
      <c r="K14" s="74">
        <v>2024201</v>
      </c>
      <c r="L14" s="74">
        <v>5557866</v>
      </c>
      <c r="M14" s="74">
        <v>3425786</v>
      </c>
      <c r="N14" s="74">
        <v>15847725</v>
      </c>
      <c r="O14" s="74">
        <v>639209</v>
      </c>
      <c r="P14" s="74">
        <v>30905</v>
      </c>
      <c r="Q14" s="74">
        <v>0</v>
      </c>
      <c r="R14" s="74">
        <v>7118758</v>
      </c>
      <c r="S14" s="75">
        <v>113118</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8724478</v>
      </c>
      <c r="D16" s="77">
        <v>100920</v>
      </c>
      <c r="E16" s="77">
        <v>10672985</v>
      </c>
      <c r="F16" s="77">
        <v>986565</v>
      </c>
      <c r="G16" s="77">
        <v>12923474</v>
      </c>
      <c r="H16" s="77">
        <v>573998</v>
      </c>
      <c r="I16" s="77">
        <v>1495436</v>
      </c>
      <c r="J16" s="77">
        <v>222534</v>
      </c>
      <c r="K16" s="77">
        <v>2092057</v>
      </c>
      <c r="L16" s="77">
        <v>5562516</v>
      </c>
      <c r="M16" s="77">
        <v>3459056</v>
      </c>
      <c r="N16" s="77">
        <v>16108714</v>
      </c>
      <c r="O16" s="77">
        <v>639209</v>
      </c>
      <c r="P16" s="77">
        <v>31519</v>
      </c>
      <c r="Q16" s="77">
        <v>0</v>
      </c>
      <c r="R16" s="77">
        <v>7182249</v>
      </c>
      <c r="S16" s="78">
        <v>113118</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-90855</v>
      </c>
      <c r="D18" s="77">
        <v>0</v>
      </c>
      <c r="E18" s="77">
        <v>-182861</v>
      </c>
      <c r="F18" s="77">
        <v>0</v>
      </c>
      <c r="G18" s="77">
        <v>-469064</v>
      </c>
      <c r="H18" s="77">
        <v>-14115</v>
      </c>
      <c r="I18" s="77">
        <v>-13071</v>
      </c>
      <c r="J18" s="77">
        <v>-3210</v>
      </c>
      <c r="K18" s="77">
        <v>-67856</v>
      </c>
      <c r="L18" s="77">
        <v>-4650</v>
      </c>
      <c r="M18" s="77">
        <v>-33270</v>
      </c>
      <c r="N18" s="77">
        <v>-260989</v>
      </c>
      <c r="O18" s="77">
        <v>0</v>
      </c>
      <c r="P18" s="77">
        <v>-614</v>
      </c>
      <c r="Q18" s="77">
        <v>0</v>
      </c>
      <c r="R18" s="77">
        <v>-63491</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v>2020999</v>
      </c>
      <c r="D20" s="74">
        <v>50506</v>
      </c>
      <c r="E20" s="74">
        <v>1012571</v>
      </c>
      <c r="F20" s="74">
        <v>527</v>
      </c>
      <c r="G20" s="74">
        <v>1896213</v>
      </c>
      <c r="H20" s="74">
        <v>419185</v>
      </c>
      <c r="I20" s="74">
        <v>179481</v>
      </c>
      <c r="J20" s="74">
        <v>0</v>
      </c>
      <c r="K20" s="74">
        <v>228639</v>
      </c>
      <c r="L20" s="74">
        <v>14952</v>
      </c>
      <c r="M20" s="74">
        <v>512797</v>
      </c>
      <c r="N20" s="74">
        <v>2853558</v>
      </c>
      <c r="O20" s="74">
        <v>17202</v>
      </c>
      <c r="P20" s="74">
        <v>102495</v>
      </c>
      <c r="Q20" s="74">
        <v>0</v>
      </c>
      <c r="R20" s="74">
        <v>1453887</v>
      </c>
      <c r="S20" s="75">
        <v>7613216</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2021002</v>
      </c>
      <c r="D22" s="77">
        <v>50506</v>
      </c>
      <c r="E22" s="77">
        <v>1012704</v>
      </c>
      <c r="F22" s="77">
        <v>527</v>
      </c>
      <c r="G22" s="77">
        <v>2193419</v>
      </c>
      <c r="H22" s="77">
        <v>419428</v>
      </c>
      <c r="I22" s="77">
        <v>182872</v>
      </c>
      <c r="J22" s="77">
        <v>0</v>
      </c>
      <c r="K22" s="77">
        <v>230323</v>
      </c>
      <c r="L22" s="77">
        <v>14952</v>
      </c>
      <c r="M22" s="77">
        <v>513164</v>
      </c>
      <c r="N22" s="77">
        <v>2867035</v>
      </c>
      <c r="O22" s="77">
        <v>17202</v>
      </c>
      <c r="P22" s="77">
        <v>102495</v>
      </c>
      <c r="Q22" s="77">
        <v>0</v>
      </c>
      <c r="R22" s="77">
        <v>1453887</v>
      </c>
      <c r="S22" s="78">
        <v>7613216</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-3</v>
      </c>
      <c r="D24" s="77">
        <v>0</v>
      </c>
      <c r="E24" s="77">
        <v>-133</v>
      </c>
      <c r="F24" s="77">
        <v>0</v>
      </c>
      <c r="G24" s="77">
        <v>-297206</v>
      </c>
      <c r="H24" s="77">
        <v>-243</v>
      </c>
      <c r="I24" s="77">
        <v>-3391</v>
      </c>
      <c r="J24" s="77">
        <v>0</v>
      </c>
      <c r="K24" s="77">
        <v>-1684</v>
      </c>
      <c r="L24" s="77">
        <v>0</v>
      </c>
      <c r="M24" s="77">
        <v>-367</v>
      </c>
      <c r="N24" s="77">
        <v>-13477</v>
      </c>
      <c r="O24" s="77">
        <v>0</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v>25190650</v>
      </c>
      <c r="D26" s="74">
        <v>40428</v>
      </c>
      <c r="E26" s="74">
        <v>55547339</v>
      </c>
      <c r="F26" s="74">
        <v>138038</v>
      </c>
      <c r="G26" s="74">
        <v>45886880</v>
      </c>
      <c r="H26" s="74">
        <v>1903681</v>
      </c>
      <c r="I26" s="74">
        <v>538417</v>
      </c>
      <c r="J26" s="74">
        <v>186062</v>
      </c>
      <c r="K26" s="74">
        <v>7739244</v>
      </c>
      <c r="L26" s="74">
        <v>7276828</v>
      </c>
      <c r="M26" s="74">
        <v>15516930</v>
      </c>
      <c r="N26" s="74">
        <v>67477346</v>
      </c>
      <c r="O26" s="74">
        <v>466875</v>
      </c>
      <c r="P26" s="74">
        <v>4765444</v>
      </c>
      <c r="Q26" s="74">
        <v>796048</v>
      </c>
      <c r="R26" s="74">
        <v>25684984</v>
      </c>
      <c r="S26" s="75">
        <v>6634318</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26209817</v>
      </c>
      <c r="D28" s="77">
        <v>40428</v>
      </c>
      <c r="E28" s="77">
        <v>58712224</v>
      </c>
      <c r="F28" s="77">
        <v>138272</v>
      </c>
      <c r="G28" s="77">
        <v>51281191</v>
      </c>
      <c r="H28" s="77">
        <v>2113103</v>
      </c>
      <c r="I28" s="77">
        <v>558497</v>
      </c>
      <c r="J28" s="77">
        <v>217913</v>
      </c>
      <c r="K28" s="77">
        <v>8916042</v>
      </c>
      <c r="L28" s="77">
        <v>8065831</v>
      </c>
      <c r="M28" s="77">
        <v>16830489</v>
      </c>
      <c r="N28" s="77">
        <v>72366308</v>
      </c>
      <c r="O28" s="77">
        <v>506021</v>
      </c>
      <c r="P28" s="77">
        <v>5063512</v>
      </c>
      <c r="Q28" s="77">
        <v>796048</v>
      </c>
      <c r="R28" s="77">
        <v>26820149</v>
      </c>
      <c r="S28" s="78">
        <v>7314292</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-1019167</v>
      </c>
      <c r="D30" s="77">
        <v>0</v>
      </c>
      <c r="E30" s="77">
        <v>-3164885</v>
      </c>
      <c r="F30" s="77">
        <v>-234</v>
      </c>
      <c r="G30" s="77">
        <v>-5394311</v>
      </c>
      <c r="H30" s="77">
        <v>-209422</v>
      </c>
      <c r="I30" s="77">
        <v>-20080</v>
      </c>
      <c r="J30" s="77">
        <v>-31851</v>
      </c>
      <c r="K30" s="77">
        <v>-1176798</v>
      </c>
      <c r="L30" s="77">
        <v>-789003</v>
      </c>
      <c r="M30" s="77">
        <v>-1313559</v>
      </c>
      <c r="N30" s="77">
        <v>-4888962</v>
      </c>
      <c r="O30" s="77">
        <v>-39146</v>
      </c>
      <c r="P30" s="77">
        <v>-298068</v>
      </c>
      <c r="Q30" s="77">
        <v>0</v>
      </c>
      <c r="R30" s="77">
        <v>-1135165</v>
      </c>
      <c r="S30" s="78">
        <v>-679974</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v>103522</v>
      </c>
      <c r="D32" s="74">
        <v>0</v>
      </c>
      <c r="E32" s="74">
        <v>2744023</v>
      </c>
      <c r="F32" s="74">
        <v>0</v>
      </c>
      <c r="G32" s="74">
        <v>965724</v>
      </c>
      <c r="H32" s="74">
        <v>380786</v>
      </c>
      <c r="I32" s="74">
        <v>0</v>
      </c>
      <c r="J32" s="74">
        <v>75351</v>
      </c>
      <c r="K32" s="74">
        <v>8139</v>
      </c>
      <c r="L32" s="74">
        <v>0</v>
      </c>
      <c r="M32" s="74">
        <v>83813</v>
      </c>
      <c r="N32" s="74">
        <v>0</v>
      </c>
      <c r="O32" s="74">
        <v>0</v>
      </c>
      <c r="P32" s="74">
        <v>0</v>
      </c>
      <c r="Q32" s="74">
        <v>0</v>
      </c>
      <c r="R32" s="74">
        <v>0</v>
      </c>
      <c r="S32" s="75">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103522</v>
      </c>
      <c r="D34" s="77">
        <v>0</v>
      </c>
      <c r="E34" s="77">
        <v>2744023</v>
      </c>
      <c r="F34" s="77">
        <v>0</v>
      </c>
      <c r="G34" s="77">
        <v>973349</v>
      </c>
      <c r="H34" s="77">
        <v>380786</v>
      </c>
      <c r="I34" s="77">
        <v>0</v>
      </c>
      <c r="J34" s="77">
        <v>75351</v>
      </c>
      <c r="K34" s="77">
        <v>8139</v>
      </c>
      <c r="L34" s="77">
        <v>0</v>
      </c>
      <c r="M34" s="77">
        <v>83813</v>
      </c>
      <c r="N34" s="77">
        <v>0</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0</v>
      </c>
      <c r="G36" s="77">
        <v>-7625</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0</v>
      </c>
      <c r="E38" s="74">
        <v>76748</v>
      </c>
      <c r="F38" s="74">
        <v>0</v>
      </c>
      <c r="G38" s="74">
        <v>0</v>
      </c>
      <c r="H38" s="74">
        <v>0</v>
      </c>
      <c r="I38" s="74">
        <v>0</v>
      </c>
      <c r="J38" s="74">
        <v>0</v>
      </c>
      <c r="K38" s="74">
        <v>0</v>
      </c>
      <c r="L38" s="74">
        <v>0</v>
      </c>
      <c r="M38" s="74">
        <v>0</v>
      </c>
      <c r="N38" s="74">
        <v>1366212</v>
      </c>
      <c r="O38" s="74">
        <v>0</v>
      </c>
      <c r="P38" s="74">
        <v>0</v>
      </c>
      <c r="Q38" s="74">
        <v>0</v>
      </c>
      <c r="R38" s="74">
        <v>0</v>
      </c>
      <c r="S38" s="75">
        <v>0</v>
      </c>
    </row>
    <row r="39" spans="1:19" ht="15" customHeight="1" x14ac:dyDescent="0.2">
      <c r="A39" s="4"/>
      <c r="B39" s="6" t="s">
        <v>195</v>
      </c>
      <c r="C39" s="74"/>
      <c r="D39" s="74"/>
      <c r="E39" s="74"/>
      <c r="F39" s="74"/>
      <c r="G39" s="74"/>
      <c r="H39" s="74"/>
      <c r="I39" s="74"/>
      <c r="J39" s="74"/>
      <c r="K39" s="74"/>
      <c r="L39" s="74"/>
      <c r="M39" s="74"/>
      <c r="N39" s="74"/>
      <c r="O39" s="74"/>
      <c r="P39" s="74"/>
      <c r="Q39" s="74"/>
      <c r="R39" s="74"/>
      <c r="S39" s="75"/>
    </row>
    <row r="40" spans="1:19" ht="15" customHeight="1" x14ac:dyDescent="0.2">
      <c r="A40" s="4" t="s">
        <v>20</v>
      </c>
      <c r="B40" s="5" t="s">
        <v>196</v>
      </c>
      <c r="C40" s="74">
        <v>137000</v>
      </c>
      <c r="D40" s="74">
        <v>0</v>
      </c>
      <c r="E40" s="74">
        <v>80318</v>
      </c>
      <c r="F40" s="74">
        <v>0</v>
      </c>
      <c r="G40" s="74">
        <v>364959</v>
      </c>
      <c r="H40" s="74">
        <v>80252</v>
      </c>
      <c r="I40" s="74">
        <v>3</v>
      </c>
      <c r="J40" s="74">
        <v>0</v>
      </c>
      <c r="K40" s="74">
        <v>0</v>
      </c>
      <c r="L40" s="74">
        <v>0</v>
      </c>
      <c r="M40" s="74">
        <v>546</v>
      </c>
      <c r="N40" s="74">
        <v>70307</v>
      </c>
      <c r="O40" s="74">
        <v>0</v>
      </c>
      <c r="P40" s="74">
        <v>819</v>
      </c>
      <c r="Q40" s="74">
        <v>186</v>
      </c>
      <c r="R40" s="74">
        <v>193377</v>
      </c>
      <c r="S40" s="75">
        <v>37608</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v>0</v>
      </c>
      <c r="D42" s="74">
        <v>86</v>
      </c>
      <c r="E42" s="74">
        <v>1570787</v>
      </c>
      <c r="F42" s="74">
        <v>205</v>
      </c>
      <c r="G42" s="74">
        <v>3675294</v>
      </c>
      <c r="H42" s="74">
        <v>24099</v>
      </c>
      <c r="I42" s="74">
        <v>333</v>
      </c>
      <c r="J42" s="74">
        <v>32079</v>
      </c>
      <c r="K42" s="74">
        <v>1555346</v>
      </c>
      <c r="L42" s="74">
        <v>764589</v>
      </c>
      <c r="M42" s="74">
        <v>715289</v>
      </c>
      <c r="N42" s="74">
        <v>740604</v>
      </c>
      <c r="O42" s="74">
        <v>0</v>
      </c>
      <c r="P42" s="74">
        <v>412</v>
      </c>
      <c r="Q42" s="74">
        <v>709</v>
      </c>
      <c r="R42" s="74">
        <v>198489</v>
      </c>
      <c r="S42" s="75">
        <v>54868</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86</v>
      </c>
      <c r="E44" s="77">
        <v>1921277</v>
      </c>
      <c r="F44" s="77">
        <v>328</v>
      </c>
      <c r="G44" s="77">
        <v>4331905</v>
      </c>
      <c r="H44" s="77">
        <v>24099</v>
      </c>
      <c r="I44" s="77">
        <v>493</v>
      </c>
      <c r="J44" s="77">
        <v>39858</v>
      </c>
      <c r="K44" s="77">
        <v>1603437</v>
      </c>
      <c r="L44" s="77">
        <v>848043</v>
      </c>
      <c r="M44" s="77">
        <v>806275</v>
      </c>
      <c r="N44" s="77">
        <v>1083354</v>
      </c>
      <c r="O44" s="77">
        <v>0</v>
      </c>
      <c r="P44" s="77">
        <v>764</v>
      </c>
      <c r="Q44" s="77">
        <v>709</v>
      </c>
      <c r="R44" s="77">
        <v>312524</v>
      </c>
      <c r="S44" s="78">
        <v>54868</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0</v>
      </c>
      <c r="E46" s="77">
        <v>-350490</v>
      </c>
      <c r="F46" s="77">
        <v>-123</v>
      </c>
      <c r="G46" s="77">
        <v>-656611</v>
      </c>
      <c r="H46" s="77">
        <v>0</v>
      </c>
      <c r="I46" s="77">
        <v>-160</v>
      </c>
      <c r="J46" s="77">
        <v>-7779</v>
      </c>
      <c r="K46" s="77">
        <v>-48091</v>
      </c>
      <c r="L46" s="77">
        <v>-83454</v>
      </c>
      <c r="M46" s="77">
        <v>-90986</v>
      </c>
      <c r="N46" s="77">
        <v>-342750</v>
      </c>
      <c r="O46" s="77">
        <v>0</v>
      </c>
      <c r="P46" s="77">
        <v>-352</v>
      </c>
      <c r="Q46" s="77">
        <v>0</v>
      </c>
      <c r="R46" s="77">
        <v>-114035</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158617</v>
      </c>
      <c r="D48" s="74">
        <v>7493</v>
      </c>
      <c r="E48" s="74">
        <v>179632</v>
      </c>
      <c r="F48" s="74">
        <v>0</v>
      </c>
      <c r="G48" s="74">
        <v>381972</v>
      </c>
      <c r="H48" s="74">
        <v>0</v>
      </c>
      <c r="I48" s="74">
        <v>1326</v>
      </c>
      <c r="J48" s="74">
        <v>4068</v>
      </c>
      <c r="K48" s="74">
        <v>809911</v>
      </c>
      <c r="L48" s="74">
        <v>0</v>
      </c>
      <c r="M48" s="74">
        <v>715728</v>
      </c>
      <c r="N48" s="74">
        <v>1243574</v>
      </c>
      <c r="O48" s="74">
        <v>0</v>
      </c>
      <c r="P48" s="74">
        <v>0</v>
      </c>
      <c r="Q48" s="74">
        <v>0</v>
      </c>
      <c r="R48" s="74">
        <v>438800</v>
      </c>
      <c r="S48" s="75">
        <v>0</v>
      </c>
    </row>
    <row r="49" spans="1:19" ht="15" customHeight="1" x14ac:dyDescent="0.2">
      <c r="A49" s="4"/>
      <c r="B49" s="6" t="s">
        <v>203</v>
      </c>
      <c r="C49" s="74"/>
      <c r="D49" s="74"/>
      <c r="E49" s="74"/>
      <c r="F49" s="74"/>
      <c r="G49" s="74"/>
      <c r="H49" s="74"/>
      <c r="I49" s="74"/>
      <c r="J49" s="74"/>
      <c r="K49" s="74"/>
      <c r="L49" s="74"/>
      <c r="M49" s="74"/>
      <c r="N49" s="74"/>
      <c r="O49" s="74"/>
      <c r="P49" s="74"/>
      <c r="Q49" s="74"/>
      <c r="R49" s="74"/>
      <c r="S49" s="75"/>
    </row>
    <row r="50" spans="1:19" ht="15" customHeight="1" x14ac:dyDescent="0.2">
      <c r="A50" s="4" t="s">
        <v>23</v>
      </c>
      <c r="B50" s="5" t="s">
        <v>204</v>
      </c>
      <c r="C50" s="74">
        <v>193455</v>
      </c>
      <c r="D50" s="74">
        <v>1708</v>
      </c>
      <c r="E50" s="74">
        <v>728803</v>
      </c>
      <c r="F50" s="74">
        <v>15969</v>
      </c>
      <c r="G50" s="74">
        <v>924539</v>
      </c>
      <c r="H50" s="74">
        <v>17999</v>
      </c>
      <c r="I50" s="74">
        <v>12526</v>
      </c>
      <c r="J50" s="74">
        <v>2188</v>
      </c>
      <c r="K50" s="74">
        <v>233988</v>
      </c>
      <c r="L50" s="74">
        <v>275373</v>
      </c>
      <c r="M50" s="74">
        <v>120756</v>
      </c>
      <c r="N50" s="74">
        <v>651740</v>
      </c>
      <c r="O50" s="74">
        <v>10737</v>
      </c>
      <c r="P50" s="74">
        <v>43467</v>
      </c>
      <c r="Q50" s="74">
        <v>7337</v>
      </c>
      <c r="R50" s="74">
        <v>306301</v>
      </c>
      <c r="S50" s="75">
        <v>35905</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703248</v>
      </c>
      <c r="D52" s="77">
        <v>6773</v>
      </c>
      <c r="E52" s="77">
        <v>1878448</v>
      </c>
      <c r="F52" s="77">
        <v>26813</v>
      </c>
      <c r="G52" s="77">
        <v>1806468</v>
      </c>
      <c r="H52" s="77">
        <v>40156</v>
      </c>
      <c r="I52" s="77">
        <v>37563</v>
      </c>
      <c r="J52" s="77">
        <v>6083</v>
      </c>
      <c r="K52" s="77">
        <v>412176</v>
      </c>
      <c r="L52" s="77">
        <v>553256</v>
      </c>
      <c r="M52" s="77">
        <v>293631</v>
      </c>
      <c r="N52" s="77">
        <v>1637950</v>
      </c>
      <c r="O52" s="77">
        <v>22347</v>
      </c>
      <c r="P52" s="77">
        <v>125718</v>
      </c>
      <c r="Q52" s="77">
        <v>12136</v>
      </c>
      <c r="R52" s="77">
        <v>824529</v>
      </c>
      <c r="S52" s="78">
        <v>111144</v>
      </c>
    </row>
    <row r="53" spans="1:19" ht="15" customHeight="1" x14ac:dyDescent="0.2">
      <c r="A53" s="4"/>
      <c r="B53" s="16" t="s">
        <v>179</v>
      </c>
      <c r="C53" s="77"/>
      <c r="D53" s="77"/>
      <c r="E53" s="77"/>
      <c r="F53" s="77"/>
      <c r="G53" s="77"/>
      <c r="H53" s="77"/>
      <c r="I53" s="77"/>
      <c r="J53" s="77"/>
      <c r="K53" s="77"/>
      <c r="L53" s="77"/>
      <c r="M53" s="77"/>
      <c r="N53" s="77"/>
      <c r="O53" s="77"/>
      <c r="P53" s="77"/>
      <c r="Q53" s="77"/>
      <c r="R53" s="77"/>
      <c r="S53" s="78"/>
    </row>
    <row r="54" spans="1:19" ht="15" customHeight="1" x14ac:dyDescent="0.2">
      <c r="A54" s="4"/>
      <c r="B54" s="76" t="s">
        <v>207</v>
      </c>
      <c r="C54" s="77">
        <v>-509793</v>
      </c>
      <c r="D54" s="77">
        <v>-5065</v>
      </c>
      <c r="E54" s="77">
        <v>-1149645</v>
      </c>
      <c r="F54" s="77">
        <v>-10844</v>
      </c>
      <c r="G54" s="77">
        <v>-881929</v>
      </c>
      <c r="H54" s="77">
        <v>-22157</v>
      </c>
      <c r="I54" s="77">
        <v>-25037</v>
      </c>
      <c r="J54" s="77">
        <v>-3895</v>
      </c>
      <c r="K54" s="77">
        <v>-178188</v>
      </c>
      <c r="L54" s="77">
        <v>-277883</v>
      </c>
      <c r="M54" s="77">
        <v>-172875</v>
      </c>
      <c r="N54" s="77">
        <v>-986210</v>
      </c>
      <c r="O54" s="77">
        <v>-11610</v>
      </c>
      <c r="P54" s="77">
        <v>-82251</v>
      </c>
      <c r="Q54" s="77">
        <v>-4799</v>
      </c>
      <c r="R54" s="77">
        <v>-518228</v>
      </c>
      <c r="S54" s="78">
        <v>-75239</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v>18574</v>
      </c>
      <c r="D56" s="74">
        <v>236</v>
      </c>
      <c r="E56" s="74">
        <v>249373</v>
      </c>
      <c r="F56" s="74">
        <v>452</v>
      </c>
      <c r="G56" s="74">
        <v>444366</v>
      </c>
      <c r="H56" s="74">
        <v>75781</v>
      </c>
      <c r="I56" s="74">
        <v>1589</v>
      </c>
      <c r="J56" s="74">
        <v>219</v>
      </c>
      <c r="K56" s="74">
        <v>14529</v>
      </c>
      <c r="L56" s="74">
        <v>58725</v>
      </c>
      <c r="M56" s="74">
        <v>63459</v>
      </c>
      <c r="N56" s="74">
        <v>186240</v>
      </c>
      <c r="O56" s="74">
        <v>3481</v>
      </c>
      <c r="P56" s="74">
        <v>22148</v>
      </c>
      <c r="Q56" s="74">
        <v>1794</v>
      </c>
      <c r="R56" s="74">
        <v>38188</v>
      </c>
      <c r="S56" s="75">
        <v>83529</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108766</v>
      </c>
      <c r="D58" s="77">
        <v>3723</v>
      </c>
      <c r="E58" s="77">
        <v>398834</v>
      </c>
      <c r="F58" s="77">
        <v>7956</v>
      </c>
      <c r="G58" s="77">
        <v>1117111</v>
      </c>
      <c r="H58" s="77">
        <v>94443</v>
      </c>
      <c r="I58" s="77">
        <v>5239</v>
      </c>
      <c r="J58" s="77">
        <v>1973</v>
      </c>
      <c r="K58" s="77">
        <v>81140</v>
      </c>
      <c r="L58" s="77">
        <v>224123</v>
      </c>
      <c r="M58" s="77">
        <v>128970</v>
      </c>
      <c r="N58" s="77">
        <v>812154</v>
      </c>
      <c r="O58" s="77">
        <v>8425</v>
      </c>
      <c r="P58" s="77">
        <v>29219</v>
      </c>
      <c r="Q58" s="77">
        <v>9434</v>
      </c>
      <c r="R58" s="77">
        <v>381508</v>
      </c>
      <c r="S58" s="78">
        <v>156761</v>
      </c>
    </row>
    <row r="59" spans="1:19" ht="15" customHeight="1" x14ac:dyDescent="0.2">
      <c r="A59" s="4"/>
      <c r="B59" s="16" t="s">
        <v>179</v>
      </c>
      <c r="C59" s="77"/>
      <c r="D59" s="77"/>
      <c r="E59" s="77"/>
      <c r="F59" s="77"/>
      <c r="G59" s="77"/>
      <c r="H59" s="77"/>
      <c r="I59" s="77"/>
      <c r="J59" s="77"/>
      <c r="K59" s="77"/>
      <c r="L59" s="77"/>
      <c r="M59" s="77"/>
      <c r="N59" s="77"/>
      <c r="O59" s="77"/>
      <c r="P59" s="77"/>
      <c r="Q59" s="77"/>
      <c r="R59" s="77"/>
      <c r="S59" s="78"/>
    </row>
    <row r="60" spans="1:19" ht="15" customHeight="1" x14ac:dyDescent="0.2">
      <c r="A60" s="4"/>
      <c r="B60" s="76" t="s">
        <v>211</v>
      </c>
      <c r="C60" s="77">
        <v>-90192</v>
      </c>
      <c r="D60" s="77">
        <v>-3487</v>
      </c>
      <c r="E60" s="77">
        <v>-149461</v>
      </c>
      <c r="F60" s="77">
        <v>-7504</v>
      </c>
      <c r="G60" s="77">
        <v>-672745</v>
      </c>
      <c r="H60" s="77">
        <v>-18662</v>
      </c>
      <c r="I60" s="77">
        <v>-3650</v>
      </c>
      <c r="J60" s="77">
        <v>-1754</v>
      </c>
      <c r="K60" s="77">
        <v>-66611</v>
      </c>
      <c r="L60" s="77">
        <v>-165398</v>
      </c>
      <c r="M60" s="77">
        <v>-65511</v>
      </c>
      <c r="N60" s="77">
        <v>-625914</v>
      </c>
      <c r="O60" s="77">
        <v>-4944</v>
      </c>
      <c r="P60" s="77">
        <v>-7071</v>
      </c>
      <c r="Q60" s="77">
        <v>-7640</v>
      </c>
      <c r="R60" s="77">
        <v>-343320</v>
      </c>
      <c r="S60" s="78">
        <v>-73232</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v>224424</v>
      </c>
      <c r="D62" s="74">
        <v>0</v>
      </c>
      <c r="E62" s="74">
        <v>443223</v>
      </c>
      <c r="F62" s="74">
        <v>5754</v>
      </c>
      <c r="G62" s="74">
        <v>450984</v>
      </c>
      <c r="H62" s="74">
        <v>33898</v>
      </c>
      <c r="I62" s="74">
        <v>0</v>
      </c>
      <c r="J62" s="74">
        <v>0</v>
      </c>
      <c r="K62" s="74">
        <v>162433</v>
      </c>
      <c r="L62" s="74">
        <v>59647</v>
      </c>
      <c r="M62" s="74">
        <v>32279</v>
      </c>
      <c r="N62" s="74">
        <v>307213</v>
      </c>
      <c r="O62" s="74">
        <v>23415</v>
      </c>
      <c r="P62" s="74">
        <v>0</v>
      </c>
      <c r="Q62" s="74">
        <v>0</v>
      </c>
      <c r="R62" s="74">
        <v>154228</v>
      </c>
      <c r="S62" s="75">
        <v>5267</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224424</v>
      </c>
      <c r="D64" s="77">
        <v>0</v>
      </c>
      <c r="E64" s="77">
        <v>443223</v>
      </c>
      <c r="F64" s="77">
        <v>5754</v>
      </c>
      <c r="G64" s="77">
        <v>450984</v>
      </c>
      <c r="H64" s="77">
        <v>33898</v>
      </c>
      <c r="I64" s="77">
        <v>0</v>
      </c>
      <c r="J64" s="77">
        <v>0</v>
      </c>
      <c r="K64" s="77">
        <v>162433</v>
      </c>
      <c r="L64" s="77">
        <v>59647</v>
      </c>
      <c r="M64" s="77">
        <v>32620</v>
      </c>
      <c r="N64" s="77">
        <v>307213</v>
      </c>
      <c r="O64" s="77">
        <v>23415</v>
      </c>
      <c r="P64" s="77">
        <v>0</v>
      </c>
      <c r="Q64" s="77">
        <v>0</v>
      </c>
      <c r="R64" s="77">
        <v>155288</v>
      </c>
      <c r="S64" s="78">
        <v>5267</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0</v>
      </c>
      <c r="H66" s="77">
        <v>0</v>
      </c>
      <c r="I66" s="77">
        <v>0</v>
      </c>
      <c r="J66" s="77">
        <v>0</v>
      </c>
      <c r="K66" s="77">
        <v>0</v>
      </c>
      <c r="L66" s="77">
        <v>0</v>
      </c>
      <c r="M66" s="77">
        <v>-341</v>
      </c>
      <c r="N66" s="77">
        <v>0</v>
      </c>
      <c r="O66" s="77">
        <v>0</v>
      </c>
      <c r="P66" s="77">
        <v>0</v>
      </c>
      <c r="Q66" s="77">
        <v>0</v>
      </c>
      <c r="R66" s="77">
        <v>-1060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23287</v>
      </c>
      <c r="D68" s="74">
        <v>286</v>
      </c>
      <c r="E68" s="74">
        <v>39056</v>
      </c>
      <c r="F68" s="74">
        <v>19</v>
      </c>
      <c r="G68" s="74">
        <v>38228</v>
      </c>
      <c r="H68" s="74">
        <v>13408</v>
      </c>
      <c r="I68" s="74">
        <v>548</v>
      </c>
      <c r="J68" s="74">
        <v>1065</v>
      </c>
      <c r="K68" s="74">
        <v>3078</v>
      </c>
      <c r="L68" s="74">
        <v>8587</v>
      </c>
      <c r="M68" s="74">
        <v>559</v>
      </c>
      <c r="N68" s="74">
        <v>113668</v>
      </c>
      <c r="O68" s="74">
        <v>4489</v>
      </c>
      <c r="P68" s="74">
        <v>321</v>
      </c>
      <c r="Q68" s="74">
        <v>1816</v>
      </c>
      <c r="R68" s="74">
        <v>73209</v>
      </c>
      <c r="S68" s="75">
        <v>1012</v>
      </c>
    </row>
    <row r="69" spans="1:19" ht="15" customHeight="1" x14ac:dyDescent="0.2">
      <c r="A69" s="4"/>
      <c r="B69" s="6" t="s">
        <v>217</v>
      </c>
      <c r="C69" s="74"/>
      <c r="D69" s="74"/>
      <c r="E69" s="74"/>
      <c r="F69" s="74"/>
      <c r="G69" s="74"/>
      <c r="H69" s="74"/>
      <c r="I69" s="74"/>
      <c r="J69" s="74"/>
      <c r="K69" s="74"/>
      <c r="L69" s="74"/>
      <c r="M69" s="74"/>
      <c r="N69" s="74"/>
      <c r="O69" s="74"/>
      <c r="P69" s="74"/>
      <c r="Q69" s="74"/>
      <c r="R69" s="74"/>
      <c r="S69" s="75"/>
    </row>
    <row r="70" spans="1:19" ht="15" customHeight="1" x14ac:dyDescent="0.2">
      <c r="A70" s="4" t="s">
        <v>27</v>
      </c>
      <c r="B70" s="5" t="s">
        <v>218</v>
      </c>
      <c r="C70" s="74">
        <v>445612</v>
      </c>
      <c r="D70" s="74">
        <v>283</v>
      </c>
      <c r="E70" s="74">
        <v>2194305</v>
      </c>
      <c r="F70" s="74">
        <v>7153</v>
      </c>
      <c r="G70" s="74">
        <v>1940776</v>
      </c>
      <c r="H70" s="74">
        <v>82169</v>
      </c>
      <c r="I70" s="74">
        <v>1294</v>
      </c>
      <c r="J70" s="74">
        <v>7294</v>
      </c>
      <c r="K70" s="74">
        <v>238069</v>
      </c>
      <c r="L70" s="74">
        <v>136170</v>
      </c>
      <c r="M70" s="74">
        <v>339680</v>
      </c>
      <c r="N70" s="74">
        <v>1361210</v>
      </c>
      <c r="O70" s="74">
        <v>19223</v>
      </c>
      <c r="P70" s="74">
        <v>36821</v>
      </c>
      <c r="Q70" s="74">
        <v>7218</v>
      </c>
      <c r="R70" s="74">
        <v>493159</v>
      </c>
      <c r="S70" s="75">
        <v>23076</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0</v>
      </c>
      <c r="E72" s="74">
        <v>4636</v>
      </c>
      <c r="F72" s="74">
        <v>0</v>
      </c>
      <c r="G72" s="74">
        <v>9879</v>
      </c>
      <c r="H72" s="74">
        <v>0</v>
      </c>
      <c r="I72" s="74">
        <v>0</v>
      </c>
      <c r="J72" s="74">
        <v>0</v>
      </c>
      <c r="K72" s="74">
        <v>0</v>
      </c>
      <c r="L72" s="74">
        <v>0</v>
      </c>
      <c r="M72" s="74">
        <v>0</v>
      </c>
      <c r="N72" s="74">
        <v>0</v>
      </c>
      <c r="O72" s="74">
        <v>0</v>
      </c>
      <c r="P72" s="74">
        <v>0</v>
      </c>
      <c r="Q72" s="74">
        <v>0</v>
      </c>
      <c r="R72" s="74">
        <v>53125</v>
      </c>
      <c r="S72" s="75">
        <v>0</v>
      </c>
    </row>
    <row r="73" spans="1:19" ht="15" customHeight="1" x14ac:dyDescent="0.2">
      <c r="A73" s="4"/>
      <c r="B73" s="6" t="s">
        <v>221</v>
      </c>
      <c r="C73" s="74"/>
      <c r="D73" s="74"/>
      <c r="E73" s="74"/>
      <c r="F73" s="74"/>
      <c r="G73" s="74"/>
      <c r="H73" s="74"/>
      <c r="I73" s="74"/>
      <c r="J73" s="74"/>
      <c r="K73" s="74"/>
      <c r="L73" s="74"/>
      <c r="M73" s="74"/>
      <c r="N73" s="74"/>
      <c r="O73" s="74"/>
      <c r="P73" s="74"/>
      <c r="Q73" s="74"/>
      <c r="R73" s="74"/>
      <c r="S73" s="75"/>
    </row>
    <row r="74" spans="1:19" ht="15" customHeight="1" x14ac:dyDescent="0.2">
      <c r="A74" s="4" t="s">
        <v>29</v>
      </c>
      <c r="B74" s="5" t="s">
        <v>222</v>
      </c>
      <c r="C74" s="74">
        <v>622669</v>
      </c>
      <c r="D74" s="74">
        <v>17170</v>
      </c>
      <c r="E74" s="74">
        <v>984464</v>
      </c>
      <c r="F74" s="74">
        <v>39074</v>
      </c>
      <c r="G74" s="74">
        <v>3395285</v>
      </c>
      <c r="H74" s="74">
        <v>461131</v>
      </c>
      <c r="I74" s="74">
        <v>157057</v>
      </c>
      <c r="J74" s="74">
        <v>9614</v>
      </c>
      <c r="K74" s="74">
        <v>178396</v>
      </c>
      <c r="L74" s="74">
        <v>127330</v>
      </c>
      <c r="M74" s="74">
        <v>278857</v>
      </c>
      <c r="N74" s="74">
        <v>3006479</v>
      </c>
      <c r="O74" s="74">
        <v>137952</v>
      </c>
      <c r="P74" s="74">
        <v>55680</v>
      </c>
      <c r="Q74" s="74">
        <v>4297</v>
      </c>
      <c r="R74" s="74">
        <v>612726</v>
      </c>
      <c r="S74" s="75">
        <v>182130</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0</v>
      </c>
      <c r="D76" s="77">
        <v>0</v>
      </c>
      <c r="E76" s="77">
        <v>3243</v>
      </c>
      <c r="F76" s="77">
        <v>0</v>
      </c>
      <c r="G76" s="77">
        <v>11735</v>
      </c>
      <c r="H76" s="77">
        <v>0</v>
      </c>
      <c r="I76" s="77">
        <v>0</v>
      </c>
      <c r="J76" s="77">
        <v>0</v>
      </c>
      <c r="K76" s="77">
        <v>0</v>
      </c>
      <c r="L76" s="77">
        <v>1611</v>
      </c>
      <c r="M76" s="77">
        <v>0</v>
      </c>
      <c r="N76" s="77">
        <v>0</v>
      </c>
      <c r="O76" s="77">
        <v>0</v>
      </c>
      <c r="P76" s="77">
        <v>0</v>
      </c>
      <c r="Q76" s="77">
        <v>0</v>
      </c>
      <c r="R76" s="77">
        <v>8082</v>
      </c>
      <c r="S76" s="78">
        <v>0</v>
      </c>
    </row>
    <row r="77" spans="1:19" ht="15" customHeight="1" x14ac:dyDescent="0.2">
      <c r="A77" s="4"/>
      <c r="B77" s="16" t="s">
        <v>224</v>
      </c>
      <c r="C77" s="77"/>
      <c r="D77" s="77"/>
      <c r="E77" s="77"/>
      <c r="F77" s="77"/>
      <c r="G77" s="77"/>
      <c r="H77" s="77"/>
      <c r="I77" s="77"/>
      <c r="J77" s="77"/>
      <c r="K77" s="77"/>
      <c r="L77" s="77"/>
      <c r="M77" s="77"/>
      <c r="N77" s="77"/>
      <c r="O77" s="77"/>
      <c r="P77" s="77"/>
      <c r="Q77" s="77"/>
      <c r="R77" s="77"/>
      <c r="S77" s="78"/>
    </row>
    <row r="78" spans="1:19" ht="15" customHeight="1" x14ac:dyDescent="0.2">
      <c r="A78" s="4"/>
      <c r="B78" s="76" t="s">
        <v>225</v>
      </c>
      <c r="C78" s="77">
        <v>660868</v>
      </c>
      <c r="D78" s="77">
        <v>17170</v>
      </c>
      <c r="E78" s="77">
        <v>1149466</v>
      </c>
      <c r="F78" s="77">
        <v>39102</v>
      </c>
      <c r="G78" s="77">
        <v>3557393</v>
      </c>
      <c r="H78" s="77">
        <v>468061</v>
      </c>
      <c r="I78" s="77">
        <v>212996</v>
      </c>
      <c r="J78" s="77">
        <v>9614</v>
      </c>
      <c r="K78" s="77">
        <v>245823</v>
      </c>
      <c r="L78" s="77">
        <v>143858</v>
      </c>
      <c r="M78" s="77">
        <v>292968</v>
      </c>
      <c r="N78" s="77">
        <v>3216577</v>
      </c>
      <c r="O78" s="77">
        <v>137952</v>
      </c>
      <c r="P78" s="77">
        <v>69802</v>
      </c>
      <c r="Q78" s="77">
        <v>4297</v>
      </c>
      <c r="R78" s="77">
        <v>630356</v>
      </c>
      <c r="S78" s="78">
        <v>182130</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-38199</v>
      </c>
      <c r="D80" s="77">
        <v>0</v>
      </c>
      <c r="E80" s="77">
        <v>-168245</v>
      </c>
      <c r="F80" s="77">
        <v>-28</v>
      </c>
      <c r="G80" s="77">
        <v>-173843</v>
      </c>
      <c r="H80" s="77">
        <v>-6930</v>
      </c>
      <c r="I80" s="77">
        <v>-55939</v>
      </c>
      <c r="J80" s="77">
        <v>0</v>
      </c>
      <c r="K80" s="77">
        <v>-67427</v>
      </c>
      <c r="L80" s="77">
        <v>-18139</v>
      </c>
      <c r="M80" s="77">
        <v>-14111</v>
      </c>
      <c r="N80" s="77">
        <v>-210098</v>
      </c>
      <c r="O80" s="77">
        <v>0</v>
      </c>
      <c r="P80" s="77">
        <v>-14122</v>
      </c>
      <c r="Q80" s="77">
        <v>0</v>
      </c>
      <c r="R80" s="77">
        <v>-25712</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v>41286668</v>
      </c>
      <c r="D82" s="102">
        <v>248041</v>
      </c>
      <c r="E82" s="102">
        <v>80440436</v>
      </c>
      <c r="F82" s="102">
        <v>1345771</v>
      </c>
      <c r="G82" s="102">
        <v>80216280</v>
      </c>
      <c r="H82" s="102">
        <v>5810888</v>
      </c>
      <c r="I82" s="102">
        <v>2442306</v>
      </c>
      <c r="J82" s="102">
        <v>640428</v>
      </c>
      <c r="K82" s="102">
        <v>13693868</v>
      </c>
      <c r="L82" s="102">
        <v>14673647</v>
      </c>
      <c r="M82" s="102">
        <v>22363992</v>
      </c>
      <c r="N82" s="102">
        <v>100225208</v>
      </c>
      <c r="O82" s="102">
        <v>2040623</v>
      </c>
      <c r="P82" s="102">
        <v>5280908</v>
      </c>
      <c r="Q82" s="102">
        <v>864690</v>
      </c>
      <c r="R82" s="102">
        <v>42704777</v>
      </c>
      <c r="S82" s="103">
        <v>14967204</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3054955</v>
      </c>
      <c r="D84" s="74">
        <v>76087</v>
      </c>
      <c r="E84" s="74">
        <v>9249535</v>
      </c>
      <c r="F84" s="74">
        <v>195358</v>
      </c>
      <c r="G84" s="74">
        <v>8613740</v>
      </c>
      <c r="H84" s="74">
        <v>152422</v>
      </c>
      <c r="I84" s="74">
        <v>343625</v>
      </c>
      <c r="J84" s="74">
        <v>209519</v>
      </c>
      <c r="K84" s="74">
        <v>2119891</v>
      </c>
      <c r="L84" s="74">
        <v>1313991</v>
      </c>
      <c r="M84" s="74">
        <v>2010197</v>
      </c>
      <c r="N84" s="74">
        <v>5460035</v>
      </c>
      <c r="O84" s="74">
        <v>337884</v>
      </c>
      <c r="P84" s="74">
        <v>100517</v>
      </c>
      <c r="Q84" s="74">
        <v>200837</v>
      </c>
      <c r="R84" s="74">
        <v>4243056</v>
      </c>
      <c r="S84" s="75">
        <v>1521156</v>
      </c>
    </row>
    <row r="85" spans="1:19" ht="15" customHeight="1" x14ac:dyDescent="0.2">
      <c r="A85" s="4"/>
      <c r="B85" s="6" t="s">
        <v>230</v>
      </c>
      <c r="C85" s="74"/>
      <c r="D85" s="74"/>
      <c r="E85" s="74"/>
      <c r="F85" s="74"/>
      <c r="G85" s="74"/>
      <c r="H85" s="74"/>
      <c r="I85" s="74"/>
      <c r="J85" s="74"/>
      <c r="K85" s="74"/>
      <c r="L85" s="74"/>
      <c r="M85" s="74"/>
      <c r="N85" s="74"/>
      <c r="O85" s="74"/>
      <c r="P85" s="74"/>
      <c r="Q85" s="74"/>
      <c r="R85" s="74"/>
      <c r="S85" s="75"/>
    </row>
    <row r="86" spans="1:19" ht="15" customHeight="1" x14ac:dyDescent="0.2">
      <c r="A86" s="4" t="s">
        <v>12</v>
      </c>
      <c r="B86" s="5" t="s">
        <v>0</v>
      </c>
      <c r="C86" s="74">
        <v>342453</v>
      </c>
      <c r="D86" s="74">
        <v>273</v>
      </c>
      <c r="E86" s="74">
        <v>921285</v>
      </c>
      <c r="F86" s="74">
        <v>2490</v>
      </c>
      <c r="G86" s="74">
        <v>1471792</v>
      </c>
      <c r="H86" s="74">
        <v>527343</v>
      </c>
      <c r="I86" s="74">
        <v>73739</v>
      </c>
      <c r="J86" s="74">
        <v>524</v>
      </c>
      <c r="K86" s="74">
        <v>31159</v>
      </c>
      <c r="L86" s="74">
        <v>6906</v>
      </c>
      <c r="M86" s="74">
        <v>63495</v>
      </c>
      <c r="N86" s="74">
        <v>0</v>
      </c>
      <c r="O86" s="74">
        <v>695684</v>
      </c>
      <c r="P86" s="74">
        <v>73726</v>
      </c>
      <c r="Q86" s="74">
        <v>1171</v>
      </c>
      <c r="R86" s="74">
        <v>1831642</v>
      </c>
      <c r="S86" s="75">
        <v>3023</v>
      </c>
    </row>
    <row r="87" spans="1:19" ht="15" customHeight="1" x14ac:dyDescent="0.2">
      <c r="A87" s="4"/>
      <c r="B87" s="6" t="s">
        <v>38</v>
      </c>
      <c r="C87" s="74"/>
      <c r="D87" s="74"/>
      <c r="E87" s="74"/>
      <c r="F87" s="74"/>
      <c r="G87" s="74"/>
      <c r="H87" s="74"/>
      <c r="I87" s="74"/>
      <c r="J87" s="74"/>
      <c r="K87" s="74"/>
      <c r="L87" s="74"/>
      <c r="M87" s="74"/>
      <c r="N87" s="74"/>
      <c r="O87" s="74"/>
      <c r="P87" s="74"/>
      <c r="Q87" s="74"/>
      <c r="R87" s="74"/>
      <c r="S87" s="75"/>
    </row>
    <row r="88" spans="1:19" ht="15" customHeight="1" x14ac:dyDescent="0.2">
      <c r="A88" s="4" t="s">
        <v>13</v>
      </c>
      <c r="B88" s="5" t="s">
        <v>231</v>
      </c>
      <c r="C88" s="74">
        <v>0</v>
      </c>
      <c r="D88" s="74">
        <v>0</v>
      </c>
      <c r="E88" s="74">
        <v>0</v>
      </c>
      <c r="F88" s="74">
        <v>0</v>
      </c>
      <c r="G88" s="74">
        <v>0</v>
      </c>
      <c r="H88" s="74">
        <v>0</v>
      </c>
      <c r="I88" s="74">
        <v>0</v>
      </c>
      <c r="J88" s="74">
        <v>0</v>
      </c>
      <c r="K88" s="74">
        <v>12471</v>
      </c>
      <c r="L88" s="74">
        <v>0</v>
      </c>
      <c r="M88" s="74">
        <v>0</v>
      </c>
      <c r="N88" s="74">
        <v>1778644</v>
      </c>
      <c r="O88" s="74">
        <v>0</v>
      </c>
      <c r="P88" s="74">
        <v>0</v>
      </c>
      <c r="Q88" s="74">
        <v>0</v>
      </c>
      <c r="R88" s="74">
        <v>3585821</v>
      </c>
      <c r="S88" s="75">
        <v>0</v>
      </c>
    </row>
    <row r="89" spans="1:19" ht="15" customHeight="1" x14ac:dyDescent="0.2">
      <c r="A89" s="4"/>
      <c r="B89" s="6" t="s">
        <v>232</v>
      </c>
      <c r="C89" s="74"/>
      <c r="D89" s="74"/>
      <c r="E89" s="74"/>
      <c r="F89" s="74"/>
      <c r="G89" s="74"/>
      <c r="H89" s="74"/>
      <c r="I89" s="74"/>
      <c r="J89" s="74"/>
      <c r="K89" s="74"/>
      <c r="L89" s="74"/>
      <c r="M89" s="74"/>
      <c r="N89" s="74"/>
      <c r="O89" s="74"/>
      <c r="P89" s="74"/>
      <c r="Q89" s="74"/>
      <c r="R89" s="74"/>
      <c r="S89" s="75"/>
    </row>
    <row r="90" spans="1:19" ht="15" customHeight="1" x14ac:dyDescent="0.2">
      <c r="A90" s="4" t="s">
        <v>14</v>
      </c>
      <c r="B90" s="5" t="s">
        <v>233</v>
      </c>
      <c r="C90" s="74">
        <v>1682390</v>
      </c>
      <c r="D90" s="74">
        <v>3802</v>
      </c>
      <c r="E90" s="74">
        <v>3830745</v>
      </c>
      <c r="F90" s="74">
        <v>65332</v>
      </c>
      <c r="G90" s="74">
        <v>5802205</v>
      </c>
      <c r="H90" s="74">
        <v>1472474</v>
      </c>
      <c r="I90" s="74">
        <v>484858</v>
      </c>
      <c r="J90" s="74">
        <v>21502</v>
      </c>
      <c r="K90" s="74">
        <v>523788</v>
      </c>
      <c r="L90" s="74">
        <v>98831</v>
      </c>
      <c r="M90" s="74">
        <v>1009685</v>
      </c>
      <c r="N90" s="74">
        <v>2975353</v>
      </c>
      <c r="O90" s="74">
        <v>325019</v>
      </c>
      <c r="P90" s="74">
        <v>2193010</v>
      </c>
      <c r="Q90" s="74">
        <v>447581</v>
      </c>
      <c r="R90" s="74">
        <v>5553688</v>
      </c>
      <c r="S90" s="75">
        <v>8958280</v>
      </c>
    </row>
    <row r="91" spans="1:19" ht="15" customHeight="1" x14ac:dyDescent="0.2">
      <c r="A91" s="4"/>
      <c r="B91" s="6" t="s">
        <v>234</v>
      </c>
      <c r="C91" s="74"/>
      <c r="D91" s="74"/>
      <c r="E91" s="74"/>
      <c r="F91" s="74"/>
      <c r="G91" s="74"/>
      <c r="H91" s="74"/>
      <c r="I91" s="74"/>
      <c r="J91" s="74"/>
      <c r="K91" s="74"/>
      <c r="L91" s="74"/>
      <c r="M91" s="74"/>
      <c r="N91" s="74"/>
      <c r="O91" s="74"/>
      <c r="P91" s="74"/>
      <c r="Q91" s="74"/>
      <c r="R91" s="74"/>
      <c r="S91" s="75"/>
    </row>
    <row r="92" spans="1:19" ht="15" customHeight="1" x14ac:dyDescent="0.2">
      <c r="A92" s="4" t="s">
        <v>15</v>
      </c>
      <c r="B92" s="5" t="s">
        <v>235</v>
      </c>
      <c r="C92" s="74">
        <v>25600435</v>
      </c>
      <c r="D92" s="74">
        <v>105245</v>
      </c>
      <c r="E92" s="74">
        <v>48806841</v>
      </c>
      <c r="F92" s="74">
        <v>750397</v>
      </c>
      <c r="G92" s="74">
        <v>36685238</v>
      </c>
      <c r="H92" s="74">
        <v>1033080</v>
      </c>
      <c r="I92" s="74">
        <v>757339</v>
      </c>
      <c r="J92" s="74">
        <v>251597</v>
      </c>
      <c r="K92" s="74">
        <v>6513652</v>
      </c>
      <c r="L92" s="74">
        <v>10017956</v>
      </c>
      <c r="M92" s="74">
        <v>14379059</v>
      </c>
      <c r="N92" s="74">
        <v>67126426</v>
      </c>
      <c r="O92" s="74">
        <v>175184</v>
      </c>
      <c r="P92" s="74">
        <v>2573234</v>
      </c>
      <c r="Q92" s="74">
        <v>2083</v>
      </c>
      <c r="R92" s="74">
        <v>18835089</v>
      </c>
      <c r="S92" s="75">
        <v>2991932</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2419194</v>
      </c>
      <c r="D94" s="74">
        <v>0</v>
      </c>
      <c r="E94" s="74">
        <v>8314944</v>
      </c>
      <c r="F94" s="74">
        <v>0</v>
      </c>
      <c r="G94" s="74">
        <v>11475821</v>
      </c>
      <c r="H94" s="74">
        <v>1511231</v>
      </c>
      <c r="I94" s="74">
        <v>11074</v>
      </c>
      <c r="J94" s="74">
        <v>30636</v>
      </c>
      <c r="K94" s="74">
        <v>1810148</v>
      </c>
      <c r="L94" s="74">
        <v>0</v>
      </c>
      <c r="M94" s="74">
        <v>2294119</v>
      </c>
      <c r="N94" s="74">
        <v>8368800</v>
      </c>
      <c r="O94" s="74">
        <v>0</v>
      </c>
      <c r="P94" s="74">
        <v>0</v>
      </c>
      <c r="Q94" s="74">
        <v>0</v>
      </c>
      <c r="R94" s="74">
        <v>3987474</v>
      </c>
      <c r="S94" s="75">
        <v>0</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1199635</v>
      </c>
      <c r="D96" s="74">
        <v>0</v>
      </c>
      <c r="E96" s="74">
        <v>0</v>
      </c>
      <c r="F96" s="74">
        <v>0</v>
      </c>
      <c r="G96" s="74">
        <v>0</v>
      </c>
      <c r="H96" s="74">
        <v>0</v>
      </c>
      <c r="I96" s="74">
        <v>0</v>
      </c>
      <c r="J96" s="74">
        <v>0</v>
      </c>
      <c r="K96" s="74">
        <v>0</v>
      </c>
      <c r="L96" s="74">
        <v>0</v>
      </c>
      <c r="M96" s="74">
        <v>170773</v>
      </c>
      <c r="N96" s="74">
        <v>0</v>
      </c>
      <c r="O96" s="74">
        <v>0</v>
      </c>
      <c r="P96" s="74">
        <v>0</v>
      </c>
      <c r="Q96" s="74">
        <v>0</v>
      </c>
      <c r="R96" s="74">
        <v>0</v>
      </c>
      <c r="S96" s="75">
        <v>607529</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319563</v>
      </c>
      <c r="D98" s="74">
        <v>0</v>
      </c>
      <c r="E98" s="74">
        <v>243834</v>
      </c>
      <c r="F98" s="74">
        <v>14050</v>
      </c>
      <c r="G98" s="74">
        <v>126755</v>
      </c>
      <c r="H98" s="74">
        <v>40332</v>
      </c>
      <c r="I98" s="74">
        <v>51530</v>
      </c>
      <c r="J98" s="74">
        <v>0</v>
      </c>
      <c r="K98" s="74">
        <v>0</v>
      </c>
      <c r="L98" s="74">
        <v>0</v>
      </c>
      <c r="M98" s="74">
        <v>2148</v>
      </c>
      <c r="N98" s="74">
        <v>26706</v>
      </c>
      <c r="O98" s="74">
        <v>756</v>
      </c>
      <c r="P98" s="74">
        <v>12716</v>
      </c>
      <c r="Q98" s="74">
        <v>1130</v>
      </c>
      <c r="R98" s="74">
        <v>241543</v>
      </c>
      <c r="S98" s="75">
        <v>27341</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0</v>
      </c>
      <c r="G100" s="74">
        <v>217078</v>
      </c>
      <c r="H100" s="74">
        <v>0</v>
      </c>
      <c r="I100" s="74">
        <v>0</v>
      </c>
      <c r="J100" s="74">
        <v>0</v>
      </c>
      <c r="K100" s="74">
        <v>1017596</v>
      </c>
      <c r="L100" s="74">
        <v>0</v>
      </c>
      <c r="M100" s="74">
        <v>0</v>
      </c>
      <c r="N100" s="74">
        <v>2459</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113287</v>
      </c>
      <c r="D102" s="74">
        <v>75</v>
      </c>
      <c r="E102" s="74">
        <v>339132</v>
      </c>
      <c r="F102" s="74">
        <v>25318</v>
      </c>
      <c r="G102" s="74">
        <v>1587274</v>
      </c>
      <c r="H102" s="74">
        <v>44092</v>
      </c>
      <c r="I102" s="74">
        <v>135</v>
      </c>
      <c r="J102" s="74">
        <v>500</v>
      </c>
      <c r="K102" s="74">
        <v>11204</v>
      </c>
      <c r="L102" s="74">
        <v>5460</v>
      </c>
      <c r="M102" s="74">
        <v>6177</v>
      </c>
      <c r="N102" s="74">
        <v>907263</v>
      </c>
      <c r="O102" s="74">
        <v>12786</v>
      </c>
      <c r="P102" s="74">
        <v>20375</v>
      </c>
      <c r="Q102" s="74">
        <v>720</v>
      </c>
      <c r="R102" s="74">
        <v>88985</v>
      </c>
      <c r="S102" s="75">
        <v>48199</v>
      </c>
    </row>
    <row r="103" spans="1:19" ht="15" customHeight="1" x14ac:dyDescent="0.2">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
      <c r="A104" s="4" t="s">
        <v>21</v>
      </c>
      <c r="B104" s="5" t="s">
        <v>243</v>
      </c>
      <c r="C104" s="74">
        <v>3211377</v>
      </c>
      <c r="D104" s="74">
        <v>0</v>
      </c>
      <c r="E104" s="74">
        <v>76749</v>
      </c>
      <c r="F104" s="74">
        <v>0</v>
      </c>
      <c r="G104" s="74">
        <v>1769825</v>
      </c>
      <c r="H104" s="74">
        <v>0</v>
      </c>
      <c r="I104" s="74">
        <v>0</v>
      </c>
      <c r="J104" s="74">
        <v>0</v>
      </c>
      <c r="K104" s="74">
        <v>0</v>
      </c>
      <c r="L104" s="74">
        <v>1396598</v>
      </c>
      <c r="M104" s="74">
        <v>0</v>
      </c>
      <c r="N104" s="74">
        <v>0</v>
      </c>
      <c r="O104" s="74">
        <v>0</v>
      </c>
      <c r="P104" s="74">
        <v>0</v>
      </c>
      <c r="Q104" s="74">
        <v>0</v>
      </c>
      <c r="R104" s="74">
        <v>349871</v>
      </c>
      <c r="S104" s="75">
        <v>0</v>
      </c>
    </row>
    <row r="105" spans="1:19" ht="15" customHeight="1" x14ac:dyDescent="0.2">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
      <c r="A106" s="4" t="s">
        <v>22</v>
      </c>
      <c r="B106" s="5" t="s">
        <v>245</v>
      </c>
      <c r="C106" s="74">
        <v>19709</v>
      </c>
      <c r="D106" s="74">
        <v>0</v>
      </c>
      <c r="E106" s="74">
        <v>7932</v>
      </c>
      <c r="F106" s="74">
        <v>35019</v>
      </c>
      <c r="G106" s="74">
        <v>109691</v>
      </c>
      <c r="H106" s="74">
        <v>30814</v>
      </c>
      <c r="I106" s="74">
        <v>1786</v>
      </c>
      <c r="J106" s="74">
        <v>47</v>
      </c>
      <c r="K106" s="74">
        <v>8399</v>
      </c>
      <c r="L106" s="74">
        <v>2918</v>
      </c>
      <c r="M106" s="74">
        <v>3189</v>
      </c>
      <c r="N106" s="74">
        <v>60905</v>
      </c>
      <c r="O106" s="74">
        <v>76</v>
      </c>
      <c r="P106" s="74">
        <v>503</v>
      </c>
      <c r="Q106" s="74">
        <v>3999</v>
      </c>
      <c r="R106" s="74">
        <v>11615</v>
      </c>
      <c r="S106" s="75">
        <v>16925</v>
      </c>
    </row>
    <row r="107" spans="1:19" ht="15" customHeight="1" x14ac:dyDescent="0.2">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
      <c r="A108" s="4" t="s">
        <v>23</v>
      </c>
      <c r="B108" s="5" t="s">
        <v>247</v>
      </c>
      <c r="C108" s="74">
        <v>34457</v>
      </c>
      <c r="D108" s="74">
        <v>0</v>
      </c>
      <c r="E108" s="74">
        <v>7257</v>
      </c>
      <c r="F108" s="74">
        <v>0</v>
      </c>
      <c r="G108" s="74">
        <v>100678</v>
      </c>
      <c r="H108" s="74">
        <v>17955</v>
      </c>
      <c r="I108" s="74">
        <v>18246</v>
      </c>
      <c r="J108" s="74">
        <v>2908</v>
      </c>
      <c r="K108" s="74">
        <v>62279</v>
      </c>
      <c r="L108" s="74">
        <v>17347</v>
      </c>
      <c r="M108" s="74">
        <v>0</v>
      </c>
      <c r="N108" s="74">
        <v>288702</v>
      </c>
      <c r="O108" s="74">
        <v>3762</v>
      </c>
      <c r="P108" s="74">
        <v>965</v>
      </c>
      <c r="Q108" s="74">
        <v>4679</v>
      </c>
      <c r="R108" s="74">
        <v>98178</v>
      </c>
      <c r="S108" s="75">
        <v>14548</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0</v>
      </c>
      <c r="D110" s="74">
        <v>0</v>
      </c>
      <c r="E110" s="74">
        <v>2651445</v>
      </c>
      <c r="F110" s="74">
        <v>0</v>
      </c>
      <c r="G110" s="74">
        <v>0</v>
      </c>
      <c r="H110" s="74">
        <v>0</v>
      </c>
      <c r="I110" s="74">
        <v>0</v>
      </c>
      <c r="J110" s="74">
        <v>0</v>
      </c>
      <c r="K110" s="74">
        <v>130158</v>
      </c>
      <c r="L110" s="74">
        <v>2106</v>
      </c>
      <c r="M110" s="74">
        <v>0</v>
      </c>
      <c r="N110" s="74">
        <v>0</v>
      </c>
      <c r="O110" s="74">
        <v>0</v>
      </c>
      <c r="P110" s="74">
        <v>0</v>
      </c>
      <c r="Q110" s="74">
        <v>0</v>
      </c>
      <c r="R110" s="74">
        <v>113398</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69546</v>
      </c>
      <c r="D112" s="74">
        <v>0</v>
      </c>
      <c r="E112" s="74">
        <v>1277325</v>
      </c>
      <c r="F112" s="74">
        <v>0</v>
      </c>
      <c r="G112" s="74">
        <v>977651</v>
      </c>
      <c r="H112" s="74">
        <v>38157</v>
      </c>
      <c r="I112" s="74">
        <v>125691</v>
      </c>
      <c r="J112" s="74">
        <v>0</v>
      </c>
      <c r="K112" s="74">
        <v>157163</v>
      </c>
      <c r="L112" s="74">
        <v>144982</v>
      </c>
      <c r="M112" s="74">
        <v>371451</v>
      </c>
      <c r="N112" s="74">
        <v>2525434</v>
      </c>
      <c r="O112" s="74">
        <v>0</v>
      </c>
      <c r="P112" s="74">
        <v>0</v>
      </c>
      <c r="Q112" s="74">
        <v>15066</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v>679060</v>
      </c>
      <c r="D114" s="74">
        <v>19001</v>
      </c>
      <c r="E114" s="74">
        <v>1342801</v>
      </c>
      <c r="F114" s="74">
        <v>33225</v>
      </c>
      <c r="G114" s="74">
        <v>7034627</v>
      </c>
      <c r="H114" s="74">
        <v>325409</v>
      </c>
      <c r="I114" s="74">
        <v>152889</v>
      </c>
      <c r="J114" s="74">
        <v>19970</v>
      </c>
      <c r="K114" s="74">
        <v>294024</v>
      </c>
      <c r="L114" s="74">
        <v>462348</v>
      </c>
      <c r="M114" s="74">
        <v>321158</v>
      </c>
      <c r="N114" s="74">
        <v>3495586</v>
      </c>
      <c r="O114" s="74">
        <v>146548</v>
      </c>
      <c r="P114" s="74">
        <v>42571</v>
      </c>
      <c r="Q114" s="74">
        <v>44494</v>
      </c>
      <c r="R114" s="74">
        <v>654835</v>
      </c>
      <c r="S114" s="75">
        <v>263542</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0</v>
      </c>
      <c r="E116" s="77">
        <v>3829</v>
      </c>
      <c r="F116" s="77">
        <v>0</v>
      </c>
      <c r="G116" s="77">
        <v>44449</v>
      </c>
      <c r="H116" s="77">
        <v>0</v>
      </c>
      <c r="I116" s="77">
        <v>0</v>
      </c>
      <c r="J116" s="77">
        <v>0</v>
      </c>
      <c r="K116" s="77">
        <v>0</v>
      </c>
      <c r="L116" s="77">
        <v>3427</v>
      </c>
      <c r="M116" s="77">
        <v>0</v>
      </c>
      <c r="N116" s="77">
        <v>0</v>
      </c>
      <c r="O116" s="77">
        <v>0</v>
      </c>
      <c r="P116" s="77">
        <v>0</v>
      </c>
      <c r="Q116" s="77">
        <v>0</v>
      </c>
      <c r="R116" s="77">
        <v>28473</v>
      </c>
      <c r="S116" s="78">
        <v>0</v>
      </c>
    </row>
    <row r="117" spans="1:19" ht="15" customHeight="1" x14ac:dyDescent="0.2">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
      <c r="A118" s="4"/>
      <c r="B118" s="76" t="s">
        <v>255</v>
      </c>
      <c r="C118" s="105">
        <v>679060</v>
      </c>
      <c r="D118" s="105">
        <v>19001</v>
      </c>
      <c r="E118" s="105">
        <v>1338972</v>
      </c>
      <c r="F118" s="105">
        <v>33225</v>
      </c>
      <c r="G118" s="105">
        <v>6990178</v>
      </c>
      <c r="H118" s="105">
        <v>325409</v>
      </c>
      <c r="I118" s="105">
        <v>152889</v>
      </c>
      <c r="J118" s="105">
        <v>19970</v>
      </c>
      <c r="K118" s="105">
        <v>294024</v>
      </c>
      <c r="L118" s="105">
        <v>458921</v>
      </c>
      <c r="M118" s="105">
        <v>321158</v>
      </c>
      <c r="N118" s="105">
        <v>3495586</v>
      </c>
      <c r="O118" s="105">
        <v>146548</v>
      </c>
      <c r="P118" s="105">
        <v>42571</v>
      </c>
      <c r="Q118" s="105">
        <v>44494</v>
      </c>
      <c r="R118" s="105">
        <v>626362</v>
      </c>
      <c r="S118" s="107">
        <v>263542</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v>38746061</v>
      </c>
      <c r="D120" s="86">
        <v>204483</v>
      </c>
      <c r="E120" s="86">
        <v>77069825</v>
      </c>
      <c r="F120" s="86">
        <v>1121189</v>
      </c>
      <c r="G120" s="86">
        <v>75972375</v>
      </c>
      <c r="H120" s="86">
        <v>5193309</v>
      </c>
      <c r="I120" s="86">
        <v>2020912</v>
      </c>
      <c r="J120" s="86">
        <v>537203</v>
      </c>
      <c r="K120" s="86">
        <v>12691932</v>
      </c>
      <c r="L120" s="86">
        <v>13469443</v>
      </c>
      <c r="M120" s="86">
        <v>20631451</v>
      </c>
      <c r="N120" s="86">
        <v>93016313</v>
      </c>
      <c r="O120" s="86">
        <v>1697699</v>
      </c>
      <c r="P120" s="86">
        <v>5017617</v>
      </c>
      <c r="Q120" s="86">
        <v>721760</v>
      </c>
      <c r="R120" s="86">
        <v>39595195</v>
      </c>
      <c r="S120" s="87">
        <v>14452475</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1293063</v>
      </c>
      <c r="D122" s="74">
        <v>20000</v>
      </c>
      <c r="E122" s="74">
        <v>1636175</v>
      </c>
      <c r="F122" s="74">
        <v>104000</v>
      </c>
      <c r="G122" s="74">
        <v>6244038</v>
      </c>
      <c r="H122" s="74">
        <v>326269</v>
      </c>
      <c r="I122" s="74">
        <v>150000</v>
      </c>
      <c r="J122" s="74">
        <v>59500</v>
      </c>
      <c r="K122" s="74">
        <v>1720700</v>
      </c>
      <c r="L122" s="74">
        <v>958822</v>
      </c>
      <c r="M122" s="74">
        <v>1700000</v>
      </c>
      <c r="N122" s="74">
        <v>5900000</v>
      </c>
      <c r="O122" s="74">
        <v>81250</v>
      </c>
      <c r="P122" s="74">
        <v>530000</v>
      </c>
      <c r="Q122" s="74">
        <v>66593</v>
      </c>
      <c r="R122" s="74">
        <v>1972962</v>
      </c>
      <c r="S122" s="75">
        <v>539904</v>
      </c>
    </row>
    <row r="123" spans="1:19" ht="15" customHeight="1" x14ac:dyDescent="0.2">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
      <c r="A124" s="4" t="s">
        <v>28</v>
      </c>
      <c r="B124" s="5" t="s">
        <v>4</v>
      </c>
      <c r="C124" s="74">
        <v>0</v>
      </c>
      <c r="D124" s="74">
        <v>369</v>
      </c>
      <c r="E124" s="74">
        <v>0</v>
      </c>
      <c r="F124" s="74">
        <v>1362</v>
      </c>
      <c r="G124" s="74">
        <v>1049600</v>
      </c>
      <c r="H124" s="74">
        <v>8796</v>
      </c>
      <c r="I124" s="74">
        <v>25000</v>
      </c>
      <c r="J124" s="74">
        <v>0</v>
      </c>
      <c r="K124" s="74">
        <v>199765</v>
      </c>
      <c r="L124" s="74">
        <v>0</v>
      </c>
      <c r="M124" s="74">
        <v>0</v>
      </c>
      <c r="N124" s="74">
        <v>0</v>
      </c>
      <c r="O124" s="74">
        <v>0</v>
      </c>
      <c r="P124" s="74">
        <v>7008</v>
      </c>
      <c r="Q124" s="74">
        <v>0</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3739</v>
      </c>
      <c r="D126" s="74">
        <v>0</v>
      </c>
      <c r="E126" s="74">
        <v>9853</v>
      </c>
      <c r="F126" s="74">
        <v>0</v>
      </c>
      <c r="G126" s="74">
        <v>28941</v>
      </c>
      <c r="H126" s="74">
        <v>3731</v>
      </c>
      <c r="I126" s="74">
        <v>0</v>
      </c>
      <c r="J126" s="74">
        <v>0</v>
      </c>
      <c r="K126" s="74">
        <v>0</v>
      </c>
      <c r="L126" s="74">
        <v>0</v>
      </c>
      <c r="M126" s="74">
        <v>8273</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-8159</v>
      </c>
      <c r="D128" s="74">
        <v>0</v>
      </c>
      <c r="E128" s="74">
        <v>-32755</v>
      </c>
      <c r="F128" s="74">
        <v>-710</v>
      </c>
      <c r="G128" s="74">
        <v>-801</v>
      </c>
      <c r="H128" s="74">
        <v>0</v>
      </c>
      <c r="I128" s="74">
        <v>-12035</v>
      </c>
      <c r="J128" s="74">
        <v>0</v>
      </c>
      <c r="K128" s="74">
        <v>-5</v>
      </c>
      <c r="L128" s="74">
        <v>0</v>
      </c>
      <c r="M128" s="74">
        <v>-3577</v>
      </c>
      <c r="N128" s="74">
        <v>0</v>
      </c>
      <c r="O128" s="74">
        <v>0</v>
      </c>
      <c r="P128" s="74">
        <v>0</v>
      </c>
      <c r="Q128" s="74">
        <v>0</v>
      </c>
      <c r="R128" s="74">
        <v>-1523</v>
      </c>
      <c r="S128" s="75">
        <v>0</v>
      </c>
    </row>
    <row r="129" spans="1:19" ht="15" customHeight="1" x14ac:dyDescent="0.2">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
      <c r="A130" s="4" t="s">
        <v>31</v>
      </c>
      <c r="B130" s="5" t="s">
        <v>5</v>
      </c>
      <c r="C130" s="74">
        <v>-114718</v>
      </c>
      <c r="D130" s="74">
        <v>3211</v>
      </c>
      <c r="E130" s="74">
        <v>187521</v>
      </c>
      <c r="F130" s="74">
        <v>-19577</v>
      </c>
      <c r="G130" s="74">
        <v>185375</v>
      </c>
      <c r="H130" s="74">
        <v>-5474</v>
      </c>
      <c r="I130" s="74">
        <v>51274</v>
      </c>
      <c r="J130" s="74">
        <v>9566</v>
      </c>
      <c r="K130" s="74">
        <v>62126</v>
      </c>
      <c r="L130" s="74">
        <v>95668</v>
      </c>
      <c r="M130" s="74">
        <v>39719</v>
      </c>
      <c r="N130" s="74">
        <v>373532</v>
      </c>
      <c r="O130" s="74">
        <v>-3031</v>
      </c>
      <c r="P130" s="74">
        <v>-71648</v>
      </c>
      <c r="Q130" s="74">
        <v>0</v>
      </c>
      <c r="R130" s="74">
        <v>-418509</v>
      </c>
      <c r="S130" s="75">
        <v>-29574</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1150276</v>
      </c>
      <c r="D132" s="74">
        <v>14597</v>
      </c>
      <c r="E132" s="74">
        <v>921526</v>
      </c>
      <c r="F132" s="74">
        <v>98855</v>
      </c>
      <c r="G132" s="74">
        <v>-197062</v>
      </c>
      <c r="H132" s="74">
        <v>229311</v>
      </c>
      <c r="I132" s="74">
        <v>200807</v>
      </c>
      <c r="J132" s="74">
        <v>29296</v>
      </c>
      <c r="K132" s="74">
        <v>-953638</v>
      </c>
      <c r="L132" s="74">
        <v>126154</v>
      </c>
      <c r="M132" s="74">
        <v>-35920</v>
      </c>
      <c r="N132" s="74">
        <v>-97053</v>
      </c>
      <c r="O132" s="74">
        <v>253482</v>
      </c>
      <c r="P132" s="74">
        <v>-176129</v>
      </c>
      <c r="Q132" s="74">
        <v>72409</v>
      </c>
      <c r="R132" s="74">
        <v>912235</v>
      </c>
      <c r="S132" s="75">
        <v>26497</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-106615</v>
      </c>
      <c r="D134" s="74">
        <v>2334</v>
      </c>
      <c r="E134" s="74">
        <v>-62247</v>
      </c>
      <c r="F134" s="74">
        <v>40652</v>
      </c>
      <c r="G134" s="74">
        <v>-3577327</v>
      </c>
      <c r="H134" s="74">
        <v>2512</v>
      </c>
      <c r="I134" s="74">
        <v>6075</v>
      </c>
      <c r="J134" s="74">
        <v>3821</v>
      </c>
      <c r="K134" s="74">
        <v>-97707</v>
      </c>
      <c r="L134" s="74">
        <v>22091</v>
      </c>
      <c r="M134" s="74">
        <v>11871</v>
      </c>
      <c r="N134" s="74">
        <v>129916</v>
      </c>
      <c r="O134" s="74">
        <v>11223</v>
      </c>
      <c r="P134" s="74">
        <v>-25940</v>
      </c>
      <c r="Q134" s="74">
        <v>3928</v>
      </c>
      <c r="R134" s="74">
        <v>80173</v>
      </c>
      <c r="S134" s="75">
        <v>-22098</v>
      </c>
    </row>
    <row r="135" spans="1:19" ht="15" customHeight="1" x14ac:dyDescent="0.2">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323021</v>
      </c>
      <c r="D138" s="74">
        <v>3047</v>
      </c>
      <c r="E138" s="74">
        <v>710538</v>
      </c>
      <c r="F138" s="74">
        <v>0</v>
      </c>
      <c r="G138" s="74">
        <v>511141</v>
      </c>
      <c r="H138" s="74">
        <v>52434</v>
      </c>
      <c r="I138" s="74">
        <v>273</v>
      </c>
      <c r="J138" s="74">
        <v>1042</v>
      </c>
      <c r="K138" s="74">
        <v>70695</v>
      </c>
      <c r="L138" s="74">
        <v>1469</v>
      </c>
      <c r="M138" s="74">
        <v>12175</v>
      </c>
      <c r="N138" s="74">
        <v>902500</v>
      </c>
      <c r="O138" s="74">
        <v>0</v>
      </c>
      <c r="P138" s="74">
        <v>0</v>
      </c>
      <c r="Q138" s="74">
        <v>0</v>
      </c>
      <c r="R138" s="74">
        <v>564244</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v>2540607</v>
      </c>
      <c r="D140" s="86">
        <v>43558</v>
      </c>
      <c r="E140" s="86">
        <v>3370611</v>
      </c>
      <c r="F140" s="86">
        <v>224582</v>
      </c>
      <c r="G140" s="86">
        <v>4243905</v>
      </c>
      <c r="H140" s="86">
        <v>617579</v>
      </c>
      <c r="I140" s="86">
        <v>421394</v>
      </c>
      <c r="J140" s="86">
        <v>103225</v>
      </c>
      <c r="K140" s="86">
        <v>1001936</v>
      </c>
      <c r="L140" s="86">
        <v>1204204</v>
      </c>
      <c r="M140" s="86">
        <v>1732541</v>
      </c>
      <c r="N140" s="86">
        <v>7208895</v>
      </c>
      <c r="O140" s="86">
        <v>342924</v>
      </c>
      <c r="P140" s="86">
        <v>263291</v>
      </c>
      <c r="Q140" s="86">
        <v>142930</v>
      </c>
      <c r="R140" s="86">
        <v>3109582</v>
      </c>
      <c r="S140" s="87">
        <v>514729</v>
      </c>
    </row>
    <row r="141" spans="1:19" ht="15" customHeight="1" x14ac:dyDescent="0.2">
      <c r="A141" s="89"/>
      <c r="B141" s="90" t="s">
        <v>273</v>
      </c>
      <c r="C141" s="91">
        <v>41286668</v>
      </c>
      <c r="D141" s="91">
        <v>248041</v>
      </c>
      <c r="E141" s="91">
        <v>80440436</v>
      </c>
      <c r="F141" s="91">
        <v>1345771</v>
      </c>
      <c r="G141" s="91">
        <v>80216280</v>
      </c>
      <c r="H141" s="91">
        <v>5810888</v>
      </c>
      <c r="I141" s="91">
        <v>2442306</v>
      </c>
      <c r="J141" s="91">
        <v>640428</v>
      </c>
      <c r="K141" s="91">
        <v>13693868</v>
      </c>
      <c r="L141" s="91">
        <v>14673647</v>
      </c>
      <c r="M141" s="91">
        <v>22363992</v>
      </c>
      <c r="N141" s="91">
        <v>100225208</v>
      </c>
      <c r="O141" s="91">
        <v>2040623</v>
      </c>
      <c r="P141" s="91">
        <v>5280908</v>
      </c>
      <c r="Q141" s="91">
        <v>864690</v>
      </c>
      <c r="R141" s="91">
        <v>42704777</v>
      </c>
      <c r="S141" s="92">
        <v>14967204</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c r="S143" s="49"/>
    </row>
    <row r="144" spans="1:19" ht="15" customHeight="1" x14ac:dyDescent="0.2">
      <c r="A144" s="9" t="s">
        <v>45</v>
      </c>
      <c r="C144" s="108"/>
      <c r="D144" s="108"/>
      <c r="E144" s="108"/>
      <c r="F144" s="108"/>
      <c r="G144" s="108"/>
      <c r="H144" s="108"/>
      <c r="I144" s="108"/>
      <c r="J144" s="108"/>
      <c r="K144" s="108"/>
      <c r="L144" s="108"/>
      <c r="M144" s="108"/>
      <c r="N144" s="108"/>
      <c r="O144" s="108"/>
      <c r="P144" s="108"/>
      <c r="Q144" s="108"/>
      <c r="R144" s="108"/>
      <c r="S144" s="108"/>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Normal="100" workbookViewId="0">
      <pane xSplit="2" ySplit="4" topLeftCell="C55" activePane="bottomRight" state="frozen"/>
      <selection activeCell="A40" sqref="A40"/>
      <selection pane="topRight" activeCell="A40" sqref="A40"/>
      <selection pane="bottomLeft" activeCell="A40" sqref="A40"/>
      <selection pane="bottomRight" activeCell="H81" sqref="H81"/>
    </sheetView>
  </sheetViews>
  <sheetFormatPr defaultRowHeight="11.25" x14ac:dyDescent="0.2"/>
  <cols>
    <col min="1" max="1" width="4.28515625" style="11" customWidth="1"/>
    <col min="2" max="2" width="79.42578125" style="11" bestFit="1" customWidth="1"/>
    <col min="3" max="19" width="12.42578125" style="11" customWidth="1"/>
    <col min="20" max="16384" width="9.140625" style="11"/>
  </cols>
  <sheetData>
    <row r="1" spans="1:19" ht="15" customHeight="1" x14ac:dyDescent="0.2">
      <c r="A1" s="62" t="s">
        <v>33</v>
      </c>
      <c r="B1" s="97"/>
    </row>
    <row r="2" spans="1:19" ht="15" customHeight="1" x14ac:dyDescent="0.2">
      <c r="A2" s="62" t="s">
        <v>281</v>
      </c>
      <c r="B2" s="97"/>
    </row>
    <row r="3" spans="1:19" ht="15" customHeight="1" x14ac:dyDescent="0.2">
      <c r="A3" s="63" t="s">
        <v>151</v>
      </c>
    </row>
    <row r="4" spans="1:19" s="1" customFormat="1" ht="30" customHeight="1" x14ac:dyDescent="0.2">
      <c r="A4" s="64"/>
      <c r="B4" s="98"/>
      <c r="C4" s="66" t="s">
        <v>8</v>
      </c>
      <c r="D4" s="66" t="s">
        <v>282</v>
      </c>
      <c r="E4" s="68" t="s">
        <v>152</v>
      </c>
      <c r="F4" s="66" t="s">
        <v>7</v>
      </c>
      <c r="G4" s="66" t="s">
        <v>153</v>
      </c>
      <c r="H4" s="66" t="s">
        <v>154</v>
      </c>
      <c r="I4" s="66" t="s">
        <v>9</v>
      </c>
      <c r="J4" s="66" t="s">
        <v>155</v>
      </c>
      <c r="K4" s="68" t="s">
        <v>280</v>
      </c>
      <c r="L4" s="66" t="s">
        <v>158</v>
      </c>
      <c r="M4" s="66" t="s">
        <v>10</v>
      </c>
      <c r="N4" s="66" t="s">
        <v>6</v>
      </c>
      <c r="O4" s="66" t="s">
        <v>159</v>
      </c>
      <c r="P4" s="66" t="s">
        <v>161</v>
      </c>
      <c r="Q4" s="66" t="s">
        <v>164</v>
      </c>
      <c r="R4" s="68" t="s">
        <v>165</v>
      </c>
      <c r="S4" s="6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1372211</v>
      </c>
      <c r="D6" s="74">
        <v>33923</v>
      </c>
      <c r="E6" s="74">
        <v>2939663</v>
      </c>
      <c r="F6" s="74">
        <v>14560</v>
      </c>
      <c r="G6" s="74">
        <v>1719363</v>
      </c>
      <c r="H6" s="74">
        <v>4836</v>
      </c>
      <c r="I6" s="74">
        <v>51143</v>
      </c>
      <c r="J6" s="74">
        <v>6172</v>
      </c>
      <c r="K6" s="74">
        <v>152343</v>
      </c>
      <c r="L6" s="74">
        <v>384781.22</v>
      </c>
      <c r="M6" s="74">
        <v>314259</v>
      </c>
      <c r="N6" s="74">
        <v>1545339.4</v>
      </c>
      <c r="O6" s="74">
        <v>1240</v>
      </c>
      <c r="P6" s="74">
        <v>42587</v>
      </c>
      <c r="Q6" s="74">
        <v>16052.81639</v>
      </c>
      <c r="R6" s="74">
        <v>337841</v>
      </c>
      <c r="S6" s="75">
        <v>19874.651870000002</v>
      </c>
    </row>
    <row r="7" spans="1:19" ht="15" customHeight="1" x14ac:dyDescent="0.2">
      <c r="A7" s="4"/>
      <c r="B7" s="6" t="s">
        <v>170</v>
      </c>
      <c r="S7" s="75"/>
    </row>
    <row r="8" spans="1:19" ht="15" customHeight="1" x14ac:dyDescent="0.2">
      <c r="A8" s="4" t="s">
        <v>12</v>
      </c>
      <c r="B8" s="5" t="s">
        <v>171</v>
      </c>
      <c r="C8" s="74">
        <v>466859</v>
      </c>
      <c r="D8" s="74">
        <v>12226</v>
      </c>
      <c r="E8" s="74">
        <v>1054030</v>
      </c>
      <c r="F8" s="74">
        <v>30024</v>
      </c>
      <c r="G8" s="74">
        <v>542945</v>
      </c>
      <c r="H8" s="74">
        <v>65493</v>
      </c>
      <c r="I8" s="74">
        <v>12485</v>
      </c>
      <c r="J8" s="74">
        <v>5757</v>
      </c>
      <c r="K8" s="74">
        <v>186777</v>
      </c>
      <c r="L8" s="74">
        <v>81831.513000000006</v>
      </c>
      <c r="M8" s="74">
        <v>233785</v>
      </c>
      <c r="N8" s="74">
        <v>1036503.87</v>
      </c>
      <c r="O8" s="74">
        <v>2247</v>
      </c>
      <c r="P8" s="74">
        <v>47174</v>
      </c>
      <c r="Q8" s="74">
        <v>61080.258419999991</v>
      </c>
      <c r="R8" s="74">
        <v>552921</v>
      </c>
      <c r="S8" s="75">
        <v>208651.62753999999</v>
      </c>
    </row>
    <row r="9" spans="1:19" ht="15" customHeight="1" x14ac:dyDescent="0.2">
      <c r="A9" s="4"/>
      <c r="B9" s="6" t="s">
        <v>172</v>
      </c>
      <c r="S9" s="75"/>
    </row>
    <row r="10" spans="1:19" ht="15" customHeight="1" x14ac:dyDescent="0.2">
      <c r="A10" s="4" t="s">
        <v>13</v>
      </c>
      <c r="B10" s="5" t="s">
        <v>173</v>
      </c>
      <c r="C10" s="74">
        <v>593183</v>
      </c>
      <c r="D10" s="74">
        <v>2759</v>
      </c>
      <c r="E10" s="74">
        <v>1290079</v>
      </c>
      <c r="F10" s="74">
        <v>21900</v>
      </c>
      <c r="G10" s="74">
        <v>2507932</v>
      </c>
      <c r="H10" s="74">
        <v>1604606</v>
      </c>
      <c r="I10" s="74">
        <v>20367</v>
      </c>
      <c r="J10" s="74">
        <v>54865</v>
      </c>
      <c r="K10" s="74">
        <v>40086</v>
      </c>
      <c r="L10" s="74">
        <v>23531.359</v>
      </c>
      <c r="M10" s="74">
        <v>64106</v>
      </c>
      <c r="N10" s="74">
        <v>1956687.946</v>
      </c>
      <c r="O10" s="74">
        <v>531383</v>
      </c>
      <c r="P10" s="74">
        <v>59295</v>
      </c>
      <c r="Q10" s="74">
        <v>1296.1532199999999</v>
      </c>
      <c r="R10" s="74">
        <v>1946393</v>
      </c>
      <c r="S10" s="75">
        <v>2504.9713199999997</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702597</v>
      </c>
      <c r="D12" s="74">
        <v>0</v>
      </c>
      <c r="E12" s="74">
        <v>0</v>
      </c>
      <c r="F12" s="74">
        <v>0</v>
      </c>
      <c r="G12" s="74">
        <v>3874347</v>
      </c>
      <c r="H12" s="74">
        <v>0</v>
      </c>
      <c r="I12" s="74">
        <v>0</v>
      </c>
      <c r="J12" s="74">
        <v>0</v>
      </c>
      <c r="K12" s="74">
        <v>73686</v>
      </c>
      <c r="L12" s="74">
        <v>30785.624</v>
      </c>
      <c r="M12" s="74">
        <v>3450</v>
      </c>
      <c r="N12" s="74">
        <v>1257063.392</v>
      </c>
      <c r="O12" s="74">
        <v>5234</v>
      </c>
      <c r="P12" s="74">
        <v>0</v>
      </c>
      <c r="Q12" s="74">
        <v>0</v>
      </c>
      <c r="R12" s="74">
        <v>2314561</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f>SUM(C16,C18)</f>
        <v>9694229</v>
      </c>
      <c r="D14" s="74">
        <f t="shared" ref="D14:S14" si="0">SUM(D16,D18)</f>
        <v>104698</v>
      </c>
      <c r="E14" s="74">
        <f t="shared" si="0"/>
        <v>9327120</v>
      </c>
      <c r="F14" s="74">
        <f t="shared" si="0"/>
        <v>874881</v>
      </c>
      <c r="G14" s="74">
        <f t="shared" si="0"/>
        <v>8486605</v>
      </c>
      <c r="H14" s="74">
        <f t="shared" si="0"/>
        <v>783352</v>
      </c>
      <c r="I14" s="74">
        <f t="shared" si="0"/>
        <v>1201760</v>
      </c>
      <c r="J14" s="74">
        <f t="shared" si="0"/>
        <v>236107</v>
      </c>
      <c r="K14" s="74">
        <f t="shared" si="0"/>
        <v>1782041</v>
      </c>
      <c r="L14" s="74">
        <f t="shared" si="0"/>
        <v>4987080.7510000002</v>
      </c>
      <c r="M14" s="74">
        <f t="shared" si="0"/>
        <v>4545816</v>
      </c>
      <c r="N14" s="74">
        <f t="shared" si="0"/>
        <v>15582154.444</v>
      </c>
      <c r="O14" s="74">
        <f t="shared" si="0"/>
        <v>683816</v>
      </c>
      <c r="P14" s="74">
        <f t="shared" si="0"/>
        <v>48505</v>
      </c>
      <c r="Q14" s="74">
        <f t="shared" si="0"/>
        <v>0</v>
      </c>
      <c r="R14" s="74">
        <f t="shared" si="0"/>
        <v>4724053</v>
      </c>
      <c r="S14" s="75">
        <f t="shared" si="0"/>
        <v>328559.55038000003</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9780900</v>
      </c>
      <c r="D16" s="77">
        <v>104698</v>
      </c>
      <c r="E16" s="77">
        <v>9478655</v>
      </c>
      <c r="F16" s="77">
        <v>874881</v>
      </c>
      <c r="G16" s="77">
        <v>8783640</v>
      </c>
      <c r="H16" s="77">
        <v>800932</v>
      </c>
      <c r="I16" s="77">
        <v>1201760</v>
      </c>
      <c r="J16" s="77">
        <v>239672</v>
      </c>
      <c r="K16" s="77">
        <v>1833427</v>
      </c>
      <c r="L16" s="77">
        <v>4991957.7130000005</v>
      </c>
      <c r="M16" s="77">
        <v>4585083</v>
      </c>
      <c r="N16" s="77">
        <v>15826038.323000001</v>
      </c>
      <c r="O16" s="77">
        <v>683816</v>
      </c>
      <c r="P16" s="77">
        <v>49119</v>
      </c>
      <c r="Q16" s="77">
        <v>0</v>
      </c>
      <c r="R16" s="77">
        <v>4787604</v>
      </c>
      <c r="S16" s="78">
        <v>328559.55038000003</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-86671</v>
      </c>
      <c r="D18" s="77">
        <v>0</v>
      </c>
      <c r="E18" s="77">
        <v>-151535</v>
      </c>
      <c r="F18" s="77">
        <v>0</v>
      </c>
      <c r="G18" s="77">
        <v>-297035</v>
      </c>
      <c r="H18" s="77">
        <v>-17580</v>
      </c>
      <c r="I18" s="77">
        <v>0</v>
      </c>
      <c r="J18" s="77">
        <v>-3565</v>
      </c>
      <c r="K18" s="77">
        <v>-51386</v>
      </c>
      <c r="L18" s="77">
        <v>-4876.9620000000004</v>
      </c>
      <c r="M18" s="77">
        <v>-39267</v>
      </c>
      <c r="N18" s="77">
        <v>-243883.87899999999</v>
      </c>
      <c r="O18" s="77">
        <v>0</v>
      </c>
      <c r="P18" s="77">
        <v>-614</v>
      </c>
      <c r="Q18" s="77">
        <v>0</v>
      </c>
      <c r="R18" s="77">
        <v>-63551</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f>SUM(C22,C24)</f>
        <v>1886070</v>
      </c>
      <c r="D20" s="74">
        <f t="shared" ref="D20:S20" si="1">SUM(D22,D24)</f>
        <v>19225</v>
      </c>
      <c r="E20" s="74">
        <f t="shared" si="1"/>
        <v>1240628</v>
      </c>
      <c r="F20" s="74">
        <f t="shared" si="1"/>
        <v>35528</v>
      </c>
      <c r="G20" s="74">
        <f t="shared" si="1"/>
        <v>5431464</v>
      </c>
      <c r="H20" s="74">
        <f t="shared" si="1"/>
        <v>433623</v>
      </c>
      <c r="I20" s="74">
        <f t="shared" si="1"/>
        <v>209227</v>
      </c>
      <c r="J20" s="74">
        <f t="shared" si="1"/>
        <v>0</v>
      </c>
      <c r="K20" s="74">
        <f t="shared" si="1"/>
        <v>117487</v>
      </c>
      <c r="L20" s="74">
        <f t="shared" si="1"/>
        <v>32030.82</v>
      </c>
      <c r="M20" s="74">
        <f t="shared" si="1"/>
        <v>330063</v>
      </c>
      <c r="N20" s="74">
        <f t="shared" si="1"/>
        <v>1774802.2629999998</v>
      </c>
      <c r="O20" s="74">
        <f t="shared" si="1"/>
        <v>15602</v>
      </c>
      <c r="P20" s="74">
        <f t="shared" si="1"/>
        <v>1121</v>
      </c>
      <c r="Q20" s="74">
        <f t="shared" si="1"/>
        <v>0</v>
      </c>
      <c r="R20" s="74">
        <f t="shared" si="1"/>
        <v>3270973</v>
      </c>
      <c r="S20" s="75">
        <f t="shared" si="1"/>
        <v>7314996.5308900001</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1886072</v>
      </c>
      <c r="D22" s="77">
        <v>19225</v>
      </c>
      <c r="E22" s="77">
        <v>1240830</v>
      </c>
      <c r="F22" s="77">
        <v>35528</v>
      </c>
      <c r="G22" s="77">
        <v>5431734</v>
      </c>
      <c r="H22" s="77">
        <v>433861</v>
      </c>
      <c r="I22" s="77">
        <v>209227</v>
      </c>
      <c r="J22" s="77">
        <v>0</v>
      </c>
      <c r="K22" s="77">
        <v>117520</v>
      </c>
      <c r="L22" s="77">
        <v>32030.82</v>
      </c>
      <c r="M22" s="77">
        <v>330873</v>
      </c>
      <c r="N22" s="77">
        <v>1786798.2039999999</v>
      </c>
      <c r="O22" s="77">
        <v>15602</v>
      </c>
      <c r="P22" s="77">
        <v>1121</v>
      </c>
      <c r="Q22" s="77">
        <v>0</v>
      </c>
      <c r="R22" s="77">
        <v>3270973</v>
      </c>
      <c r="S22" s="78">
        <v>7314996.5308900001</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-2</v>
      </c>
      <c r="D24" s="77">
        <v>0</v>
      </c>
      <c r="E24" s="77">
        <v>-202</v>
      </c>
      <c r="F24" s="77">
        <v>0</v>
      </c>
      <c r="G24" s="77">
        <v>-270</v>
      </c>
      <c r="H24" s="77">
        <v>-238</v>
      </c>
      <c r="I24" s="77">
        <v>0</v>
      </c>
      <c r="J24" s="77">
        <v>0</v>
      </c>
      <c r="K24" s="77">
        <v>-33</v>
      </c>
      <c r="L24" s="77">
        <v>0</v>
      </c>
      <c r="M24" s="77">
        <v>-810</v>
      </c>
      <c r="N24" s="77">
        <v>-11995.941000000001</v>
      </c>
      <c r="O24" s="77">
        <v>0</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f>SUM(C28,C30)</f>
        <v>25965133</v>
      </c>
      <c r="D26" s="74">
        <f t="shared" ref="D26:S26" si="2">SUM(D28,D30)</f>
        <v>38731</v>
      </c>
      <c r="E26" s="74">
        <f t="shared" si="2"/>
        <v>56802197</v>
      </c>
      <c r="F26" s="74">
        <f t="shared" si="2"/>
        <v>196918</v>
      </c>
      <c r="G26" s="74">
        <f t="shared" si="2"/>
        <v>46334896</v>
      </c>
      <c r="H26" s="74">
        <f t="shared" si="2"/>
        <v>1946582</v>
      </c>
      <c r="I26" s="74">
        <f t="shared" si="2"/>
        <v>640044</v>
      </c>
      <c r="J26" s="74">
        <f t="shared" si="2"/>
        <v>175112</v>
      </c>
      <c r="K26" s="74">
        <f t="shared" si="2"/>
        <v>7969025</v>
      </c>
      <c r="L26" s="74">
        <f t="shared" si="2"/>
        <v>7471989.466</v>
      </c>
      <c r="M26" s="74">
        <f t="shared" si="2"/>
        <v>15555141</v>
      </c>
      <c r="N26" s="74">
        <f t="shared" si="2"/>
        <v>70074461.613000005</v>
      </c>
      <c r="O26" s="74">
        <f t="shared" si="2"/>
        <v>587492</v>
      </c>
      <c r="P26" s="74">
        <f t="shared" si="2"/>
        <v>5009445</v>
      </c>
      <c r="Q26" s="74">
        <f t="shared" si="2"/>
        <v>842543.02989000012</v>
      </c>
      <c r="R26" s="74">
        <f t="shared" si="2"/>
        <v>26095503</v>
      </c>
      <c r="S26" s="75">
        <f t="shared" si="2"/>
        <v>7156445.7614499982</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26897068</v>
      </c>
      <c r="D28" s="77">
        <v>38731</v>
      </c>
      <c r="E28" s="77">
        <v>60222256</v>
      </c>
      <c r="F28" s="77">
        <v>197106</v>
      </c>
      <c r="G28" s="77">
        <v>49722308</v>
      </c>
      <c r="H28" s="77">
        <v>2076717</v>
      </c>
      <c r="I28" s="77">
        <v>661312</v>
      </c>
      <c r="J28" s="77">
        <v>206182</v>
      </c>
      <c r="K28" s="77">
        <v>9129242</v>
      </c>
      <c r="L28" s="77">
        <v>8136142.1849999996</v>
      </c>
      <c r="M28" s="77">
        <v>16606667</v>
      </c>
      <c r="N28" s="77">
        <v>74586872.495000005</v>
      </c>
      <c r="O28" s="77">
        <v>695520</v>
      </c>
      <c r="P28" s="77">
        <v>5287075</v>
      </c>
      <c r="Q28" s="77">
        <v>842543.02989000012</v>
      </c>
      <c r="R28" s="77">
        <v>27173379</v>
      </c>
      <c r="S28" s="78">
        <v>7156445.7614499982</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-931935</v>
      </c>
      <c r="D30" s="77">
        <v>0</v>
      </c>
      <c r="E30" s="77">
        <v>-3420059</v>
      </c>
      <c r="F30" s="77">
        <v>-188</v>
      </c>
      <c r="G30" s="77">
        <v>-3387412</v>
      </c>
      <c r="H30" s="77">
        <v>-130135</v>
      </c>
      <c r="I30" s="77">
        <v>-21268</v>
      </c>
      <c r="J30" s="77">
        <v>-31070</v>
      </c>
      <c r="K30" s="77">
        <v>-1160217</v>
      </c>
      <c r="L30" s="77">
        <v>-664152.71900000004</v>
      </c>
      <c r="M30" s="77">
        <v>-1051526</v>
      </c>
      <c r="N30" s="77">
        <v>-4512410.8820000002</v>
      </c>
      <c r="O30" s="77">
        <v>-108028</v>
      </c>
      <c r="P30" s="77">
        <v>-277630</v>
      </c>
      <c r="Q30" s="77">
        <v>0</v>
      </c>
      <c r="R30" s="77">
        <v>-1077876</v>
      </c>
      <c r="S30" s="78">
        <v>0</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f>SUM(C34,C36)</f>
        <v>136877</v>
      </c>
      <c r="D32" s="74">
        <f t="shared" ref="D32:S32" si="3">SUM(D34,D36)</f>
        <v>0</v>
      </c>
      <c r="E32" s="74">
        <f t="shared" si="3"/>
        <v>3110330</v>
      </c>
      <c r="F32" s="74">
        <f t="shared" si="3"/>
        <v>0</v>
      </c>
      <c r="G32" s="74">
        <f t="shared" si="3"/>
        <v>1499639</v>
      </c>
      <c r="H32" s="74">
        <f t="shared" si="3"/>
        <v>314329</v>
      </c>
      <c r="I32" s="74">
        <f t="shared" si="3"/>
        <v>0</v>
      </c>
      <c r="J32" s="74">
        <f t="shared" si="3"/>
        <v>63787</v>
      </c>
      <c r="K32" s="74">
        <f t="shared" si="3"/>
        <v>12081</v>
      </c>
      <c r="L32" s="74">
        <f t="shared" si="3"/>
        <v>0</v>
      </c>
      <c r="M32" s="74">
        <f t="shared" si="3"/>
        <v>34631</v>
      </c>
      <c r="N32" s="74">
        <f t="shared" si="3"/>
        <v>0</v>
      </c>
      <c r="O32" s="74">
        <f t="shared" si="3"/>
        <v>0</v>
      </c>
      <c r="P32" s="74">
        <f t="shared" si="3"/>
        <v>0</v>
      </c>
      <c r="Q32" s="74">
        <f t="shared" si="3"/>
        <v>0</v>
      </c>
      <c r="R32" s="74">
        <f t="shared" si="3"/>
        <v>0</v>
      </c>
      <c r="S32" s="75">
        <f t="shared" si="3"/>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136877</v>
      </c>
      <c r="D34" s="77">
        <v>0</v>
      </c>
      <c r="E34" s="77">
        <v>3110330</v>
      </c>
      <c r="F34" s="77">
        <v>0</v>
      </c>
      <c r="G34" s="77">
        <v>1513060</v>
      </c>
      <c r="H34" s="77">
        <v>314329</v>
      </c>
      <c r="I34" s="77">
        <v>0</v>
      </c>
      <c r="J34" s="77">
        <v>63787</v>
      </c>
      <c r="K34" s="77">
        <v>12081</v>
      </c>
      <c r="L34" s="77">
        <v>0</v>
      </c>
      <c r="M34" s="77">
        <v>34631</v>
      </c>
      <c r="N34" s="77">
        <v>0</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0</v>
      </c>
      <c r="G36" s="77">
        <v>-13421</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0</v>
      </c>
      <c r="E38" s="74">
        <v>58268</v>
      </c>
      <c r="F38" s="74">
        <v>0</v>
      </c>
      <c r="G38" s="74">
        <v>0</v>
      </c>
      <c r="H38" s="74">
        <v>0</v>
      </c>
      <c r="I38" s="74">
        <v>0</v>
      </c>
      <c r="J38" s="74">
        <v>0</v>
      </c>
      <c r="K38" s="74">
        <v>0</v>
      </c>
      <c r="L38" s="74">
        <v>0</v>
      </c>
      <c r="M38" s="74">
        <v>0</v>
      </c>
      <c r="N38" s="74">
        <v>705635.97499999998</v>
      </c>
      <c r="O38" s="74">
        <v>0</v>
      </c>
      <c r="P38" s="74">
        <v>0</v>
      </c>
      <c r="Q38" s="74">
        <v>0</v>
      </c>
      <c r="R38" s="74">
        <v>0</v>
      </c>
      <c r="S38" s="75">
        <v>0</v>
      </c>
    </row>
    <row r="39" spans="1:19" ht="15" customHeight="1" x14ac:dyDescent="0.2">
      <c r="A39" s="4"/>
      <c r="B39" s="6" t="s">
        <v>195</v>
      </c>
      <c r="S39" s="75"/>
    </row>
    <row r="40" spans="1:19" ht="15" customHeight="1" x14ac:dyDescent="0.2">
      <c r="A40" s="4" t="s">
        <v>20</v>
      </c>
      <c r="B40" s="5" t="s">
        <v>196</v>
      </c>
      <c r="C40" s="74">
        <v>194043</v>
      </c>
      <c r="D40" s="74">
        <v>0</v>
      </c>
      <c r="E40" s="74">
        <v>104503</v>
      </c>
      <c r="F40" s="74">
        <v>0</v>
      </c>
      <c r="G40" s="74">
        <v>363391</v>
      </c>
      <c r="H40" s="74">
        <v>72228</v>
      </c>
      <c r="I40" s="74">
        <v>0</v>
      </c>
      <c r="J40" s="74">
        <v>0</v>
      </c>
      <c r="K40" s="74">
        <v>0</v>
      </c>
      <c r="L40" s="74">
        <v>0</v>
      </c>
      <c r="M40" s="74">
        <v>503</v>
      </c>
      <c r="N40" s="74">
        <v>45458.044999999998</v>
      </c>
      <c r="O40" s="74">
        <v>1724</v>
      </c>
      <c r="P40" s="74">
        <v>1590</v>
      </c>
      <c r="Q40" s="74">
        <v>0</v>
      </c>
      <c r="R40" s="74">
        <v>199427</v>
      </c>
      <c r="S40" s="75">
        <v>34474.894789999998</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f>SUM(C44,C46)</f>
        <v>0</v>
      </c>
      <c r="D42" s="74">
        <f t="shared" ref="D42:S42" si="4">SUM(D44,D46)</f>
        <v>0</v>
      </c>
      <c r="E42" s="74">
        <f t="shared" si="4"/>
        <v>1506431</v>
      </c>
      <c r="F42" s="74">
        <f t="shared" si="4"/>
        <v>205</v>
      </c>
      <c r="G42" s="74">
        <f t="shared" si="4"/>
        <v>3567011</v>
      </c>
      <c r="H42" s="74">
        <f t="shared" si="4"/>
        <v>17946</v>
      </c>
      <c r="I42" s="74">
        <f t="shared" si="4"/>
        <v>357</v>
      </c>
      <c r="J42" s="74">
        <f t="shared" si="4"/>
        <v>31984</v>
      </c>
      <c r="K42" s="74">
        <f t="shared" si="4"/>
        <v>1606951</v>
      </c>
      <c r="L42" s="74">
        <f t="shared" si="4"/>
        <v>880307.23400000005</v>
      </c>
      <c r="M42" s="74">
        <f t="shared" si="4"/>
        <v>681388</v>
      </c>
      <c r="N42" s="74">
        <f t="shared" si="4"/>
        <v>13455812.825999999</v>
      </c>
      <c r="O42" s="74">
        <f t="shared" si="4"/>
        <v>0</v>
      </c>
      <c r="P42" s="74">
        <f t="shared" si="4"/>
        <v>655</v>
      </c>
      <c r="Q42" s="74">
        <f t="shared" si="4"/>
        <v>548.17543000000012</v>
      </c>
      <c r="R42" s="74">
        <f t="shared" si="4"/>
        <v>207333</v>
      </c>
      <c r="S42" s="75">
        <f t="shared" si="4"/>
        <v>49911.521509999999</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0</v>
      </c>
      <c r="E44" s="77">
        <v>1879126</v>
      </c>
      <c r="F44" s="77">
        <v>329</v>
      </c>
      <c r="G44" s="77">
        <v>4079877</v>
      </c>
      <c r="H44" s="77">
        <v>17946</v>
      </c>
      <c r="I44" s="77">
        <v>529</v>
      </c>
      <c r="J44" s="77">
        <v>39970</v>
      </c>
      <c r="K44" s="77">
        <v>1655431</v>
      </c>
      <c r="L44" s="77">
        <v>1010082.9840000001</v>
      </c>
      <c r="M44" s="77">
        <v>773539</v>
      </c>
      <c r="N44" s="77">
        <v>13790368.063999999</v>
      </c>
      <c r="O44" s="77">
        <v>0</v>
      </c>
      <c r="P44" s="77">
        <v>1076</v>
      </c>
      <c r="Q44" s="77">
        <v>548.17543000000012</v>
      </c>
      <c r="R44" s="77">
        <v>320304</v>
      </c>
      <c r="S44" s="78">
        <v>49911.521509999999</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0</v>
      </c>
      <c r="E46" s="77">
        <v>-372695</v>
      </c>
      <c r="F46" s="77">
        <v>-124</v>
      </c>
      <c r="G46" s="77">
        <v>-512866</v>
      </c>
      <c r="H46" s="77">
        <v>0</v>
      </c>
      <c r="I46" s="77">
        <v>-172</v>
      </c>
      <c r="J46" s="77">
        <v>-7986</v>
      </c>
      <c r="K46" s="77">
        <v>-48480</v>
      </c>
      <c r="L46" s="77">
        <v>-129775.75</v>
      </c>
      <c r="M46" s="77">
        <v>-92151</v>
      </c>
      <c r="N46" s="77">
        <v>-334555.23800000001</v>
      </c>
      <c r="O46" s="77">
        <v>0</v>
      </c>
      <c r="P46" s="77">
        <v>-421</v>
      </c>
      <c r="Q46" s="77">
        <v>0</v>
      </c>
      <c r="R46" s="77">
        <v>-112971</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0</v>
      </c>
      <c r="D48" s="74">
        <v>6347</v>
      </c>
      <c r="E48" s="74">
        <v>195599</v>
      </c>
      <c r="F48" s="74">
        <v>0</v>
      </c>
      <c r="G48" s="74">
        <v>395855</v>
      </c>
      <c r="H48" s="74">
        <v>0</v>
      </c>
      <c r="I48" s="74">
        <v>1147</v>
      </c>
      <c r="J48" s="74">
        <v>4007</v>
      </c>
      <c r="K48" s="74">
        <v>827576</v>
      </c>
      <c r="L48" s="74">
        <v>0</v>
      </c>
      <c r="M48" s="74">
        <v>543534</v>
      </c>
      <c r="N48" s="74">
        <v>340054.58100000001</v>
      </c>
      <c r="O48" s="74">
        <v>0</v>
      </c>
      <c r="P48" s="74">
        <v>0</v>
      </c>
      <c r="Q48" s="74">
        <v>0</v>
      </c>
      <c r="R48" s="74">
        <v>467949</v>
      </c>
      <c r="S48" s="75">
        <v>0</v>
      </c>
    </row>
    <row r="49" spans="1:19" ht="15" customHeight="1" x14ac:dyDescent="0.2">
      <c r="A49" s="4"/>
      <c r="B49" s="6" t="s">
        <v>203</v>
      </c>
      <c r="S49" s="75"/>
    </row>
    <row r="50" spans="1:19" ht="15" customHeight="1" x14ac:dyDescent="0.2">
      <c r="A50" s="4" t="s">
        <v>23</v>
      </c>
      <c r="B50" s="5" t="s">
        <v>204</v>
      </c>
      <c r="C50" s="74">
        <v>197337</v>
      </c>
      <c r="D50" s="74">
        <v>1671</v>
      </c>
      <c r="E50" s="74">
        <v>732563</v>
      </c>
      <c r="F50" s="74">
        <v>16409</v>
      </c>
      <c r="G50" s="74">
        <v>925438</v>
      </c>
      <c r="H50" s="74">
        <v>19310</v>
      </c>
      <c r="I50" s="74">
        <v>12987</v>
      </c>
      <c r="J50" s="74">
        <v>2378</v>
      </c>
      <c r="K50" s="74">
        <v>247689</v>
      </c>
      <c r="L50" s="74">
        <v>280616.49100000004</v>
      </c>
      <c r="M50" s="74">
        <v>120492</v>
      </c>
      <c r="N50" s="74">
        <v>621816.04799999995</v>
      </c>
      <c r="O50" s="74">
        <v>11038</v>
      </c>
      <c r="P50" s="74">
        <v>44837</v>
      </c>
      <c r="Q50" s="74">
        <v>7485.4547299999986</v>
      </c>
      <c r="R50" s="74">
        <v>316934</v>
      </c>
      <c r="S50" s="75">
        <v>38084.005379999973</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718694</v>
      </c>
      <c r="D52" s="77">
        <v>6561</v>
      </c>
      <c r="E52" s="77">
        <v>1879569</v>
      </c>
      <c r="F52" s="77">
        <v>26769</v>
      </c>
      <c r="G52" s="77">
        <v>1791055</v>
      </c>
      <c r="H52" s="77">
        <v>39370</v>
      </c>
      <c r="I52" s="77">
        <v>37645</v>
      </c>
      <c r="J52" s="77">
        <v>6061</v>
      </c>
      <c r="K52" s="77">
        <v>428878</v>
      </c>
      <c r="L52" s="77">
        <v>550902.46400000004</v>
      </c>
      <c r="M52" s="77">
        <v>285639</v>
      </c>
      <c r="N52" s="77">
        <v>1593853.5279999999</v>
      </c>
      <c r="O52" s="77">
        <v>22306</v>
      </c>
      <c r="P52" s="77">
        <v>125319</v>
      </c>
      <c r="Q52" s="77">
        <v>12116.116179999999</v>
      </c>
      <c r="R52" s="77">
        <v>834385</v>
      </c>
      <c r="S52" s="78">
        <v>110889.74278999997</v>
      </c>
    </row>
    <row r="53" spans="1:19" ht="15" customHeight="1" x14ac:dyDescent="0.2">
      <c r="A53" s="4"/>
      <c r="B53" s="16" t="s">
        <v>179</v>
      </c>
      <c r="S53" s="75"/>
    </row>
    <row r="54" spans="1:19" ht="15" customHeight="1" x14ac:dyDescent="0.2">
      <c r="A54" s="4"/>
      <c r="B54" s="76" t="s">
        <v>207</v>
      </c>
      <c r="C54" s="77">
        <v>-521357</v>
      </c>
      <c r="D54" s="77">
        <v>-4890</v>
      </c>
      <c r="E54" s="77">
        <v>-1147006</v>
      </c>
      <c r="F54" s="77">
        <v>-10360</v>
      </c>
      <c r="G54" s="77">
        <v>-865617</v>
      </c>
      <c r="H54" s="77">
        <v>-20060</v>
      </c>
      <c r="I54" s="77">
        <v>-24658</v>
      </c>
      <c r="J54" s="77">
        <v>-3683</v>
      </c>
      <c r="K54" s="77">
        <v>-181189</v>
      </c>
      <c r="L54" s="77">
        <v>-270285.973</v>
      </c>
      <c r="M54" s="77">
        <v>-165147</v>
      </c>
      <c r="N54" s="77">
        <v>-972037.48</v>
      </c>
      <c r="O54" s="77">
        <v>-11268</v>
      </c>
      <c r="P54" s="77">
        <v>-80482</v>
      </c>
      <c r="Q54" s="77">
        <v>-4630.6614500000005</v>
      </c>
      <c r="R54" s="77">
        <v>-517451</v>
      </c>
      <c r="S54" s="78">
        <v>-72805.737410000002</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v>19149</v>
      </c>
      <c r="D56" s="74">
        <v>209</v>
      </c>
      <c r="E56" s="74">
        <v>250915</v>
      </c>
      <c r="F56" s="74">
        <v>133</v>
      </c>
      <c r="G56" s="74">
        <v>455352</v>
      </c>
      <c r="H56" s="74">
        <v>73622</v>
      </c>
      <c r="I56" s="74">
        <v>1703</v>
      </c>
      <c r="J56" s="74">
        <v>270</v>
      </c>
      <c r="K56" s="74">
        <v>17076</v>
      </c>
      <c r="L56" s="74">
        <v>60770.619999999995</v>
      </c>
      <c r="M56" s="74">
        <v>59279</v>
      </c>
      <c r="N56" s="74">
        <v>193682.60000000009</v>
      </c>
      <c r="O56" s="74">
        <v>3332</v>
      </c>
      <c r="P56" s="74">
        <v>20059</v>
      </c>
      <c r="Q56" s="74">
        <v>3027.8791700000002</v>
      </c>
      <c r="R56" s="74">
        <v>56617</v>
      </c>
      <c r="S56" s="75">
        <v>82760.290890000018</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107793</v>
      </c>
      <c r="D58" s="77">
        <v>3597</v>
      </c>
      <c r="E58" s="77">
        <v>408450</v>
      </c>
      <c r="F58" s="77">
        <v>7592</v>
      </c>
      <c r="G58" s="77">
        <v>1108001</v>
      </c>
      <c r="H58" s="77">
        <v>90950</v>
      </c>
      <c r="I58" s="77">
        <v>5165</v>
      </c>
      <c r="J58" s="77">
        <v>1891</v>
      </c>
      <c r="K58" s="77">
        <v>80389</v>
      </c>
      <c r="L58" s="77">
        <v>220645.47999999998</v>
      </c>
      <c r="M58" s="77">
        <v>118156</v>
      </c>
      <c r="N58" s="77">
        <v>798394.56500000006</v>
      </c>
      <c r="O58" s="77">
        <v>8191</v>
      </c>
      <c r="P58" s="77">
        <v>26373</v>
      </c>
      <c r="Q58" s="77">
        <v>8810.9399900000008</v>
      </c>
      <c r="R58" s="77">
        <v>371195</v>
      </c>
      <c r="S58" s="78">
        <v>150454.39834000001</v>
      </c>
    </row>
    <row r="59" spans="1:19" ht="15" customHeight="1" x14ac:dyDescent="0.2">
      <c r="A59" s="4"/>
      <c r="B59" s="16" t="s">
        <v>179</v>
      </c>
      <c r="S59" s="75"/>
    </row>
    <row r="60" spans="1:19" ht="15" customHeight="1" x14ac:dyDescent="0.2">
      <c r="A60" s="4"/>
      <c r="B60" s="76" t="s">
        <v>211</v>
      </c>
      <c r="C60" s="77">
        <v>-88644</v>
      </c>
      <c r="D60" s="77">
        <v>-3388</v>
      </c>
      <c r="E60" s="77">
        <v>-157535</v>
      </c>
      <c r="F60" s="77">
        <v>-7459</v>
      </c>
      <c r="G60" s="77">
        <v>-652649</v>
      </c>
      <c r="H60" s="77">
        <v>-17328</v>
      </c>
      <c r="I60" s="77">
        <v>-3462</v>
      </c>
      <c r="J60" s="77">
        <v>-1621</v>
      </c>
      <c r="K60" s="77">
        <v>-63313</v>
      </c>
      <c r="L60" s="77">
        <v>-159874.85999999999</v>
      </c>
      <c r="M60" s="77">
        <v>-58877</v>
      </c>
      <c r="N60" s="77">
        <v>-604711.96499999997</v>
      </c>
      <c r="O60" s="77">
        <v>-4859</v>
      </c>
      <c r="P60" s="77">
        <v>-6314</v>
      </c>
      <c r="Q60" s="77">
        <v>-5783.0608200000006</v>
      </c>
      <c r="R60" s="77">
        <v>-314578</v>
      </c>
      <c r="S60" s="78">
        <v>-67694.107449999996</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f>SUM(C64,C66)</f>
        <v>221992</v>
      </c>
      <c r="D62" s="74">
        <f t="shared" ref="D62:S62" si="5">SUM(D64,D66)</f>
        <v>0</v>
      </c>
      <c r="E62" s="74">
        <f t="shared" si="5"/>
        <v>578890</v>
      </c>
      <c r="F62" s="74">
        <f t="shared" si="5"/>
        <v>5399</v>
      </c>
      <c r="G62" s="74">
        <f t="shared" si="5"/>
        <v>536666</v>
      </c>
      <c r="H62" s="74">
        <f t="shared" si="5"/>
        <v>52124</v>
      </c>
      <c r="I62" s="74">
        <f t="shared" si="5"/>
        <v>0</v>
      </c>
      <c r="J62" s="74">
        <f t="shared" si="5"/>
        <v>0</v>
      </c>
      <c r="K62" s="74">
        <f t="shared" si="5"/>
        <v>129630</v>
      </c>
      <c r="L62" s="74">
        <f t="shared" si="5"/>
        <v>70189.354000000007</v>
      </c>
      <c r="M62" s="74">
        <f t="shared" si="5"/>
        <v>42399</v>
      </c>
      <c r="N62" s="74">
        <f t="shared" si="5"/>
        <v>42311.197</v>
      </c>
      <c r="O62" s="74">
        <f t="shared" si="5"/>
        <v>22818</v>
      </c>
      <c r="P62" s="74">
        <f t="shared" si="5"/>
        <v>0</v>
      </c>
      <c r="Q62" s="74">
        <f t="shared" si="5"/>
        <v>0</v>
      </c>
      <c r="R62" s="74">
        <f t="shared" si="5"/>
        <v>147730</v>
      </c>
      <c r="S62" s="75">
        <f t="shared" si="5"/>
        <v>3919.8580000000002</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221992</v>
      </c>
      <c r="D64" s="77">
        <v>0</v>
      </c>
      <c r="E64" s="77">
        <v>578890</v>
      </c>
      <c r="F64" s="77">
        <v>5399</v>
      </c>
      <c r="G64" s="77">
        <v>536666</v>
      </c>
      <c r="H64" s="77">
        <v>52124</v>
      </c>
      <c r="I64" s="77">
        <v>0</v>
      </c>
      <c r="J64" s="77">
        <v>0</v>
      </c>
      <c r="K64" s="77">
        <v>129630</v>
      </c>
      <c r="L64" s="77">
        <v>70189.354000000007</v>
      </c>
      <c r="M64" s="77">
        <v>42740</v>
      </c>
      <c r="N64" s="77">
        <v>42311.197</v>
      </c>
      <c r="O64" s="77">
        <v>22818</v>
      </c>
      <c r="P64" s="77">
        <v>0</v>
      </c>
      <c r="Q64" s="77">
        <v>0</v>
      </c>
      <c r="R64" s="77">
        <v>148790</v>
      </c>
      <c r="S64" s="78">
        <v>3919.8580000000002</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0</v>
      </c>
      <c r="H66" s="77">
        <v>0</v>
      </c>
      <c r="I66" s="77">
        <v>0</v>
      </c>
      <c r="J66" s="77">
        <v>0</v>
      </c>
      <c r="K66" s="77">
        <v>0</v>
      </c>
      <c r="L66" s="77">
        <v>0</v>
      </c>
      <c r="M66" s="77">
        <v>-341</v>
      </c>
      <c r="N66" s="77">
        <v>0</v>
      </c>
      <c r="O66" s="77">
        <v>0</v>
      </c>
      <c r="P66" s="77">
        <v>0</v>
      </c>
      <c r="Q66" s="77">
        <v>0</v>
      </c>
      <c r="R66" s="77">
        <v>-1060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22237</v>
      </c>
      <c r="D68" s="74">
        <v>291</v>
      </c>
      <c r="E68" s="74">
        <v>41051</v>
      </c>
      <c r="F68" s="74">
        <v>243</v>
      </c>
      <c r="G68" s="74">
        <v>36399</v>
      </c>
      <c r="H68" s="74">
        <v>15029</v>
      </c>
      <c r="I68" s="74">
        <v>1314</v>
      </c>
      <c r="J68" s="74">
        <v>1065</v>
      </c>
      <c r="K68" s="74">
        <v>3417</v>
      </c>
      <c r="L68" s="74">
        <v>11031.905000000001</v>
      </c>
      <c r="M68" s="74">
        <v>1832</v>
      </c>
      <c r="N68" s="74">
        <v>128238.242</v>
      </c>
      <c r="O68" s="74">
        <v>1321</v>
      </c>
      <c r="P68" s="74">
        <v>68</v>
      </c>
      <c r="Q68" s="74">
        <v>1816.1681799999999</v>
      </c>
      <c r="R68" s="74">
        <v>70685</v>
      </c>
      <c r="S68" s="75">
        <v>1009.6234899999999</v>
      </c>
    </row>
    <row r="69" spans="1:19" ht="15" customHeight="1" x14ac:dyDescent="0.2">
      <c r="A69" s="4"/>
      <c r="B69" s="6" t="s">
        <v>217</v>
      </c>
      <c r="S69" s="75"/>
    </row>
    <row r="70" spans="1:19" ht="15" customHeight="1" x14ac:dyDescent="0.2">
      <c r="A70" s="4" t="s">
        <v>27</v>
      </c>
      <c r="B70" s="5" t="s">
        <v>218</v>
      </c>
      <c r="C70" s="74">
        <v>517455</v>
      </c>
      <c r="D70" s="74">
        <v>301</v>
      </c>
      <c r="E70" s="74">
        <v>2181405</v>
      </c>
      <c r="F70" s="74">
        <v>2068</v>
      </c>
      <c r="G70" s="74">
        <v>1034318</v>
      </c>
      <c r="H70" s="74">
        <v>62178</v>
      </c>
      <c r="I70" s="74">
        <v>23440</v>
      </c>
      <c r="J70" s="74">
        <v>7852</v>
      </c>
      <c r="K70" s="74">
        <v>240447</v>
      </c>
      <c r="L70" s="74">
        <v>127170.056</v>
      </c>
      <c r="M70" s="74">
        <v>336264</v>
      </c>
      <c r="N70" s="74">
        <v>1377931.933</v>
      </c>
      <c r="O70" s="74">
        <v>41167</v>
      </c>
      <c r="P70" s="74">
        <v>38703</v>
      </c>
      <c r="Q70" s="74">
        <v>6010.4437900000012</v>
      </c>
      <c r="R70" s="74">
        <v>557513</v>
      </c>
      <c r="S70" s="75">
        <v>23032.421869999991</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0</v>
      </c>
      <c r="E72" s="74">
        <v>2690</v>
      </c>
      <c r="F72" s="74">
        <v>0</v>
      </c>
      <c r="G72" s="74">
        <v>10435</v>
      </c>
      <c r="H72" s="74">
        <v>0</v>
      </c>
      <c r="I72" s="74">
        <v>0</v>
      </c>
      <c r="J72" s="74">
        <v>0</v>
      </c>
      <c r="K72" s="74">
        <v>0</v>
      </c>
      <c r="L72" s="74">
        <v>0</v>
      </c>
      <c r="M72" s="74">
        <v>0</v>
      </c>
      <c r="N72" s="74">
        <v>5547.29</v>
      </c>
      <c r="O72" s="74">
        <v>0</v>
      </c>
      <c r="P72" s="74">
        <v>0</v>
      </c>
      <c r="Q72" s="74">
        <v>0</v>
      </c>
      <c r="R72" s="74">
        <v>50573</v>
      </c>
      <c r="S72" s="75">
        <v>0</v>
      </c>
    </row>
    <row r="73" spans="1:19" ht="15" customHeight="1" x14ac:dyDescent="0.2">
      <c r="A73" s="4"/>
      <c r="B73" s="6" t="s">
        <v>221</v>
      </c>
      <c r="S73" s="75"/>
    </row>
    <row r="74" spans="1:19" ht="15" customHeight="1" x14ac:dyDescent="0.2">
      <c r="A74" s="4" t="s">
        <v>29</v>
      </c>
      <c r="B74" s="5" t="s">
        <v>222</v>
      </c>
      <c r="C74" s="74">
        <v>710378</v>
      </c>
      <c r="D74" s="74">
        <v>7560</v>
      </c>
      <c r="E74" s="74">
        <v>590671</v>
      </c>
      <c r="F74" s="74">
        <v>16162</v>
      </c>
      <c r="G74" s="74">
        <v>2885960</v>
      </c>
      <c r="H74" s="74">
        <v>496541</v>
      </c>
      <c r="I74" s="74">
        <v>90047</v>
      </c>
      <c r="J74" s="74">
        <v>5816</v>
      </c>
      <c r="K74" s="74">
        <v>197180</v>
      </c>
      <c r="L74" s="74">
        <v>178459.85600000003</v>
      </c>
      <c r="M74" s="74">
        <v>172261</v>
      </c>
      <c r="N74" s="74">
        <v>2819338.8119999999</v>
      </c>
      <c r="O74" s="74">
        <v>100157</v>
      </c>
      <c r="P74" s="74">
        <v>47354</v>
      </c>
      <c r="Q74" s="74">
        <v>5247.0976034118157</v>
      </c>
      <c r="R74" s="74">
        <v>234235</v>
      </c>
      <c r="S74" s="75">
        <v>24914.068709999967</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746467</v>
      </c>
      <c r="D76" s="77">
        <v>0</v>
      </c>
      <c r="E76" s="77">
        <v>4129</v>
      </c>
      <c r="F76" s="77">
        <v>0</v>
      </c>
      <c r="G76" s="77">
        <v>2885960</v>
      </c>
      <c r="H76" s="77">
        <v>0</v>
      </c>
      <c r="I76" s="77">
        <v>0</v>
      </c>
      <c r="J76" s="77">
        <v>0</v>
      </c>
      <c r="K76" s="77">
        <v>0</v>
      </c>
      <c r="L76" s="77">
        <v>3519.0070000000001</v>
      </c>
      <c r="M76" s="77">
        <v>0</v>
      </c>
      <c r="N76" s="77">
        <v>0</v>
      </c>
      <c r="O76" s="77">
        <v>0</v>
      </c>
      <c r="P76" s="77">
        <v>0</v>
      </c>
      <c r="Q76" s="77">
        <v>0</v>
      </c>
      <c r="R76" s="77">
        <v>9606</v>
      </c>
      <c r="S76" s="78">
        <v>0</v>
      </c>
    </row>
    <row r="77" spans="1:19" ht="15" customHeight="1" x14ac:dyDescent="0.2">
      <c r="A77" s="4"/>
      <c r="B77" s="16" t="s">
        <v>224</v>
      </c>
      <c r="S77" s="75"/>
    </row>
    <row r="78" spans="1:19" ht="15" customHeight="1" x14ac:dyDescent="0.2">
      <c r="A78" s="4"/>
      <c r="B78" s="76" t="s">
        <v>225</v>
      </c>
      <c r="C78" s="77">
        <v>-36089</v>
      </c>
      <c r="D78" s="77">
        <v>7560</v>
      </c>
      <c r="E78" s="77">
        <v>753209</v>
      </c>
      <c r="F78" s="77">
        <v>16190</v>
      </c>
      <c r="G78" s="77">
        <v>151717</v>
      </c>
      <c r="H78" s="77">
        <v>501951</v>
      </c>
      <c r="I78" s="77">
        <v>147946</v>
      </c>
      <c r="J78" s="77">
        <v>5816</v>
      </c>
      <c r="K78" s="77">
        <v>259140</v>
      </c>
      <c r="L78" s="77">
        <v>192653.55900000001</v>
      </c>
      <c r="M78" s="77">
        <v>183993</v>
      </c>
      <c r="N78" s="77">
        <v>3054585.6979999999</v>
      </c>
      <c r="O78" s="77">
        <v>130027</v>
      </c>
      <c r="P78" s="77">
        <v>61207</v>
      </c>
      <c r="Q78" s="77">
        <v>5247.0976034118157</v>
      </c>
      <c r="R78" s="77">
        <v>248237</v>
      </c>
      <c r="S78" s="78">
        <v>24914.068709999967</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0</v>
      </c>
      <c r="D80" s="77">
        <v>0</v>
      </c>
      <c r="E80" s="77">
        <v>-166667</v>
      </c>
      <c r="F80" s="77">
        <v>-28</v>
      </c>
      <c r="G80" s="77">
        <v>-151717</v>
      </c>
      <c r="H80" s="77">
        <v>-5410</v>
      </c>
      <c r="I80" s="77">
        <v>-57899</v>
      </c>
      <c r="J80" s="77">
        <v>0</v>
      </c>
      <c r="K80" s="77">
        <v>-61960</v>
      </c>
      <c r="L80" s="77">
        <v>-17712.71</v>
      </c>
      <c r="M80" s="77">
        <v>-11732</v>
      </c>
      <c r="N80" s="77">
        <v>-235246.886</v>
      </c>
      <c r="O80" s="77">
        <v>-29870</v>
      </c>
      <c r="P80" s="77">
        <v>-13853</v>
      </c>
      <c r="Q80" s="77">
        <v>0</v>
      </c>
      <c r="R80" s="77">
        <v>-23608</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v>42699750</v>
      </c>
      <c r="D82" s="102">
        <v>227941</v>
      </c>
      <c r="E82" s="102">
        <v>82007033</v>
      </c>
      <c r="F82" s="102">
        <v>1214430</v>
      </c>
      <c r="G82" s="102">
        <v>80608016</v>
      </c>
      <c r="H82" s="102">
        <v>5961799</v>
      </c>
      <c r="I82" s="102">
        <v>2266021</v>
      </c>
      <c r="J82" s="102">
        <v>595172</v>
      </c>
      <c r="K82" s="102">
        <v>13603492</v>
      </c>
      <c r="L82" s="102">
        <v>14620576.268999998</v>
      </c>
      <c r="M82" s="102">
        <v>23039203</v>
      </c>
      <c r="N82" s="102">
        <v>112962840.47699997</v>
      </c>
      <c r="O82" s="102">
        <v>2008571</v>
      </c>
      <c r="P82" s="102">
        <v>5361393</v>
      </c>
      <c r="Q82" s="102">
        <v>945107.47682341188</v>
      </c>
      <c r="R82" s="102">
        <v>41551241</v>
      </c>
      <c r="S82" s="103">
        <v>15289139.778089996</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4140068</v>
      </c>
      <c r="D84" s="74">
        <v>75997</v>
      </c>
      <c r="E84" s="74">
        <v>11191067</v>
      </c>
      <c r="F84" s="74">
        <v>130315</v>
      </c>
      <c r="G84" s="74">
        <v>9530131</v>
      </c>
      <c r="H84" s="74">
        <v>151907</v>
      </c>
      <c r="I84" s="74">
        <v>383971</v>
      </c>
      <c r="J84" s="74">
        <v>221630</v>
      </c>
      <c r="K84" s="74">
        <v>3077603</v>
      </c>
      <c r="L84" s="74">
        <v>1262845.139</v>
      </c>
      <c r="M84" s="74">
        <v>3427354</v>
      </c>
      <c r="N84" s="74">
        <v>6485004.3090000004</v>
      </c>
      <c r="O84" s="74">
        <v>336901</v>
      </c>
      <c r="P84" s="74">
        <v>35451</v>
      </c>
      <c r="Q84" s="74">
        <v>283816.94445000001</v>
      </c>
      <c r="R84" s="74">
        <v>6241410</v>
      </c>
      <c r="S84" s="75">
        <v>1519354.1666700002</v>
      </c>
    </row>
    <row r="85" spans="1:19" ht="15" customHeight="1" x14ac:dyDescent="0.2">
      <c r="A85" s="4"/>
      <c r="B85" s="6" t="s">
        <v>230</v>
      </c>
      <c r="S85" s="75"/>
    </row>
    <row r="86" spans="1:19" ht="15" customHeight="1" x14ac:dyDescent="0.2">
      <c r="A86" s="4" t="s">
        <v>12</v>
      </c>
      <c r="B86" s="5" t="s">
        <v>0</v>
      </c>
      <c r="C86" s="74">
        <v>255245</v>
      </c>
      <c r="D86" s="74">
        <v>96</v>
      </c>
      <c r="E86" s="74">
        <v>869530</v>
      </c>
      <c r="F86" s="74">
        <v>1357</v>
      </c>
      <c r="G86" s="74">
        <v>1284272</v>
      </c>
      <c r="H86" s="74">
        <v>480688</v>
      </c>
      <c r="I86" s="74">
        <v>102360</v>
      </c>
      <c r="J86" s="74">
        <v>386</v>
      </c>
      <c r="K86" s="74">
        <v>28785</v>
      </c>
      <c r="L86" s="74">
        <v>514.93299999999999</v>
      </c>
      <c r="M86" s="74">
        <v>62224</v>
      </c>
      <c r="N86" s="74">
        <v>0</v>
      </c>
      <c r="O86" s="74">
        <v>545076</v>
      </c>
      <c r="P86" s="74">
        <v>63131</v>
      </c>
      <c r="Q86" s="74">
        <v>1307.5642</v>
      </c>
      <c r="R86" s="74">
        <v>1566789</v>
      </c>
      <c r="S86" s="75">
        <v>4458.8121200000005</v>
      </c>
    </row>
    <row r="87" spans="1:19" ht="15" customHeight="1" x14ac:dyDescent="0.2">
      <c r="A87" s="4"/>
      <c r="B87" s="6" t="s">
        <v>38</v>
      </c>
      <c r="S87" s="75"/>
    </row>
    <row r="88" spans="1:19" ht="15" customHeight="1" x14ac:dyDescent="0.2">
      <c r="A88" s="4" t="s">
        <v>13</v>
      </c>
      <c r="B88" s="5" t="s">
        <v>231</v>
      </c>
      <c r="C88" s="74">
        <v>0</v>
      </c>
      <c r="D88" s="74">
        <v>0</v>
      </c>
      <c r="E88" s="74">
        <v>0</v>
      </c>
      <c r="F88" s="74">
        <v>0</v>
      </c>
      <c r="G88" s="74">
        <v>0</v>
      </c>
      <c r="H88" s="74">
        <v>0</v>
      </c>
      <c r="I88" s="74">
        <v>0</v>
      </c>
      <c r="J88" s="74">
        <v>0</v>
      </c>
      <c r="K88" s="74">
        <v>12393</v>
      </c>
      <c r="L88" s="74">
        <v>0</v>
      </c>
      <c r="M88" s="74">
        <v>0</v>
      </c>
      <c r="N88" s="74">
        <v>1644831.602</v>
      </c>
      <c r="O88" s="74">
        <v>0</v>
      </c>
      <c r="P88" s="74">
        <v>0</v>
      </c>
      <c r="Q88" s="74">
        <v>0</v>
      </c>
      <c r="R88" s="74">
        <v>3592776</v>
      </c>
      <c r="S88" s="75">
        <v>0</v>
      </c>
    </row>
    <row r="89" spans="1:19" ht="15" customHeight="1" x14ac:dyDescent="0.2">
      <c r="A89" s="4"/>
      <c r="B89" s="6" t="s">
        <v>232</v>
      </c>
      <c r="S89" s="75"/>
    </row>
    <row r="90" spans="1:19" ht="15" customHeight="1" x14ac:dyDescent="0.2">
      <c r="A90" s="4" t="s">
        <v>14</v>
      </c>
      <c r="B90" s="5" t="s">
        <v>233</v>
      </c>
      <c r="C90" s="74">
        <v>1453249</v>
      </c>
      <c r="D90" s="74">
        <v>9115</v>
      </c>
      <c r="E90" s="74">
        <v>2301469</v>
      </c>
      <c r="F90" s="74">
        <v>143478</v>
      </c>
      <c r="G90" s="74">
        <v>4999493</v>
      </c>
      <c r="H90" s="74">
        <v>1680584</v>
      </c>
      <c r="I90" s="74">
        <v>502186</v>
      </c>
      <c r="J90" s="74">
        <v>5389</v>
      </c>
      <c r="K90" s="74">
        <v>348651</v>
      </c>
      <c r="L90" s="74">
        <v>100067.053</v>
      </c>
      <c r="M90" s="74">
        <v>474497</v>
      </c>
      <c r="N90" s="74">
        <v>3249644.7549999999</v>
      </c>
      <c r="O90" s="74">
        <v>618245</v>
      </c>
      <c r="P90" s="74">
        <v>2374087</v>
      </c>
      <c r="Q90" s="74">
        <v>448285.70365000004</v>
      </c>
      <c r="R90" s="74">
        <v>4173625</v>
      </c>
      <c r="S90" s="75">
        <v>9704935.0689200014</v>
      </c>
    </row>
    <row r="91" spans="1:19" ht="15" customHeight="1" x14ac:dyDescent="0.2">
      <c r="A91" s="4"/>
      <c r="B91" s="6" t="s">
        <v>234</v>
      </c>
      <c r="S91" s="75"/>
    </row>
    <row r="92" spans="1:19" ht="15" customHeight="1" x14ac:dyDescent="0.2">
      <c r="A92" s="4" t="s">
        <v>15</v>
      </c>
      <c r="B92" s="5" t="s">
        <v>235</v>
      </c>
      <c r="C92" s="74">
        <v>25494961</v>
      </c>
      <c r="D92" s="74">
        <v>91095</v>
      </c>
      <c r="E92" s="74">
        <v>48959752</v>
      </c>
      <c r="F92" s="74">
        <v>683717</v>
      </c>
      <c r="G92" s="74">
        <v>36830893</v>
      </c>
      <c r="H92" s="74">
        <v>1054389</v>
      </c>
      <c r="I92" s="74">
        <v>656346</v>
      </c>
      <c r="J92" s="74">
        <v>233850</v>
      </c>
      <c r="K92" s="74">
        <v>6303280</v>
      </c>
      <c r="L92" s="74">
        <v>10122542.896</v>
      </c>
      <c r="M92" s="74">
        <v>14142828</v>
      </c>
      <c r="N92" s="74">
        <v>67824469.432999998</v>
      </c>
      <c r="O92" s="74">
        <v>112065</v>
      </c>
      <c r="P92" s="74">
        <v>2529843</v>
      </c>
      <c r="Q92" s="74">
        <v>2737.4452800000004</v>
      </c>
      <c r="R92" s="74">
        <v>19271178</v>
      </c>
      <c r="S92" s="75">
        <v>2857915.0281999987</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2598455</v>
      </c>
      <c r="D94" s="74">
        <v>0</v>
      </c>
      <c r="E94" s="74">
        <v>9411227</v>
      </c>
      <c r="F94" s="74">
        <v>0</v>
      </c>
      <c r="G94" s="74">
        <v>11919450</v>
      </c>
      <c r="H94" s="74">
        <v>1449549</v>
      </c>
      <c r="I94" s="74">
        <v>35647</v>
      </c>
      <c r="J94" s="74">
        <v>31956</v>
      </c>
      <c r="K94" s="74">
        <v>1258070</v>
      </c>
      <c r="L94" s="74">
        <v>0</v>
      </c>
      <c r="M94" s="74">
        <v>2319428</v>
      </c>
      <c r="N94" s="74">
        <v>8791386.9069999997</v>
      </c>
      <c r="O94" s="74">
        <v>0</v>
      </c>
      <c r="P94" s="74">
        <v>0</v>
      </c>
      <c r="Q94" s="74">
        <v>0</v>
      </c>
      <c r="R94" s="74">
        <v>2436432</v>
      </c>
      <c r="S94" s="75">
        <v>9735.6627599999993</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1387296</v>
      </c>
      <c r="D96" s="74">
        <v>0</v>
      </c>
      <c r="E96" s="74">
        <v>0</v>
      </c>
      <c r="F96" s="74">
        <v>0</v>
      </c>
      <c r="G96" s="74">
        <v>0</v>
      </c>
      <c r="H96" s="74">
        <v>22982</v>
      </c>
      <c r="I96" s="74">
        <v>0</v>
      </c>
      <c r="J96" s="74">
        <v>0</v>
      </c>
      <c r="K96" s="74">
        <v>0</v>
      </c>
      <c r="L96" s="74">
        <v>0</v>
      </c>
      <c r="M96" s="74">
        <v>195049</v>
      </c>
      <c r="N96" s="74">
        <v>0</v>
      </c>
      <c r="O96" s="74">
        <v>0</v>
      </c>
      <c r="P96" s="74">
        <v>0</v>
      </c>
      <c r="Q96" s="74">
        <v>0</v>
      </c>
      <c r="R96" s="74">
        <v>0</v>
      </c>
      <c r="S96" s="75">
        <v>627845.35051000002</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548458</v>
      </c>
      <c r="D98" s="74">
        <v>0</v>
      </c>
      <c r="E98" s="74">
        <v>243373</v>
      </c>
      <c r="F98" s="74">
        <v>7353</v>
      </c>
      <c r="G98" s="74">
        <v>130710</v>
      </c>
      <c r="H98" s="74">
        <v>54089</v>
      </c>
      <c r="I98" s="74">
        <v>0</v>
      </c>
      <c r="J98" s="74">
        <v>0</v>
      </c>
      <c r="K98" s="74">
        <v>0</v>
      </c>
      <c r="L98" s="74">
        <v>0</v>
      </c>
      <c r="M98" s="74">
        <v>1849</v>
      </c>
      <c r="N98" s="74">
        <v>65109.512999999999</v>
      </c>
      <c r="O98" s="74">
        <v>935</v>
      </c>
      <c r="P98" s="74">
        <v>11930</v>
      </c>
      <c r="Q98" s="74">
        <v>1178.8905400000001</v>
      </c>
      <c r="R98" s="74">
        <v>370684</v>
      </c>
      <c r="S98" s="75">
        <v>26475.434240000002</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0</v>
      </c>
      <c r="G100" s="74">
        <v>153580</v>
      </c>
      <c r="H100" s="74">
        <v>0</v>
      </c>
      <c r="I100" s="74">
        <v>0</v>
      </c>
      <c r="J100" s="74">
        <v>0</v>
      </c>
      <c r="K100" s="74">
        <v>994338</v>
      </c>
      <c r="L100" s="74">
        <v>0</v>
      </c>
      <c r="M100" s="74">
        <v>0</v>
      </c>
      <c r="N100" s="74">
        <v>11590700.039999999</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123780</v>
      </c>
      <c r="D102" s="74">
        <v>556</v>
      </c>
      <c r="E102" s="74">
        <v>291782</v>
      </c>
      <c r="F102" s="74">
        <v>4701</v>
      </c>
      <c r="G102" s="74">
        <v>192452</v>
      </c>
      <c r="H102" s="74">
        <v>37371</v>
      </c>
      <c r="I102" s="74">
        <v>0</v>
      </c>
      <c r="J102" s="74">
        <v>600</v>
      </c>
      <c r="K102" s="74">
        <v>13365</v>
      </c>
      <c r="L102" s="74">
        <v>4125.5569999999998</v>
      </c>
      <c r="M102" s="74">
        <v>8014</v>
      </c>
      <c r="N102" s="74">
        <v>881244.55500000005</v>
      </c>
      <c r="O102" s="74">
        <v>12822</v>
      </c>
      <c r="P102" s="74">
        <v>17115</v>
      </c>
      <c r="Q102" s="74">
        <v>706.83163000000002</v>
      </c>
      <c r="R102" s="74">
        <v>64589</v>
      </c>
      <c r="S102" s="75">
        <v>44418.957600000009</v>
      </c>
    </row>
    <row r="103" spans="1:19" ht="15" customHeight="1" x14ac:dyDescent="0.2">
      <c r="A103" s="4"/>
      <c r="B103" s="6" t="s">
        <v>39</v>
      </c>
      <c r="S103" s="75"/>
    </row>
    <row r="104" spans="1:19" ht="15" customHeight="1" x14ac:dyDescent="0.2">
      <c r="A104" s="4" t="s">
        <v>21</v>
      </c>
      <c r="B104" s="5" t="s">
        <v>243</v>
      </c>
      <c r="C104" s="74">
        <v>2689768</v>
      </c>
      <c r="D104" s="74">
        <v>0</v>
      </c>
      <c r="E104" s="74">
        <v>74178</v>
      </c>
      <c r="F104" s="74">
        <v>0</v>
      </c>
      <c r="G104" s="74">
        <v>1754655</v>
      </c>
      <c r="H104" s="74">
        <v>0</v>
      </c>
      <c r="I104" s="74">
        <v>0</v>
      </c>
      <c r="J104" s="74">
        <v>0</v>
      </c>
      <c r="K104" s="74">
        <v>0</v>
      </c>
      <c r="L104" s="74">
        <v>1261656.635</v>
      </c>
      <c r="M104" s="74">
        <v>0</v>
      </c>
      <c r="N104" s="74">
        <v>10108.361000000001</v>
      </c>
      <c r="O104" s="74">
        <v>0</v>
      </c>
      <c r="P104" s="74">
        <v>0</v>
      </c>
      <c r="Q104" s="74">
        <v>0</v>
      </c>
      <c r="R104" s="74">
        <v>373986</v>
      </c>
      <c r="S104" s="75">
        <v>0</v>
      </c>
    </row>
    <row r="105" spans="1:19" ht="15" customHeight="1" x14ac:dyDescent="0.2">
      <c r="A105" s="4"/>
      <c r="B105" s="6" t="s">
        <v>244</v>
      </c>
      <c r="S105" s="75"/>
    </row>
    <row r="106" spans="1:19" ht="15" customHeight="1" x14ac:dyDescent="0.2">
      <c r="A106" s="4" t="s">
        <v>22</v>
      </c>
      <c r="B106" s="5" t="s">
        <v>245</v>
      </c>
      <c r="C106" s="74">
        <v>19600</v>
      </c>
      <c r="D106" s="74">
        <v>0</v>
      </c>
      <c r="E106" s="74">
        <v>24684</v>
      </c>
      <c r="F106" s="74">
        <v>16404</v>
      </c>
      <c r="G106" s="74">
        <v>101868</v>
      </c>
      <c r="H106" s="74">
        <v>11560</v>
      </c>
      <c r="I106" s="74">
        <v>959</v>
      </c>
      <c r="J106" s="74">
        <v>68</v>
      </c>
      <c r="K106" s="74">
        <v>5366</v>
      </c>
      <c r="L106" s="74">
        <v>9957.6740000000009</v>
      </c>
      <c r="M106" s="74">
        <v>1353</v>
      </c>
      <c r="N106" s="74">
        <v>64951.63</v>
      </c>
      <c r="O106" s="74">
        <v>4</v>
      </c>
      <c r="P106" s="74">
        <v>62</v>
      </c>
      <c r="Q106" s="74">
        <v>1309.2765200000001</v>
      </c>
      <c r="R106" s="74">
        <v>15548</v>
      </c>
      <c r="S106" s="75">
        <v>2380.7073700000019</v>
      </c>
    </row>
    <row r="107" spans="1:19" ht="15" customHeight="1" x14ac:dyDescent="0.2">
      <c r="A107" s="4"/>
      <c r="B107" s="6" t="s">
        <v>246</v>
      </c>
      <c r="S107" s="75"/>
    </row>
    <row r="108" spans="1:19" ht="15" customHeight="1" x14ac:dyDescent="0.2">
      <c r="A108" s="4" t="s">
        <v>23</v>
      </c>
      <c r="B108" s="5" t="s">
        <v>247</v>
      </c>
      <c r="C108" s="74">
        <v>37977</v>
      </c>
      <c r="D108" s="74">
        <v>0</v>
      </c>
      <c r="E108" s="74">
        <v>6301</v>
      </c>
      <c r="F108" s="74">
        <v>0</v>
      </c>
      <c r="G108" s="74">
        <v>97129</v>
      </c>
      <c r="H108" s="74">
        <v>18911</v>
      </c>
      <c r="I108" s="74">
        <v>10561</v>
      </c>
      <c r="J108" s="74">
        <v>828</v>
      </c>
      <c r="K108" s="74">
        <v>48369</v>
      </c>
      <c r="L108" s="74">
        <v>14091.857</v>
      </c>
      <c r="M108" s="74">
        <v>0</v>
      </c>
      <c r="N108" s="74">
        <v>178715.054</v>
      </c>
      <c r="O108" s="74">
        <v>8893</v>
      </c>
      <c r="P108" s="74">
        <v>140</v>
      </c>
      <c r="Q108" s="74">
        <v>4163.2172064974893</v>
      </c>
      <c r="R108" s="74">
        <v>61845</v>
      </c>
      <c r="S108" s="75">
        <v>19198.79033</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920433</v>
      </c>
      <c r="D110" s="74">
        <v>0</v>
      </c>
      <c r="E110" s="74">
        <v>3026070</v>
      </c>
      <c r="F110" s="74">
        <v>0</v>
      </c>
      <c r="G110" s="74">
        <v>0</v>
      </c>
      <c r="H110" s="74">
        <v>0</v>
      </c>
      <c r="I110" s="74">
        <v>0</v>
      </c>
      <c r="J110" s="74">
        <v>0</v>
      </c>
      <c r="K110" s="74">
        <v>260058</v>
      </c>
      <c r="L110" s="74">
        <v>10648.77</v>
      </c>
      <c r="M110" s="74">
        <v>0</v>
      </c>
      <c r="N110" s="74">
        <v>0</v>
      </c>
      <c r="O110" s="74">
        <v>0</v>
      </c>
      <c r="P110" s="74">
        <v>0</v>
      </c>
      <c r="Q110" s="74">
        <v>0</v>
      </c>
      <c r="R110" s="74">
        <v>0</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136931</v>
      </c>
      <c r="D112" s="74">
        <v>0</v>
      </c>
      <c r="E112" s="74">
        <v>1335269</v>
      </c>
      <c r="F112" s="74">
        <v>0</v>
      </c>
      <c r="G112" s="74">
        <v>1066298</v>
      </c>
      <c r="H112" s="74">
        <v>55152</v>
      </c>
      <c r="I112" s="74">
        <v>127065</v>
      </c>
      <c r="J112" s="74">
        <v>0</v>
      </c>
      <c r="K112" s="74">
        <v>154318</v>
      </c>
      <c r="L112" s="74">
        <v>133403.514</v>
      </c>
      <c r="M112" s="74">
        <v>370078</v>
      </c>
      <c r="N112" s="74">
        <v>2523699.8790000002</v>
      </c>
      <c r="O112" s="74">
        <v>0</v>
      </c>
      <c r="P112" s="74">
        <v>0</v>
      </c>
      <c r="Q112" s="74">
        <v>15061.49625</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v>587199</v>
      </c>
      <c r="D114" s="74">
        <v>9289</v>
      </c>
      <c r="E114" s="74">
        <v>996523</v>
      </c>
      <c r="F114" s="74">
        <v>19912</v>
      </c>
      <c r="G114" s="74">
        <v>5497789</v>
      </c>
      <c r="H114" s="74">
        <v>325122</v>
      </c>
      <c r="I114" s="74">
        <v>84231</v>
      </c>
      <c r="J114" s="74">
        <v>7687</v>
      </c>
      <c r="K114" s="74">
        <v>219323</v>
      </c>
      <c r="L114" s="74">
        <v>559703.73100000003</v>
      </c>
      <c r="M114" s="74">
        <v>389186</v>
      </c>
      <c r="N114" s="74">
        <v>2831807.4419999998</v>
      </c>
      <c r="O114" s="74">
        <v>58795</v>
      </c>
      <c r="P114" s="74">
        <v>42758</v>
      </c>
      <c r="Q114" s="74">
        <v>47537.662610000043</v>
      </c>
      <c r="R114" s="74">
        <v>328547</v>
      </c>
      <c r="S114" s="75">
        <v>257992.12422</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0</v>
      </c>
      <c r="E116" s="77">
        <v>3430</v>
      </c>
      <c r="F116" s="77">
        <v>0</v>
      </c>
      <c r="G116" s="77">
        <v>0</v>
      </c>
      <c r="H116" s="77">
        <v>0</v>
      </c>
      <c r="I116" s="77">
        <v>0</v>
      </c>
      <c r="J116" s="77">
        <v>0</v>
      </c>
      <c r="K116" s="77">
        <v>0</v>
      </c>
      <c r="L116" s="77">
        <v>9192.3279999999995</v>
      </c>
      <c r="M116" s="77">
        <v>0</v>
      </c>
      <c r="N116" s="77">
        <v>0</v>
      </c>
      <c r="O116" s="77">
        <v>0</v>
      </c>
      <c r="P116" s="77">
        <v>0</v>
      </c>
      <c r="Q116" s="77">
        <v>0</v>
      </c>
      <c r="R116" s="77">
        <v>21246</v>
      </c>
      <c r="S116" s="78">
        <v>0</v>
      </c>
    </row>
    <row r="117" spans="1:19" ht="15" customHeight="1" x14ac:dyDescent="0.2">
      <c r="A117" s="4"/>
      <c r="B117" s="16" t="s">
        <v>254</v>
      </c>
      <c r="S117" s="75"/>
    </row>
    <row r="118" spans="1:19" ht="15" customHeight="1" x14ac:dyDescent="0.2">
      <c r="A118" s="4"/>
      <c r="B118" s="76" t="s">
        <v>255</v>
      </c>
      <c r="C118" s="77">
        <v>587199</v>
      </c>
      <c r="D118" s="77">
        <v>9289</v>
      </c>
      <c r="E118" s="77">
        <v>993093</v>
      </c>
      <c r="F118" s="77">
        <v>19912</v>
      </c>
      <c r="G118" s="77">
        <v>5497789</v>
      </c>
      <c r="H118" s="77">
        <v>325122</v>
      </c>
      <c r="I118" s="77">
        <v>84231</v>
      </c>
      <c r="J118" s="77">
        <v>7687</v>
      </c>
      <c r="K118" s="77">
        <v>219323</v>
      </c>
      <c r="L118" s="77">
        <v>550511.40300000005</v>
      </c>
      <c r="M118" s="77">
        <v>389186</v>
      </c>
      <c r="N118" s="77">
        <v>2831807.4419999998</v>
      </c>
      <c r="O118" s="77">
        <v>58795</v>
      </c>
      <c r="P118" s="77">
        <v>42758</v>
      </c>
      <c r="Q118" s="77">
        <v>47537.662610000043</v>
      </c>
      <c r="R118" s="77">
        <v>307301</v>
      </c>
      <c r="S118" s="78">
        <v>257992.12422</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v>40393420</v>
      </c>
      <c r="D120" s="86">
        <v>186148</v>
      </c>
      <c r="E120" s="86">
        <v>78731225</v>
      </c>
      <c r="F120" s="86">
        <v>1007237</v>
      </c>
      <c r="G120" s="86">
        <v>73558720</v>
      </c>
      <c r="H120" s="86">
        <v>5342304</v>
      </c>
      <c r="I120" s="86">
        <v>1903326</v>
      </c>
      <c r="J120" s="86">
        <v>502394</v>
      </c>
      <c r="K120" s="86">
        <v>12723919</v>
      </c>
      <c r="L120" s="86">
        <v>13479557.759000001</v>
      </c>
      <c r="M120" s="86">
        <v>21391860</v>
      </c>
      <c r="N120" s="86">
        <v>106141673.48000002</v>
      </c>
      <c r="O120" s="86">
        <v>1693736</v>
      </c>
      <c r="P120" s="86">
        <v>5074517</v>
      </c>
      <c r="Q120" s="86">
        <v>806105.03233649745</v>
      </c>
      <c r="R120" s="86">
        <v>38497409</v>
      </c>
      <c r="S120" s="87">
        <v>15074710.102940001</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1190000</v>
      </c>
      <c r="D122" s="74">
        <v>20000</v>
      </c>
      <c r="E122" s="74">
        <v>3671175</v>
      </c>
      <c r="F122" s="74">
        <v>104000</v>
      </c>
      <c r="G122" s="74">
        <v>5199466</v>
      </c>
      <c r="H122" s="74">
        <v>326269</v>
      </c>
      <c r="I122" s="74">
        <v>150000</v>
      </c>
      <c r="J122" s="74">
        <v>59500</v>
      </c>
      <c r="K122" s="74">
        <v>1582195</v>
      </c>
      <c r="L122" s="74">
        <v>926355.62899999996</v>
      </c>
      <c r="M122" s="74">
        <v>1700000</v>
      </c>
      <c r="N122" s="74">
        <v>5900000</v>
      </c>
      <c r="O122" s="74">
        <v>81250</v>
      </c>
      <c r="P122" s="74">
        <v>530000</v>
      </c>
      <c r="Q122" s="74">
        <v>66592.947</v>
      </c>
      <c r="R122" s="74">
        <v>1972962</v>
      </c>
      <c r="S122" s="75">
        <v>539903.63179999997</v>
      </c>
    </row>
    <row r="123" spans="1:19" ht="15" customHeight="1" x14ac:dyDescent="0.2">
      <c r="A123" s="4"/>
      <c r="B123" s="6" t="s">
        <v>256</v>
      </c>
      <c r="S123" s="75"/>
    </row>
    <row r="124" spans="1:19" ht="15" customHeight="1" x14ac:dyDescent="0.2">
      <c r="A124" s="4" t="s">
        <v>28</v>
      </c>
      <c r="B124" s="5" t="s">
        <v>4</v>
      </c>
      <c r="C124" s="74">
        <v>0</v>
      </c>
      <c r="D124" s="74">
        <v>369</v>
      </c>
      <c r="E124" s="74">
        <v>0</v>
      </c>
      <c r="F124" s="74">
        <v>1362</v>
      </c>
      <c r="G124" s="74">
        <v>1067596</v>
      </c>
      <c r="H124" s="74">
        <v>8796</v>
      </c>
      <c r="I124" s="74">
        <v>25000</v>
      </c>
      <c r="J124" s="74">
        <v>0</v>
      </c>
      <c r="K124" s="74">
        <v>199765</v>
      </c>
      <c r="L124" s="74">
        <v>0</v>
      </c>
      <c r="M124" s="74">
        <v>0</v>
      </c>
      <c r="N124" s="74">
        <v>0</v>
      </c>
      <c r="O124" s="74">
        <v>0</v>
      </c>
      <c r="P124" s="74">
        <v>7008</v>
      </c>
      <c r="Q124" s="74">
        <v>0</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3414</v>
      </c>
      <c r="D126" s="74">
        <v>0</v>
      </c>
      <c r="E126" s="74">
        <v>9853</v>
      </c>
      <c r="F126" s="74">
        <v>0</v>
      </c>
      <c r="G126" s="74">
        <v>29162</v>
      </c>
      <c r="H126" s="74">
        <v>3731</v>
      </c>
      <c r="I126" s="74">
        <v>0</v>
      </c>
      <c r="J126" s="74">
        <v>0</v>
      </c>
      <c r="K126" s="74">
        <v>0</v>
      </c>
      <c r="L126" s="74">
        <v>0</v>
      </c>
      <c r="M126" s="74">
        <v>8273</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-17090</v>
      </c>
      <c r="D128" s="74">
        <v>0</v>
      </c>
      <c r="E128" s="74">
        <v>-22745</v>
      </c>
      <c r="F128" s="74">
        <v>-1084</v>
      </c>
      <c r="G128" s="74">
        <v>-858</v>
      </c>
      <c r="H128" s="74">
        <v>0</v>
      </c>
      <c r="I128" s="74">
        <v>-9649</v>
      </c>
      <c r="J128" s="74">
        <v>0</v>
      </c>
      <c r="K128" s="74">
        <v>-6</v>
      </c>
      <c r="L128" s="74">
        <v>0</v>
      </c>
      <c r="M128" s="74">
        <v>0</v>
      </c>
      <c r="N128" s="74">
        <v>0</v>
      </c>
      <c r="O128" s="74">
        <v>0</v>
      </c>
      <c r="P128" s="74">
        <v>0</v>
      </c>
      <c r="Q128" s="74">
        <v>0</v>
      </c>
      <c r="R128" s="74">
        <v>-1523</v>
      </c>
      <c r="S128" s="75">
        <v>0</v>
      </c>
    </row>
    <row r="129" spans="1:19" ht="15" customHeight="1" x14ac:dyDescent="0.2">
      <c r="A129" s="4"/>
      <c r="B129" s="6" t="s">
        <v>260</v>
      </c>
      <c r="S129" s="75"/>
    </row>
    <row r="130" spans="1:19" ht="15" customHeight="1" x14ac:dyDescent="0.2">
      <c r="A130" s="4" t="s">
        <v>31</v>
      </c>
      <c r="B130" s="5" t="s">
        <v>5</v>
      </c>
      <c r="C130" s="74">
        <v>-362280</v>
      </c>
      <c r="D130" s="74">
        <v>1727</v>
      </c>
      <c r="E130" s="74">
        <v>22311</v>
      </c>
      <c r="F130" s="74">
        <v>-2180</v>
      </c>
      <c r="G130" s="74">
        <v>39996</v>
      </c>
      <c r="H130" s="74">
        <v>-3596</v>
      </c>
      <c r="I130" s="74">
        <v>-8443</v>
      </c>
      <c r="J130" s="74">
        <v>2939</v>
      </c>
      <c r="K130" s="74">
        <v>-18774</v>
      </c>
      <c r="L130" s="74">
        <v>51088.525000000001</v>
      </c>
      <c r="M130" s="74">
        <v>-11533</v>
      </c>
      <c r="N130" s="74">
        <v>63074.158000000003</v>
      </c>
      <c r="O130" s="74">
        <v>-20081</v>
      </c>
      <c r="P130" s="74">
        <v>-73945</v>
      </c>
      <c r="Q130" s="74">
        <v>0</v>
      </c>
      <c r="R130" s="74">
        <v>-622216</v>
      </c>
      <c r="S130" s="75">
        <v>-31124.090549999994</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1041005</v>
      </c>
      <c r="D132" s="74">
        <v>9061</v>
      </c>
      <c r="E132" s="74">
        <v>-356937</v>
      </c>
      <c r="F132" s="74">
        <v>58947</v>
      </c>
      <c r="G132" s="74">
        <v>428889</v>
      </c>
      <c r="H132" s="74">
        <v>225349</v>
      </c>
      <c r="I132" s="74">
        <v>199294</v>
      </c>
      <c r="J132" s="74">
        <v>4665</v>
      </c>
      <c r="K132" s="74">
        <v>-483031</v>
      </c>
      <c r="L132" s="74">
        <v>165245.78899999999</v>
      </c>
      <c r="M132" s="74">
        <v>238194</v>
      </c>
      <c r="N132" s="74">
        <v>409738.89600000001</v>
      </c>
      <c r="O132" s="74">
        <v>225510</v>
      </c>
      <c r="P132" s="74">
        <v>-64910</v>
      </c>
      <c r="Q132" s="74">
        <v>66148.389256914437</v>
      </c>
      <c r="R132" s="74">
        <v>906004</v>
      </c>
      <c r="S132" s="75">
        <v>26420.938959999999</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66839</v>
      </c>
      <c r="D134" s="74">
        <v>7286</v>
      </c>
      <c r="E134" s="74">
        <v>-740450</v>
      </c>
      <c r="F134" s="74">
        <v>58628</v>
      </c>
      <c r="G134" s="74">
        <v>-517558</v>
      </c>
      <c r="H134" s="74">
        <v>7062</v>
      </c>
      <c r="I134" s="74">
        <v>6256</v>
      </c>
      <c r="J134" s="74">
        <v>24631</v>
      </c>
      <c r="K134" s="74">
        <v>-470273</v>
      </c>
      <c r="L134" s="74">
        <v>-2941.4189999999571</v>
      </c>
      <c r="M134" s="74">
        <v>-298626</v>
      </c>
      <c r="N134" s="74">
        <v>-575784.93000000005</v>
      </c>
      <c r="O134" s="74">
        <v>28156</v>
      </c>
      <c r="P134" s="74">
        <v>-111277</v>
      </c>
      <c r="Q134" s="74">
        <v>6261.1079000000018</v>
      </c>
      <c r="R134" s="74">
        <v>102027</v>
      </c>
      <c r="S134" s="75">
        <v>-320770.80488000013</v>
      </c>
    </row>
    <row r="135" spans="1:19" ht="15" customHeight="1" x14ac:dyDescent="0.2">
      <c r="A135" s="4"/>
      <c r="B135" s="6" t="s">
        <v>265</v>
      </c>
      <c r="S135" s="75"/>
    </row>
    <row r="136" spans="1:19" ht="15" customHeight="1" x14ac:dyDescent="0.2">
      <c r="A136" s="4" t="s">
        <v>266</v>
      </c>
      <c r="B136" s="5" t="s">
        <v>267</v>
      </c>
      <c r="C136" s="74">
        <v>0</v>
      </c>
      <c r="D136" s="74">
        <v>0</v>
      </c>
      <c r="E136" s="74">
        <v>0</v>
      </c>
      <c r="F136" s="74">
        <v>-12480</v>
      </c>
      <c r="G136" s="74">
        <v>0</v>
      </c>
      <c r="H136" s="74">
        <v>0</v>
      </c>
      <c r="I136" s="74">
        <v>0</v>
      </c>
      <c r="J136" s="74">
        <v>0</v>
      </c>
      <c r="K136" s="74">
        <v>0</v>
      </c>
      <c r="L136" s="74">
        <v>0</v>
      </c>
      <c r="M136" s="74">
        <v>0</v>
      </c>
      <c r="N136" s="74">
        <v>0</v>
      </c>
      <c r="O136" s="74">
        <v>0</v>
      </c>
      <c r="P136" s="74">
        <v>0</v>
      </c>
      <c r="Q136" s="74">
        <v>0</v>
      </c>
      <c r="R136" s="74">
        <v>0</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384442</v>
      </c>
      <c r="D138" s="74">
        <v>3350</v>
      </c>
      <c r="E138" s="74">
        <v>692601</v>
      </c>
      <c r="F138" s="74">
        <v>0</v>
      </c>
      <c r="G138" s="74">
        <v>802603</v>
      </c>
      <c r="H138" s="74">
        <v>51884</v>
      </c>
      <c r="I138" s="74">
        <v>237</v>
      </c>
      <c r="J138" s="74">
        <v>1043</v>
      </c>
      <c r="K138" s="74">
        <v>69697</v>
      </c>
      <c r="L138" s="74">
        <v>1269.9860000000001</v>
      </c>
      <c r="M138" s="74">
        <v>11035</v>
      </c>
      <c r="N138" s="74">
        <v>1024138.873</v>
      </c>
      <c r="O138" s="74">
        <v>0</v>
      </c>
      <c r="P138" s="74">
        <v>0</v>
      </c>
      <c r="Q138" s="74">
        <v>0</v>
      </c>
      <c r="R138" s="74">
        <v>696578</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v>2306330</v>
      </c>
      <c r="D140" s="86">
        <v>41793</v>
      </c>
      <c r="E140" s="86">
        <v>3275808</v>
      </c>
      <c r="F140" s="86">
        <v>207193</v>
      </c>
      <c r="G140" s="86">
        <v>7049296</v>
      </c>
      <c r="H140" s="86">
        <v>619495</v>
      </c>
      <c r="I140" s="86">
        <v>362695</v>
      </c>
      <c r="J140" s="86">
        <v>92778</v>
      </c>
      <c r="K140" s="86">
        <v>879573</v>
      </c>
      <c r="L140" s="86">
        <v>1141018.51</v>
      </c>
      <c r="M140" s="86">
        <v>1647343</v>
      </c>
      <c r="N140" s="86">
        <v>6821166.9969999995</v>
      </c>
      <c r="O140" s="86">
        <v>314835</v>
      </c>
      <c r="P140" s="86">
        <v>286876</v>
      </c>
      <c r="Q140" s="86">
        <v>139002.44415691443</v>
      </c>
      <c r="R140" s="86">
        <v>3053832</v>
      </c>
      <c r="S140" s="87">
        <v>214429.67532999982</v>
      </c>
    </row>
    <row r="141" spans="1:19" ht="15" customHeight="1" x14ac:dyDescent="0.2">
      <c r="A141" s="89"/>
      <c r="B141" s="90" t="s">
        <v>273</v>
      </c>
      <c r="C141" s="91">
        <v>42699750</v>
      </c>
      <c r="D141" s="91">
        <v>227941</v>
      </c>
      <c r="E141" s="91">
        <v>82007033</v>
      </c>
      <c r="F141" s="91">
        <v>1214430</v>
      </c>
      <c r="G141" s="91">
        <v>80608016</v>
      </c>
      <c r="H141" s="91">
        <v>5961799</v>
      </c>
      <c r="I141" s="91">
        <v>2266021</v>
      </c>
      <c r="J141" s="91">
        <v>595172</v>
      </c>
      <c r="K141" s="91">
        <v>13603492</v>
      </c>
      <c r="L141" s="91">
        <v>14620576.269000001</v>
      </c>
      <c r="M141" s="91">
        <v>23039203</v>
      </c>
      <c r="N141" s="91">
        <v>112962840.47700001</v>
      </c>
      <c r="O141" s="91">
        <v>2008571</v>
      </c>
      <c r="P141" s="91">
        <v>5361393</v>
      </c>
      <c r="Q141" s="91">
        <v>945107.47649341193</v>
      </c>
      <c r="R141" s="91">
        <v>41551241</v>
      </c>
      <c r="S141" s="92">
        <v>15289139.778270001</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c r="S143" s="49"/>
    </row>
    <row r="144" spans="1:19" ht="15" customHeight="1" x14ac:dyDescent="0.2">
      <c r="A144" s="9" t="s">
        <v>45</v>
      </c>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Normal="100" workbookViewId="0">
      <pane xSplit="2" ySplit="4" topLeftCell="L139" activePane="bottomRight" state="frozen"/>
      <selection activeCell="A40" sqref="A40"/>
      <selection pane="topRight" activeCell="A40" sqref="A40"/>
      <selection pane="bottomLeft" activeCell="A40" sqref="A40"/>
      <selection pane="bottomRight" activeCell="T154" sqref="T154"/>
    </sheetView>
  </sheetViews>
  <sheetFormatPr defaultRowHeight="11.25" x14ac:dyDescent="0.2"/>
  <cols>
    <col min="1" max="1" width="4.28515625" style="11" customWidth="1"/>
    <col min="2" max="2" width="79.42578125" style="11" bestFit="1" customWidth="1"/>
    <col min="3" max="19" width="12.42578125" style="11" customWidth="1"/>
    <col min="20" max="16384" width="9.140625" style="11"/>
  </cols>
  <sheetData>
    <row r="1" spans="1:19" ht="15" customHeight="1" x14ac:dyDescent="0.2">
      <c r="A1" s="62" t="s">
        <v>33</v>
      </c>
      <c r="B1" s="97"/>
    </row>
    <row r="2" spans="1:19" ht="15" customHeight="1" x14ac:dyDescent="0.2">
      <c r="A2" s="63" t="s">
        <v>325</v>
      </c>
      <c r="B2" s="97"/>
    </row>
    <row r="3" spans="1:19" ht="15" customHeight="1" x14ac:dyDescent="0.2">
      <c r="A3" s="63" t="s">
        <v>151</v>
      </c>
    </row>
    <row r="4" spans="1:19" s="1" customFormat="1" ht="30" customHeight="1" x14ac:dyDescent="0.2">
      <c r="A4" s="64"/>
      <c r="B4" s="98"/>
      <c r="C4" s="66" t="s">
        <v>8</v>
      </c>
      <c r="D4" s="66" t="s">
        <v>282</v>
      </c>
      <c r="E4" s="68" t="s">
        <v>152</v>
      </c>
      <c r="F4" s="66" t="s">
        <v>7</v>
      </c>
      <c r="G4" s="66" t="s">
        <v>153</v>
      </c>
      <c r="H4" s="66" t="s">
        <v>154</v>
      </c>
      <c r="I4" s="66" t="s">
        <v>9</v>
      </c>
      <c r="J4" s="66" t="s">
        <v>155</v>
      </c>
      <c r="K4" s="68" t="s">
        <v>280</v>
      </c>
      <c r="L4" s="66" t="s">
        <v>158</v>
      </c>
      <c r="M4" s="66" t="s">
        <v>10</v>
      </c>
      <c r="N4" s="66" t="s">
        <v>6</v>
      </c>
      <c r="O4" s="66" t="s">
        <v>159</v>
      </c>
      <c r="P4" s="66" t="s">
        <v>161</v>
      </c>
      <c r="Q4" s="66" t="s">
        <v>164</v>
      </c>
      <c r="R4" s="68" t="s">
        <v>165</v>
      </c>
      <c r="S4" s="10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1257310</v>
      </c>
      <c r="D6" s="74">
        <v>1074</v>
      </c>
      <c r="E6" s="74">
        <v>1735451</v>
      </c>
      <c r="F6" s="74">
        <v>31015</v>
      </c>
      <c r="G6" s="74">
        <v>1209218</v>
      </c>
      <c r="H6" s="74">
        <v>787</v>
      </c>
      <c r="I6" s="74">
        <v>30537</v>
      </c>
      <c r="J6" s="74">
        <v>1376.1890000000001</v>
      </c>
      <c r="K6" s="74">
        <v>260379</v>
      </c>
      <c r="L6" s="74">
        <v>190776</v>
      </c>
      <c r="M6" s="74">
        <v>337605</v>
      </c>
      <c r="N6" s="74">
        <v>1496781.2579999999</v>
      </c>
      <c r="O6" s="74">
        <v>139</v>
      </c>
      <c r="P6" s="74">
        <v>40393</v>
      </c>
      <c r="Q6" s="74">
        <v>31.74747</v>
      </c>
      <c r="R6" s="74">
        <v>240015</v>
      </c>
      <c r="S6" s="75">
        <v>119242.42876</v>
      </c>
    </row>
    <row r="7" spans="1:19" ht="15" customHeight="1" x14ac:dyDescent="0.2">
      <c r="A7" s="4"/>
      <c r="B7" s="6" t="s">
        <v>170</v>
      </c>
      <c r="C7" s="74"/>
      <c r="D7" s="74"/>
      <c r="E7" s="74"/>
      <c r="F7" s="74"/>
      <c r="G7" s="74"/>
      <c r="H7" s="74"/>
      <c r="I7" s="74"/>
      <c r="J7" s="74"/>
      <c r="K7" s="74"/>
      <c r="L7" s="74"/>
      <c r="M7" s="74"/>
      <c r="N7" s="74"/>
      <c r="O7" s="74"/>
      <c r="P7" s="74"/>
      <c r="Q7" s="74"/>
      <c r="R7" s="74"/>
      <c r="S7" s="75"/>
    </row>
    <row r="8" spans="1:19" ht="15" customHeight="1" x14ac:dyDescent="0.2">
      <c r="A8" s="4" t="s">
        <v>12</v>
      </c>
      <c r="B8" s="5" t="s">
        <v>171</v>
      </c>
      <c r="C8" s="74">
        <v>322562</v>
      </c>
      <c r="D8" s="74">
        <v>15983</v>
      </c>
      <c r="E8" s="74">
        <v>1359274</v>
      </c>
      <c r="F8" s="74">
        <v>22067</v>
      </c>
      <c r="G8" s="74">
        <v>565008</v>
      </c>
      <c r="H8" s="74">
        <v>65144</v>
      </c>
      <c r="I8" s="74">
        <v>10622</v>
      </c>
      <c r="J8" s="74">
        <v>9936.2639999999992</v>
      </c>
      <c r="K8" s="74">
        <v>271979</v>
      </c>
      <c r="L8" s="74">
        <v>64208</v>
      </c>
      <c r="M8" s="74">
        <v>233792</v>
      </c>
      <c r="N8" s="74">
        <v>935094.13199999998</v>
      </c>
      <c r="O8" s="74">
        <v>1938</v>
      </c>
      <c r="P8" s="74">
        <v>70351</v>
      </c>
      <c r="Q8" s="74">
        <v>62608.906649999997</v>
      </c>
      <c r="R8" s="74">
        <v>370955</v>
      </c>
      <c r="S8" s="75">
        <v>217258.71980000002</v>
      </c>
    </row>
    <row r="9" spans="1:19" ht="15" customHeight="1" x14ac:dyDescent="0.2">
      <c r="A9" s="4"/>
      <c r="B9" s="6" t="s">
        <v>172</v>
      </c>
      <c r="C9" s="74"/>
      <c r="D9" s="74"/>
      <c r="E9" s="74"/>
      <c r="F9" s="74"/>
      <c r="G9" s="74"/>
      <c r="H9" s="74"/>
      <c r="I9" s="74"/>
      <c r="J9" s="74"/>
      <c r="K9" s="74"/>
      <c r="L9" s="74"/>
      <c r="M9" s="74"/>
      <c r="N9" s="74"/>
      <c r="O9" s="74"/>
      <c r="P9" s="74"/>
      <c r="Q9" s="74"/>
      <c r="R9" s="74"/>
      <c r="S9" s="75"/>
    </row>
    <row r="10" spans="1:19" ht="15" customHeight="1" x14ac:dyDescent="0.2">
      <c r="A10" s="4" t="s">
        <v>13</v>
      </c>
      <c r="B10" s="5" t="s">
        <v>173</v>
      </c>
      <c r="C10" s="74">
        <v>553594</v>
      </c>
      <c r="D10" s="74">
        <v>6481</v>
      </c>
      <c r="E10" s="74">
        <v>1588389</v>
      </c>
      <c r="F10" s="74">
        <v>91201</v>
      </c>
      <c r="G10" s="74">
        <v>3218830</v>
      </c>
      <c r="H10" s="74">
        <v>2125351</v>
      </c>
      <c r="I10" s="74">
        <v>25617</v>
      </c>
      <c r="J10" s="74">
        <v>65246.665000000001</v>
      </c>
      <c r="K10" s="74">
        <v>173438</v>
      </c>
      <c r="L10" s="74">
        <v>20647</v>
      </c>
      <c r="M10" s="74">
        <v>87297</v>
      </c>
      <c r="N10" s="74">
        <v>2280965.1030000001</v>
      </c>
      <c r="O10" s="74">
        <v>686203</v>
      </c>
      <c r="P10" s="74">
        <v>67870</v>
      </c>
      <c r="Q10" s="74">
        <v>1476.10896</v>
      </c>
      <c r="R10" s="74">
        <v>2079622</v>
      </c>
      <c r="S10" s="75">
        <v>2069.3488600000001</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546996</v>
      </c>
      <c r="D12" s="74">
        <v>0</v>
      </c>
      <c r="E12" s="74">
        <v>0</v>
      </c>
      <c r="F12" s="74">
        <v>0</v>
      </c>
      <c r="G12" s="74">
        <v>3893846</v>
      </c>
      <c r="H12" s="74">
        <v>0</v>
      </c>
      <c r="I12" s="74">
        <v>0</v>
      </c>
      <c r="J12" s="74">
        <v>0</v>
      </c>
      <c r="K12" s="74">
        <v>79708</v>
      </c>
      <c r="L12" s="74">
        <v>8257</v>
      </c>
      <c r="M12" s="74">
        <v>6809</v>
      </c>
      <c r="N12" s="74">
        <v>1337067.2180000001</v>
      </c>
      <c r="O12" s="74">
        <v>5756</v>
      </c>
      <c r="P12" s="74">
        <v>0</v>
      </c>
      <c r="Q12" s="74">
        <v>0</v>
      </c>
      <c r="R12" s="74">
        <v>2361352</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v>9498088</v>
      </c>
      <c r="D14" s="74">
        <v>109864</v>
      </c>
      <c r="E14" s="74">
        <v>10300759</v>
      </c>
      <c r="F14" s="74">
        <v>862081</v>
      </c>
      <c r="G14" s="74">
        <v>12129272</v>
      </c>
      <c r="H14" s="74">
        <v>721966</v>
      </c>
      <c r="I14" s="74">
        <v>1115066</v>
      </c>
      <c r="J14" s="74">
        <v>218649.20500000002</v>
      </c>
      <c r="K14" s="74">
        <v>1791682</v>
      </c>
      <c r="L14" s="74">
        <v>5050709</v>
      </c>
      <c r="M14" s="74">
        <v>2871750</v>
      </c>
      <c r="N14" s="74">
        <v>19912657.177999999</v>
      </c>
      <c r="O14" s="74">
        <v>710371</v>
      </c>
      <c r="P14" s="74">
        <v>27519</v>
      </c>
      <c r="Q14" s="74">
        <v>0</v>
      </c>
      <c r="R14" s="74">
        <v>5179564</v>
      </c>
      <c r="S14" s="75">
        <v>470028.79619999992</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9582327</v>
      </c>
      <c r="D16" s="77">
        <v>109864</v>
      </c>
      <c r="E16" s="77">
        <v>10447526</v>
      </c>
      <c r="F16" s="77">
        <v>862081</v>
      </c>
      <c r="G16" s="77">
        <v>12414131</v>
      </c>
      <c r="H16" s="77">
        <v>739149</v>
      </c>
      <c r="I16" s="77">
        <v>1115066</v>
      </c>
      <c r="J16" s="77">
        <v>221572.81700000001</v>
      </c>
      <c r="K16" s="77">
        <v>1839829</v>
      </c>
      <c r="L16" s="77">
        <v>5052458</v>
      </c>
      <c r="M16" s="77">
        <v>2916180</v>
      </c>
      <c r="N16" s="77">
        <v>20580551.526999999</v>
      </c>
      <c r="O16" s="77">
        <v>710371</v>
      </c>
      <c r="P16" s="77">
        <v>28133</v>
      </c>
      <c r="Q16" s="77">
        <v>0</v>
      </c>
      <c r="R16" s="77">
        <v>5245348</v>
      </c>
      <c r="S16" s="78">
        <v>470028.79619999992</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-84239</v>
      </c>
      <c r="D18" s="77">
        <v>0</v>
      </c>
      <c r="E18" s="77">
        <v>-146767</v>
      </c>
      <c r="F18" s="77">
        <v>0</v>
      </c>
      <c r="G18" s="77">
        <v>-284859</v>
      </c>
      <c r="H18" s="77">
        <v>-17183</v>
      </c>
      <c r="I18" s="77">
        <v>0</v>
      </c>
      <c r="J18" s="77">
        <v>-2923.6120000000001</v>
      </c>
      <c r="K18" s="77">
        <v>-48147</v>
      </c>
      <c r="L18" s="77">
        <v>-1749</v>
      </c>
      <c r="M18" s="77">
        <v>-44430</v>
      </c>
      <c r="N18" s="77">
        <v>-667894.34900000005</v>
      </c>
      <c r="O18" s="77">
        <v>0</v>
      </c>
      <c r="P18" s="77">
        <v>-614</v>
      </c>
      <c r="Q18" s="77">
        <v>0</v>
      </c>
      <c r="R18" s="77">
        <v>-65784</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v>1878190</v>
      </c>
      <c r="D20" s="74">
        <v>62193</v>
      </c>
      <c r="E20" s="74">
        <v>1444654</v>
      </c>
      <c r="F20" s="74">
        <v>532</v>
      </c>
      <c r="G20" s="74">
        <v>2453506</v>
      </c>
      <c r="H20" s="74">
        <v>512797</v>
      </c>
      <c r="I20" s="74">
        <v>269266</v>
      </c>
      <c r="J20" s="74">
        <v>0</v>
      </c>
      <c r="K20" s="74">
        <v>181976</v>
      </c>
      <c r="L20" s="74">
        <v>109149</v>
      </c>
      <c r="M20" s="74">
        <v>200148</v>
      </c>
      <c r="N20" s="74">
        <v>2336772.0150000001</v>
      </c>
      <c r="O20" s="74">
        <v>22783</v>
      </c>
      <c r="P20" s="74">
        <v>69732</v>
      </c>
      <c r="Q20" s="74">
        <v>0</v>
      </c>
      <c r="R20" s="74">
        <v>2999304</v>
      </c>
      <c r="S20" s="75">
        <v>16823608.498909999</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1878193</v>
      </c>
      <c r="D22" s="77">
        <v>62193</v>
      </c>
      <c r="E22" s="77">
        <v>1444921</v>
      </c>
      <c r="F22" s="77">
        <v>532</v>
      </c>
      <c r="G22" s="77">
        <v>2453807</v>
      </c>
      <c r="H22" s="77">
        <v>513044</v>
      </c>
      <c r="I22" s="77">
        <v>315585</v>
      </c>
      <c r="J22" s="77">
        <v>0</v>
      </c>
      <c r="K22" s="77">
        <v>182002</v>
      </c>
      <c r="L22" s="77">
        <v>109149</v>
      </c>
      <c r="M22" s="77">
        <v>200831</v>
      </c>
      <c r="N22" s="77">
        <v>2349616.9169999999</v>
      </c>
      <c r="O22" s="77">
        <v>22837</v>
      </c>
      <c r="P22" s="77">
        <v>69732</v>
      </c>
      <c r="Q22" s="77">
        <v>0</v>
      </c>
      <c r="R22" s="77">
        <v>2999304</v>
      </c>
      <c r="S22" s="78">
        <v>16823608.498909999</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-3</v>
      </c>
      <c r="D24" s="77">
        <v>0</v>
      </c>
      <c r="E24" s="77">
        <v>-267</v>
      </c>
      <c r="F24" s="77">
        <v>0</v>
      </c>
      <c r="G24" s="77">
        <v>-301</v>
      </c>
      <c r="H24" s="77">
        <v>-247</v>
      </c>
      <c r="I24" s="77">
        <v>-46319</v>
      </c>
      <c r="J24" s="77">
        <v>0</v>
      </c>
      <c r="K24" s="77">
        <v>-26</v>
      </c>
      <c r="L24" s="77">
        <v>0</v>
      </c>
      <c r="M24" s="77">
        <v>-683</v>
      </c>
      <c r="N24" s="77">
        <v>-12844.902</v>
      </c>
      <c r="O24" s="77">
        <v>-54</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v>27014366</v>
      </c>
      <c r="D26" s="74">
        <v>23290</v>
      </c>
      <c r="E26" s="74">
        <v>57866205</v>
      </c>
      <c r="F26" s="74">
        <v>185262</v>
      </c>
      <c r="G26" s="74">
        <v>47976727</v>
      </c>
      <c r="H26" s="74">
        <v>2002156</v>
      </c>
      <c r="I26" s="74">
        <v>606696</v>
      </c>
      <c r="J26" s="74">
        <v>197859.011</v>
      </c>
      <c r="K26" s="74">
        <v>9186782</v>
      </c>
      <c r="L26" s="74">
        <v>7605166</v>
      </c>
      <c r="M26" s="74">
        <v>15335883</v>
      </c>
      <c r="N26" s="74">
        <v>72672949.298000008</v>
      </c>
      <c r="O26" s="74">
        <v>625612</v>
      </c>
      <c r="P26" s="74">
        <v>5422671</v>
      </c>
      <c r="Q26" s="74">
        <v>897063.05556000012</v>
      </c>
      <c r="R26" s="74">
        <v>26714555</v>
      </c>
      <c r="S26" s="75">
        <v>7755819.3679399993</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27908681</v>
      </c>
      <c r="D28" s="77">
        <v>23290</v>
      </c>
      <c r="E28" s="77">
        <v>61400678</v>
      </c>
      <c r="F28" s="77">
        <v>185625</v>
      </c>
      <c r="G28" s="77">
        <v>51110922</v>
      </c>
      <c r="H28" s="77">
        <v>2144917</v>
      </c>
      <c r="I28" s="77">
        <v>644157</v>
      </c>
      <c r="J28" s="77">
        <v>214226.82399999999</v>
      </c>
      <c r="K28" s="77">
        <v>10399715</v>
      </c>
      <c r="L28" s="77">
        <v>8290027</v>
      </c>
      <c r="M28" s="77">
        <v>16336574</v>
      </c>
      <c r="N28" s="77">
        <v>77109485.825000003</v>
      </c>
      <c r="O28" s="77">
        <v>720639</v>
      </c>
      <c r="P28" s="77">
        <v>5671416</v>
      </c>
      <c r="Q28" s="77">
        <v>897063.05556000012</v>
      </c>
      <c r="R28" s="77">
        <v>27759496</v>
      </c>
      <c r="S28" s="78">
        <v>7755819.3679399993</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-894315</v>
      </c>
      <c r="D30" s="77">
        <v>0</v>
      </c>
      <c r="E30" s="77">
        <v>-3534473</v>
      </c>
      <c r="F30" s="77">
        <v>-363</v>
      </c>
      <c r="G30" s="77">
        <v>-3134195</v>
      </c>
      <c r="H30" s="77">
        <v>-142761</v>
      </c>
      <c r="I30" s="77">
        <v>-37461</v>
      </c>
      <c r="J30" s="77">
        <v>-16367.813</v>
      </c>
      <c r="K30" s="77">
        <v>-1212933</v>
      </c>
      <c r="L30" s="77">
        <v>-684861</v>
      </c>
      <c r="M30" s="77">
        <v>-1000691</v>
      </c>
      <c r="N30" s="77">
        <v>-4436536.5269999998</v>
      </c>
      <c r="O30" s="77">
        <v>-95027</v>
      </c>
      <c r="P30" s="77">
        <v>-248745</v>
      </c>
      <c r="Q30" s="77">
        <v>0</v>
      </c>
      <c r="R30" s="77">
        <v>-1044941</v>
      </c>
      <c r="S30" s="78">
        <v>0</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v>253029</v>
      </c>
      <c r="D32" s="74">
        <v>0</v>
      </c>
      <c r="E32" s="74">
        <v>3221629</v>
      </c>
      <c r="F32" s="74">
        <v>0</v>
      </c>
      <c r="G32" s="74">
        <v>1025271</v>
      </c>
      <c r="H32" s="74">
        <v>265987</v>
      </c>
      <c r="I32" s="74">
        <v>0</v>
      </c>
      <c r="J32" s="74">
        <v>65632.445000000007</v>
      </c>
      <c r="K32" s="74">
        <v>24617</v>
      </c>
      <c r="L32" s="74">
        <v>0</v>
      </c>
      <c r="M32" s="74">
        <v>28024</v>
      </c>
      <c r="N32" s="74">
        <v>2342406.736</v>
      </c>
      <c r="O32" s="74">
        <v>0</v>
      </c>
      <c r="P32" s="74">
        <v>0</v>
      </c>
      <c r="Q32" s="74">
        <v>0</v>
      </c>
      <c r="R32" s="74">
        <v>0</v>
      </c>
      <c r="S32" s="75">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253029</v>
      </c>
      <c r="D34" s="77">
        <v>0</v>
      </c>
      <c r="E34" s="77">
        <v>3221629</v>
      </c>
      <c r="F34" s="77">
        <v>0</v>
      </c>
      <c r="G34" s="77">
        <v>1050836</v>
      </c>
      <c r="H34" s="77">
        <v>265987</v>
      </c>
      <c r="I34" s="77">
        <v>0</v>
      </c>
      <c r="J34" s="77">
        <v>65632.445000000007</v>
      </c>
      <c r="K34" s="77">
        <v>24617</v>
      </c>
      <c r="L34" s="77">
        <v>0</v>
      </c>
      <c r="M34" s="77">
        <v>28024</v>
      </c>
      <c r="N34" s="77">
        <v>2342406.736</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0</v>
      </c>
      <c r="G36" s="77">
        <v>-25565</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0</v>
      </c>
      <c r="E38" s="74">
        <v>123942</v>
      </c>
      <c r="F38" s="74">
        <v>0</v>
      </c>
      <c r="G38" s="74">
        <v>0</v>
      </c>
      <c r="H38" s="74">
        <v>0</v>
      </c>
      <c r="I38" s="74">
        <v>0</v>
      </c>
      <c r="J38" s="74">
        <v>0</v>
      </c>
      <c r="K38" s="74">
        <v>19530</v>
      </c>
      <c r="L38" s="74">
        <v>0</v>
      </c>
      <c r="M38" s="74">
        <v>0</v>
      </c>
      <c r="N38" s="74">
        <v>675759.96200000006</v>
      </c>
      <c r="O38" s="74">
        <v>0</v>
      </c>
      <c r="P38" s="74">
        <v>0</v>
      </c>
      <c r="Q38" s="74">
        <v>0</v>
      </c>
      <c r="R38" s="74">
        <v>0</v>
      </c>
      <c r="S38" s="75">
        <v>0</v>
      </c>
    </row>
    <row r="39" spans="1:19" ht="15" customHeight="1" x14ac:dyDescent="0.2">
      <c r="A39" s="4"/>
      <c r="B39" s="6" t="s">
        <v>195</v>
      </c>
      <c r="C39" s="74"/>
      <c r="D39" s="74"/>
      <c r="E39" s="74"/>
      <c r="F39" s="74"/>
      <c r="G39" s="74"/>
      <c r="H39" s="74"/>
      <c r="I39" s="74"/>
      <c r="J39" s="74"/>
      <c r="K39" s="74"/>
      <c r="L39" s="74"/>
      <c r="M39" s="74"/>
      <c r="N39" s="74"/>
      <c r="O39" s="74"/>
      <c r="P39" s="74"/>
      <c r="Q39" s="74"/>
      <c r="R39" s="74"/>
      <c r="S39" s="75"/>
    </row>
    <row r="40" spans="1:19" ht="15" customHeight="1" x14ac:dyDescent="0.2">
      <c r="A40" s="4" t="s">
        <v>20</v>
      </c>
      <c r="B40" s="5" t="s">
        <v>196</v>
      </c>
      <c r="C40" s="74">
        <v>205958</v>
      </c>
      <c r="D40" s="74">
        <v>0</v>
      </c>
      <c r="E40" s="74">
        <v>113460</v>
      </c>
      <c r="F40" s="74">
        <v>639</v>
      </c>
      <c r="G40" s="74">
        <v>391719</v>
      </c>
      <c r="H40" s="74">
        <v>60094</v>
      </c>
      <c r="I40" s="74">
        <v>0</v>
      </c>
      <c r="J40" s="74">
        <v>0</v>
      </c>
      <c r="K40" s="74">
        <v>0</v>
      </c>
      <c r="L40" s="74">
        <v>0</v>
      </c>
      <c r="M40" s="74">
        <v>915</v>
      </c>
      <c r="N40" s="74">
        <v>65190.57</v>
      </c>
      <c r="O40" s="74">
        <v>1718</v>
      </c>
      <c r="P40" s="74">
        <v>1879</v>
      </c>
      <c r="Q40" s="74">
        <v>0</v>
      </c>
      <c r="R40" s="74">
        <v>204413</v>
      </c>
      <c r="S40" s="75">
        <v>34181.663439999997</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v>0</v>
      </c>
      <c r="D42" s="74">
        <v>0</v>
      </c>
      <c r="E42" s="74">
        <v>1277904</v>
      </c>
      <c r="F42" s="74">
        <v>72</v>
      </c>
      <c r="G42" s="74">
        <v>3365181</v>
      </c>
      <c r="H42" s="74">
        <v>1146</v>
      </c>
      <c r="I42" s="74">
        <v>260</v>
      </c>
      <c r="J42" s="74">
        <v>31174.611000000001</v>
      </c>
      <c r="K42" s="74">
        <v>471520</v>
      </c>
      <c r="L42" s="74">
        <v>906999</v>
      </c>
      <c r="M42" s="74">
        <v>703602</v>
      </c>
      <c r="N42" s="74">
        <v>634414.87700000009</v>
      </c>
      <c r="O42" s="74">
        <v>0</v>
      </c>
      <c r="P42" s="74">
        <v>1155</v>
      </c>
      <c r="Q42" s="74">
        <v>733.97159999999974</v>
      </c>
      <c r="R42" s="74">
        <v>222807</v>
      </c>
      <c r="S42" s="75">
        <v>54242.94978000001</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0</v>
      </c>
      <c r="E44" s="77">
        <v>1599572</v>
      </c>
      <c r="F44" s="77">
        <v>72</v>
      </c>
      <c r="G44" s="77">
        <v>3736881</v>
      </c>
      <c r="H44" s="77">
        <v>1146</v>
      </c>
      <c r="I44" s="77">
        <v>414</v>
      </c>
      <c r="J44" s="77">
        <v>36270.392</v>
      </c>
      <c r="K44" s="77">
        <v>505690</v>
      </c>
      <c r="L44" s="77">
        <v>993110</v>
      </c>
      <c r="M44" s="77">
        <v>757489</v>
      </c>
      <c r="N44" s="77">
        <v>911438.69900000002</v>
      </c>
      <c r="O44" s="77">
        <v>0</v>
      </c>
      <c r="P44" s="77">
        <v>1781</v>
      </c>
      <c r="Q44" s="77">
        <v>733.97159999999974</v>
      </c>
      <c r="R44" s="77">
        <v>335826</v>
      </c>
      <c r="S44" s="78">
        <v>54242.94978000001</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0</v>
      </c>
      <c r="E46" s="77">
        <v>-321668</v>
      </c>
      <c r="F46" s="77">
        <v>0</v>
      </c>
      <c r="G46" s="77">
        <v>-371700</v>
      </c>
      <c r="H46" s="77">
        <v>0</v>
      </c>
      <c r="I46" s="77">
        <v>-154</v>
      </c>
      <c r="J46" s="77">
        <v>-5095.7809999999999</v>
      </c>
      <c r="K46" s="77">
        <v>-34170</v>
      </c>
      <c r="L46" s="77">
        <v>-86111</v>
      </c>
      <c r="M46" s="77">
        <v>-53887</v>
      </c>
      <c r="N46" s="77">
        <v>-277023.82199999999</v>
      </c>
      <c r="O46" s="77">
        <v>0</v>
      </c>
      <c r="P46" s="77">
        <v>-626</v>
      </c>
      <c r="Q46" s="77">
        <v>0</v>
      </c>
      <c r="R46" s="77">
        <v>-113019</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0</v>
      </c>
      <c r="D48" s="74">
        <v>0</v>
      </c>
      <c r="E48" s="74">
        <v>539920</v>
      </c>
      <c r="F48" s="74">
        <v>0</v>
      </c>
      <c r="G48" s="74">
        <v>393232</v>
      </c>
      <c r="H48" s="74">
        <v>0</v>
      </c>
      <c r="I48" s="74">
        <v>1113</v>
      </c>
      <c r="J48" s="74">
        <v>4228.835</v>
      </c>
      <c r="K48" s="74">
        <v>913384</v>
      </c>
      <c r="L48" s="74">
        <v>0</v>
      </c>
      <c r="M48" s="74">
        <v>383450</v>
      </c>
      <c r="N48" s="74">
        <v>718346.14099999995</v>
      </c>
      <c r="O48" s="74">
        <v>0</v>
      </c>
      <c r="P48" s="74">
        <v>0</v>
      </c>
      <c r="Q48" s="74">
        <v>0</v>
      </c>
      <c r="R48" s="74">
        <v>18660</v>
      </c>
      <c r="S48" s="75">
        <v>0</v>
      </c>
    </row>
    <row r="49" spans="1:19" ht="15" customHeight="1" x14ac:dyDescent="0.2">
      <c r="A49" s="4"/>
      <c r="B49" s="6" t="s">
        <v>203</v>
      </c>
      <c r="C49" s="74"/>
      <c r="D49" s="74"/>
      <c r="E49" s="74"/>
      <c r="F49" s="74"/>
      <c r="G49" s="74"/>
      <c r="H49" s="74"/>
      <c r="I49" s="74"/>
      <c r="J49" s="74"/>
      <c r="K49" s="74"/>
      <c r="L49" s="74"/>
      <c r="M49" s="74"/>
      <c r="N49" s="74"/>
      <c r="O49" s="74"/>
      <c r="P49" s="74"/>
      <c r="Q49" s="74"/>
      <c r="R49" s="74"/>
      <c r="S49" s="75"/>
    </row>
    <row r="50" spans="1:19" ht="15" customHeight="1" x14ac:dyDescent="0.2">
      <c r="A50" s="4" t="s">
        <v>23</v>
      </c>
      <c r="B50" s="5" t="s">
        <v>204</v>
      </c>
      <c r="C50" s="74">
        <v>205540</v>
      </c>
      <c r="D50" s="74">
        <v>1703</v>
      </c>
      <c r="E50" s="74">
        <v>561437</v>
      </c>
      <c r="F50" s="74">
        <v>16189</v>
      </c>
      <c r="G50" s="74">
        <v>954282</v>
      </c>
      <c r="H50" s="74">
        <v>19756</v>
      </c>
      <c r="I50" s="74">
        <v>13647</v>
      </c>
      <c r="J50" s="74">
        <v>2601.0149999999999</v>
      </c>
      <c r="K50" s="74">
        <v>293229</v>
      </c>
      <c r="L50" s="74">
        <v>280514</v>
      </c>
      <c r="M50" s="74">
        <v>100374</v>
      </c>
      <c r="N50" s="74">
        <v>780597.83499999996</v>
      </c>
      <c r="O50" s="74">
        <v>11311</v>
      </c>
      <c r="P50" s="74">
        <v>44231</v>
      </c>
      <c r="Q50" s="74">
        <v>7382.0045299999974</v>
      </c>
      <c r="R50" s="74">
        <v>321576</v>
      </c>
      <c r="S50" s="75">
        <v>42125.864499999996</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731186</v>
      </c>
      <c r="D52" s="77">
        <v>6289</v>
      </c>
      <c r="E52" s="77">
        <v>1713803</v>
      </c>
      <c r="F52" s="77">
        <v>26072</v>
      </c>
      <c r="G52" s="77">
        <v>1801032</v>
      </c>
      <c r="H52" s="77">
        <v>38326</v>
      </c>
      <c r="I52" s="77">
        <v>37957</v>
      </c>
      <c r="J52" s="77">
        <v>6079.232</v>
      </c>
      <c r="K52" s="77">
        <v>469059</v>
      </c>
      <c r="L52" s="77">
        <v>544475</v>
      </c>
      <c r="M52" s="77">
        <v>283027</v>
      </c>
      <c r="N52" s="77">
        <v>1836339.703</v>
      </c>
      <c r="O52" s="77">
        <v>22968</v>
      </c>
      <c r="P52" s="77">
        <v>123796</v>
      </c>
      <c r="Q52" s="77">
        <v>11817.543829999997</v>
      </c>
      <c r="R52" s="77">
        <v>837830</v>
      </c>
      <c r="S52" s="78">
        <v>138197.41331</v>
      </c>
    </row>
    <row r="53" spans="1:19" ht="15" customHeight="1" x14ac:dyDescent="0.2">
      <c r="A53" s="4"/>
      <c r="B53" s="16" t="s">
        <v>179</v>
      </c>
      <c r="C53" s="77"/>
      <c r="D53" s="77"/>
      <c r="E53" s="77"/>
      <c r="F53" s="77"/>
      <c r="G53" s="77"/>
      <c r="H53" s="77"/>
      <c r="I53" s="77"/>
      <c r="J53" s="77"/>
      <c r="K53" s="77"/>
      <c r="L53" s="77"/>
      <c r="M53" s="77"/>
      <c r="N53" s="77"/>
      <c r="O53" s="77"/>
      <c r="P53" s="77"/>
      <c r="Q53" s="77"/>
      <c r="R53" s="77"/>
      <c r="S53" s="78"/>
    </row>
    <row r="54" spans="1:19" ht="15" customHeight="1" x14ac:dyDescent="0.2">
      <c r="A54" s="4"/>
      <c r="B54" s="76" t="s">
        <v>207</v>
      </c>
      <c r="C54" s="77">
        <v>-525646</v>
      </c>
      <c r="D54" s="77">
        <v>-4586</v>
      </c>
      <c r="E54" s="77">
        <v>-1152366</v>
      </c>
      <c r="F54" s="77">
        <v>-9883</v>
      </c>
      <c r="G54" s="77">
        <v>-846750</v>
      </c>
      <c r="H54" s="77">
        <v>-18570</v>
      </c>
      <c r="I54" s="77">
        <v>-24310</v>
      </c>
      <c r="J54" s="77">
        <v>-3478.2170000000001</v>
      </c>
      <c r="K54" s="77">
        <v>-175830</v>
      </c>
      <c r="L54" s="77">
        <v>-263961</v>
      </c>
      <c r="M54" s="77">
        <v>-182653</v>
      </c>
      <c r="N54" s="77">
        <v>-1055741.868</v>
      </c>
      <c r="O54" s="77">
        <v>-11657</v>
      </c>
      <c r="P54" s="77">
        <v>-79565</v>
      </c>
      <c r="Q54" s="77">
        <v>-4435.5392999999995</v>
      </c>
      <c r="R54" s="77">
        <v>-516254</v>
      </c>
      <c r="S54" s="78">
        <v>-96071.548810000008</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v>14314</v>
      </c>
      <c r="D56" s="74">
        <v>349</v>
      </c>
      <c r="E56" s="74">
        <v>251215</v>
      </c>
      <c r="F56" s="74">
        <v>83</v>
      </c>
      <c r="G56" s="74">
        <v>434889</v>
      </c>
      <c r="H56" s="74">
        <v>71628</v>
      </c>
      <c r="I56" s="74">
        <v>1817</v>
      </c>
      <c r="J56" s="74">
        <v>410.41200000000003</v>
      </c>
      <c r="K56" s="74">
        <v>23850</v>
      </c>
      <c r="L56" s="74">
        <v>57607</v>
      </c>
      <c r="M56" s="74">
        <v>62651</v>
      </c>
      <c r="N56" s="74">
        <v>386209.36899999995</v>
      </c>
      <c r="O56" s="74">
        <v>29750</v>
      </c>
      <c r="P56" s="74">
        <v>14288</v>
      </c>
      <c r="Q56" s="74">
        <v>2988.3510200000001</v>
      </c>
      <c r="R56" s="74">
        <v>63438</v>
      </c>
      <c r="S56" s="75">
        <v>91669.10950999998</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102378</v>
      </c>
      <c r="D58" s="77">
        <v>3544</v>
      </c>
      <c r="E58" s="77">
        <v>394998</v>
      </c>
      <c r="F58" s="77">
        <v>7470</v>
      </c>
      <c r="G58" s="77">
        <v>1063122</v>
      </c>
      <c r="H58" s="77">
        <v>87585</v>
      </c>
      <c r="I58" s="77">
        <v>5055</v>
      </c>
      <c r="J58" s="77">
        <v>1875.0070000000001</v>
      </c>
      <c r="K58" s="77">
        <v>85808</v>
      </c>
      <c r="L58" s="77">
        <v>212067</v>
      </c>
      <c r="M58" s="77">
        <v>136164</v>
      </c>
      <c r="N58" s="77">
        <v>1141957.666</v>
      </c>
      <c r="O58" s="77">
        <v>34506</v>
      </c>
      <c r="P58" s="77">
        <v>19837</v>
      </c>
      <c r="Q58" s="77">
        <v>8118.3431300000002</v>
      </c>
      <c r="R58" s="77">
        <v>362614</v>
      </c>
      <c r="S58" s="78">
        <v>147313.23091999997</v>
      </c>
    </row>
    <row r="59" spans="1:19" ht="15" customHeight="1" x14ac:dyDescent="0.2">
      <c r="A59" s="4"/>
      <c r="B59" s="16" t="s">
        <v>179</v>
      </c>
      <c r="C59" s="77"/>
      <c r="D59" s="77"/>
      <c r="E59" s="77"/>
      <c r="F59" s="77"/>
      <c r="G59" s="77"/>
      <c r="H59" s="77"/>
      <c r="I59" s="77"/>
      <c r="J59" s="77"/>
      <c r="K59" s="77"/>
      <c r="L59" s="77"/>
      <c r="M59" s="77"/>
      <c r="N59" s="77"/>
      <c r="O59" s="77"/>
      <c r="P59" s="77"/>
      <c r="Q59" s="77"/>
      <c r="R59" s="77"/>
      <c r="S59" s="78"/>
    </row>
    <row r="60" spans="1:19" ht="15" customHeight="1" x14ac:dyDescent="0.2">
      <c r="A60" s="4"/>
      <c r="B60" s="76" t="s">
        <v>211</v>
      </c>
      <c r="C60" s="77">
        <v>-88064</v>
      </c>
      <c r="D60" s="77">
        <v>-3195</v>
      </c>
      <c r="E60" s="77">
        <v>-143783</v>
      </c>
      <c r="F60" s="77">
        <v>-7387</v>
      </c>
      <c r="G60" s="77">
        <v>-628233</v>
      </c>
      <c r="H60" s="77">
        <v>-15957</v>
      </c>
      <c r="I60" s="77">
        <v>-3238</v>
      </c>
      <c r="J60" s="77">
        <v>-1464.595</v>
      </c>
      <c r="K60" s="77">
        <v>-61958</v>
      </c>
      <c r="L60" s="77">
        <v>-154460</v>
      </c>
      <c r="M60" s="77">
        <v>-73513</v>
      </c>
      <c r="N60" s="77">
        <v>-755748.29700000002</v>
      </c>
      <c r="O60" s="77">
        <v>-4756</v>
      </c>
      <c r="P60" s="77">
        <v>-5549</v>
      </c>
      <c r="Q60" s="77">
        <v>-5129.9921100000001</v>
      </c>
      <c r="R60" s="77">
        <v>-299176</v>
      </c>
      <c r="S60" s="78">
        <v>-55644.12141</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v>209181</v>
      </c>
      <c r="D62" s="74">
        <v>0</v>
      </c>
      <c r="E62" s="74">
        <v>530941</v>
      </c>
      <c r="F62" s="74">
        <v>5540</v>
      </c>
      <c r="G62" s="74">
        <v>608300</v>
      </c>
      <c r="H62" s="74">
        <v>51288</v>
      </c>
      <c r="I62" s="74">
        <v>0</v>
      </c>
      <c r="J62" s="74">
        <v>0</v>
      </c>
      <c r="K62" s="74">
        <v>122817</v>
      </c>
      <c r="L62" s="74">
        <v>79239</v>
      </c>
      <c r="M62" s="74">
        <v>54218</v>
      </c>
      <c r="N62" s="74">
        <v>39776.834999999999</v>
      </c>
      <c r="O62" s="74">
        <v>12387</v>
      </c>
      <c r="P62" s="74">
        <v>0</v>
      </c>
      <c r="Q62" s="74">
        <v>0</v>
      </c>
      <c r="R62" s="74">
        <v>149757</v>
      </c>
      <c r="S62" s="75">
        <v>3919.8580000000002</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209181</v>
      </c>
      <c r="D64" s="77">
        <v>0</v>
      </c>
      <c r="E64" s="77">
        <v>530941</v>
      </c>
      <c r="F64" s="77">
        <v>5540</v>
      </c>
      <c r="G64" s="77">
        <v>608300</v>
      </c>
      <c r="H64" s="77">
        <v>51288</v>
      </c>
      <c r="I64" s="77">
        <v>0</v>
      </c>
      <c r="J64" s="77">
        <v>0</v>
      </c>
      <c r="K64" s="77">
        <v>122817</v>
      </c>
      <c r="L64" s="77">
        <v>79239</v>
      </c>
      <c r="M64" s="77">
        <v>54559</v>
      </c>
      <c r="N64" s="77">
        <v>39776.834999999999</v>
      </c>
      <c r="O64" s="77">
        <v>12387</v>
      </c>
      <c r="P64" s="77">
        <v>0</v>
      </c>
      <c r="Q64" s="77">
        <v>0</v>
      </c>
      <c r="R64" s="77">
        <v>150417</v>
      </c>
      <c r="S64" s="78">
        <v>3919.8580000000002</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0</v>
      </c>
      <c r="H66" s="77">
        <v>0</v>
      </c>
      <c r="I66" s="77">
        <v>0</v>
      </c>
      <c r="J66" s="77">
        <v>0</v>
      </c>
      <c r="K66" s="77">
        <v>0</v>
      </c>
      <c r="L66" s="77">
        <v>0</v>
      </c>
      <c r="M66" s="77">
        <v>-341</v>
      </c>
      <c r="N66" s="77">
        <v>0</v>
      </c>
      <c r="O66" s="77">
        <v>0</v>
      </c>
      <c r="P66" s="77">
        <v>0</v>
      </c>
      <c r="Q66" s="77">
        <v>0</v>
      </c>
      <c r="R66" s="77">
        <v>-660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5582</v>
      </c>
      <c r="D68" s="74">
        <v>0</v>
      </c>
      <c r="E68" s="74">
        <v>28146</v>
      </c>
      <c r="F68" s="74">
        <v>227</v>
      </c>
      <c r="G68" s="74">
        <v>32926</v>
      </c>
      <c r="H68" s="74">
        <v>1004</v>
      </c>
      <c r="I68" s="74">
        <v>786</v>
      </c>
      <c r="J68" s="74">
        <v>0</v>
      </c>
      <c r="K68" s="74">
        <v>14343</v>
      </c>
      <c r="L68" s="74">
        <v>6274</v>
      </c>
      <c r="M68" s="74">
        <v>1953</v>
      </c>
      <c r="N68" s="74">
        <v>91002.58</v>
      </c>
      <c r="O68" s="74">
        <v>1214</v>
      </c>
      <c r="P68" s="74">
        <v>1644</v>
      </c>
      <c r="Q68" s="74">
        <v>246.48229999999998</v>
      </c>
      <c r="R68" s="74">
        <v>24021</v>
      </c>
      <c r="S68" s="75">
        <v>4865.5910299999996</v>
      </c>
    </row>
    <row r="69" spans="1:19" ht="15" customHeight="1" x14ac:dyDescent="0.2">
      <c r="A69" s="4"/>
      <c r="B69" s="6" t="s">
        <v>217</v>
      </c>
      <c r="C69" s="74"/>
      <c r="D69" s="74"/>
      <c r="E69" s="74"/>
      <c r="F69" s="74"/>
      <c r="G69" s="74"/>
      <c r="H69" s="74"/>
      <c r="I69" s="74"/>
      <c r="J69" s="74"/>
      <c r="K69" s="74"/>
      <c r="L69" s="74"/>
      <c r="M69" s="74"/>
      <c r="N69" s="74"/>
      <c r="O69" s="74"/>
      <c r="P69" s="74"/>
      <c r="Q69" s="74"/>
      <c r="R69" s="74"/>
      <c r="S69" s="75"/>
    </row>
    <row r="70" spans="1:19" ht="15" customHeight="1" x14ac:dyDescent="0.2">
      <c r="A70" s="4" t="s">
        <v>27</v>
      </c>
      <c r="B70" s="5" t="s">
        <v>218</v>
      </c>
      <c r="C70" s="74">
        <v>540257</v>
      </c>
      <c r="D70" s="74">
        <v>290</v>
      </c>
      <c r="E70" s="74">
        <v>1856943</v>
      </c>
      <c r="F70" s="74">
        <v>11565</v>
      </c>
      <c r="G70" s="74">
        <v>935750</v>
      </c>
      <c r="H70" s="74">
        <v>64596</v>
      </c>
      <c r="I70" s="74">
        <v>38766</v>
      </c>
      <c r="J70" s="74">
        <v>5481.4340000000002</v>
      </c>
      <c r="K70" s="74">
        <v>277353</v>
      </c>
      <c r="L70" s="74">
        <v>143242</v>
      </c>
      <c r="M70" s="74">
        <v>301946</v>
      </c>
      <c r="N70" s="74">
        <v>1458636.003</v>
      </c>
      <c r="O70" s="74">
        <v>35884</v>
      </c>
      <c r="P70" s="74">
        <v>43276</v>
      </c>
      <c r="Q70" s="74">
        <v>5686.7397699999992</v>
      </c>
      <c r="R70" s="74">
        <v>602058</v>
      </c>
      <c r="S70" s="75">
        <v>115772.66731999999</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0</v>
      </c>
      <c r="E72" s="74">
        <v>6352</v>
      </c>
      <c r="F72" s="74">
        <v>0</v>
      </c>
      <c r="G72" s="74">
        <v>12082</v>
      </c>
      <c r="H72" s="74">
        <v>0</v>
      </c>
      <c r="I72" s="74">
        <v>0</v>
      </c>
      <c r="J72" s="74">
        <v>0</v>
      </c>
      <c r="K72" s="74">
        <v>0</v>
      </c>
      <c r="L72" s="74">
        <v>0</v>
      </c>
      <c r="M72" s="74">
        <v>0</v>
      </c>
      <c r="N72" s="74">
        <v>214156.54800000001</v>
      </c>
      <c r="O72" s="74">
        <v>0</v>
      </c>
      <c r="P72" s="74">
        <v>0</v>
      </c>
      <c r="Q72" s="74">
        <v>0</v>
      </c>
      <c r="R72" s="74">
        <v>54513</v>
      </c>
      <c r="S72" s="75">
        <v>0</v>
      </c>
    </row>
    <row r="73" spans="1:19" ht="15" customHeight="1" x14ac:dyDescent="0.2">
      <c r="A73" s="4"/>
      <c r="B73" s="6" t="s">
        <v>221</v>
      </c>
      <c r="C73" s="74"/>
      <c r="D73" s="74"/>
      <c r="E73" s="74"/>
      <c r="F73" s="74"/>
      <c r="G73" s="74"/>
      <c r="H73" s="74"/>
      <c r="I73" s="74"/>
      <c r="J73" s="74"/>
      <c r="K73" s="74"/>
      <c r="L73" s="74"/>
      <c r="M73" s="74"/>
      <c r="N73" s="74"/>
      <c r="O73" s="74"/>
      <c r="P73" s="74"/>
      <c r="Q73" s="74"/>
      <c r="R73" s="74"/>
      <c r="S73" s="75"/>
    </row>
    <row r="74" spans="1:19" ht="15" customHeight="1" x14ac:dyDescent="0.2">
      <c r="A74" s="4" t="s">
        <v>29</v>
      </c>
      <c r="B74" s="5" t="s">
        <v>222</v>
      </c>
      <c r="C74" s="74">
        <v>662432</v>
      </c>
      <c r="D74" s="74">
        <v>12583</v>
      </c>
      <c r="E74" s="74">
        <v>1136953</v>
      </c>
      <c r="F74" s="74">
        <v>17127</v>
      </c>
      <c r="G74" s="74">
        <v>3046075</v>
      </c>
      <c r="H74" s="74">
        <v>623419</v>
      </c>
      <c r="I74" s="74">
        <v>89389</v>
      </c>
      <c r="J74" s="74">
        <v>9819.7330000000002</v>
      </c>
      <c r="K74" s="74">
        <v>386635</v>
      </c>
      <c r="L74" s="74">
        <v>164351</v>
      </c>
      <c r="M74" s="74">
        <v>264859</v>
      </c>
      <c r="N74" s="74">
        <v>4304803.1609999994</v>
      </c>
      <c r="O74" s="74">
        <v>98361</v>
      </c>
      <c r="P74" s="74">
        <v>87610</v>
      </c>
      <c r="Q74" s="74">
        <v>6335.7621100000124</v>
      </c>
      <c r="R74" s="74">
        <v>199049</v>
      </c>
      <c r="S74" s="75">
        <v>86945.33591999991</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0</v>
      </c>
      <c r="D76" s="77">
        <v>0</v>
      </c>
      <c r="E76" s="77">
        <v>8233</v>
      </c>
      <c r="F76" s="77">
        <v>0</v>
      </c>
      <c r="G76" s="77">
        <v>352078</v>
      </c>
      <c r="H76" s="77">
        <v>0</v>
      </c>
      <c r="I76" s="77">
        <v>0</v>
      </c>
      <c r="J76" s="77">
        <v>0</v>
      </c>
      <c r="K76" s="77">
        <v>0</v>
      </c>
      <c r="L76" s="77">
        <v>6894</v>
      </c>
      <c r="M76" s="77">
        <v>0</v>
      </c>
      <c r="N76" s="77">
        <v>0</v>
      </c>
      <c r="O76" s="77">
        <v>0</v>
      </c>
      <c r="P76" s="77">
        <v>0</v>
      </c>
      <c r="Q76" s="77">
        <v>0</v>
      </c>
      <c r="R76" s="77">
        <v>5332</v>
      </c>
      <c r="S76" s="78">
        <v>0</v>
      </c>
    </row>
    <row r="77" spans="1:19" ht="15" customHeight="1" x14ac:dyDescent="0.2">
      <c r="A77" s="4"/>
      <c r="B77" s="16" t="s">
        <v>224</v>
      </c>
      <c r="C77" s="77"/>
      <c r="D77" s="77"/>
      <c r="E77" s="77"/>
      <c r="F77" s="77"/>
      <c r="G77" s="77"/>
      <c r="H77" s="77"/>
      <c r="I77" s="77"/>
      <c r="J77" s="77"/>
      <c r="K77" s="77"/>
      <c r="L77" s="77"/>
      <c r="M77" s="77"/>
      <c r="N77" s="77"/>
      <c r="O77" s="77"/>
      <c r="P77" s="77"/>
      <c r="Q77" s="77"/>
      <c r="R77" s="77"/>
      <c r="S77" s="78"/>
    </row>
    <row r="78" spans="1:19" ht="15" customHeight="1" x14ac:dyDescent="0.2">
      <c r="A78" s="4"/>
      <c r="B78" s="76" t="s">
        <v>225</v>
      </c>
      <c r="C78" s="77">
        <v>734751</v>
      </c>
      <c r="D78" s="77">
        <v>12583</v>
      </c>
      <c r="E78" s="77">
        <v>1294505</v>
      </c>
      <c r="F78" s="77">
        <v>17193</v>
      </c>
      <c r="G78" s="77">
        <v>2857319</v>
      </c>
      <c r="H78" s="77">
        <v>628977</v>
      </c>
      <c r="I78" s="77">
        <v>151008</v>
      </c>
      <c r="J78" s="77">
        <v>9819.7330000000002</v>
      </c>
      <c r="K78" s="77">
        <v>428556</v>
      </c>
      <c r="L78" s="77">
        <v>174902</v>
      </c>
      <c r="M78" s="77">
        <v>276888</v>
      </c>
      <c r="N78" s="77">
        <v>4536783.6169999996</v>
      </c>
      <c r="O78" s="77">
        <v>120503</v>
      </c>
      <c r="P78" s="77">
        <v>107298</v>
      </c>
      <c r="Q78" s="77">
        <v>6335.7621100000124</v>
      </c>
      <c r="R78" s="77">
        <v>215160</v>
      </c>
      <c r="S78" s="78">
        <v>86945.33591999991</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-72319</v>
      </c>
      <c r="D80" s="77">
        <v>0</v>
      </c>
      <c r="E80" s="77">
        <v>-165785</v>
      </c>
      <c r="F80" s="77">
        <v>-66</v>
      </c>
      <c r="G80" s="77">
        <v>-163322</v>
      </c>
      <c r="H80" s="77">
        <v>-5558</v>
      </c>
      <c r="I80" s="77">
        <v>-61619</v>
      </c>
      <c r="J80" s="77">
        <v>0</v>
      </c>
      <c r="K80" s="77">
        <v>-41921</v>
      </c>
      <c r="L80" s="77">
        <v>-17445</v>
      </c>
      <c r="M80" s="77">
        <v>-12029</v>
      </c>
      <c r="N80" s="77">
        <v>-231980.45600000001</v>
      </c>
      <c r="O80" s="77">
        <v>-22142</v>
      </c>
      <c r="P80" s="77">
        <v>-19688</v>
      </c>
      <c r="Q80" s="77">
        <v>0</v>
      </c>
      <c r="R80" s="77">
        <v>-21443</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v>43167399</v>
      </c>
      <c r="D82" s="102">
        <v>233810</v>
      </c>
      <c r="E82" s="102">
        <v>83943574</v>
      </c>
      <c r="F82" s="102">
        <v>1243600</v>
      </c>
      <c r="G82" s="102">
        <v>82646114</v>
      </c>
      <c r="H82" s="102">
        <v>6587119</v>
      </c>
      <c r="I82" s="102">
        <v>2203582</v>
      </c>
      <c r="J82" s="102">
        <v>612415.81900000013</v>
      </c>
      <c r="K82" s="102">
        <v>14493222</v>
      </c>
      <c r="L82" s="102">
        <v>14687138</v>
      </c>
      <c r="M82" s="102">
        <v>20975276</v>
      </c>
      <c r="N82" s="102">
        <v>112683586.81899999</v>
      </c>
      <c r="O82" s="102">
        <v>2243427</v>
      </c>
      <c r="P82" s="102">
        <v>5892619</v>
      </c>
      <c r="Q82" s="102">
        <v>984553.12997000013</v>
      </c>
      <c r="R82" s="102">
        <v>41805659</v>
      </c>
      <c r="S82" s="103">
        <v>25821750.199969999</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4132763</v>
      </c>
      <c r="D84" s="74">
        <v>75830</v>
      </c>
      <c r="E84" s="74">
        <v>12100530</v>
      </c>
      <c r="F84" s="74">
        <v>99238</v>
      </c>
      <c r="G84" s="74">
        <v>10041724</v>
      </c>
      <c r="H84" s="74">
        <v>351743</v>
      </c>
      <c r="I84" s="74">
        <v>434576</v>
      </c>
      <c r="J84" s="74">
        <v>186305.174</v>
      </c>
      <c r="K84" s="74">
        <v>3580419</v>
      </c>
      <c r="L84" s="74">
        <v>1660785</v>
      </c>
      <c r="M84" s="74">
        <v>1854813</v>
      </c>
      <c r="N84" s="74">
        <v>6573647.0690000001</v>
      </c>
      <c r="O84" s="74">
        <v>451932</v>
      </c>
      <c r="P84" s="74">
        <v>353733</v>
      </c>
      <c r="Q84" s="74">
        <v>307323.95832999999</v>
      </c>
      <c r="R84" s="74">
        <v>6346572</v>
      </c>
      <c r="S84" s="75">
        <v>1516031.25</v>
      </c>
    </row>
    <row r="85" spans="1:19" ht="15" customHeight="1" x14ac:dyDescent="0.2">
      <c r="A85" s="4"/>
      <c r="B85" s="6" t="s">
        <v>230</v>
      </c>
      <c r="C85" s="74"/>
      <c r="D85" s="74"/>
      <c r="E85" s="74"/>
      <c r="F85" s="74"/>
      <c r="G85" s="74"/>
      <c r="H85" s="74"/>
      <c r="I85" s="74"/>
      <c r="J85" s="74"/>
      <c r="K85" s="74"/>
      <c r="L85" s="74"/>
      <c r="M85" s="74"/>
      <c r="N85" s="74"/>
      <c r="O85" s="74"/>
      <c r="P85" s="74"/>
      <c r="Q85" s="74"/>
      <c r="R85" s="74"/>
      <c r="S85" s="75"/>
    </row>
    <row r="86" spans="1:19" ht="15" customHeight="1" x14ac:dyDescent="0.2">
      <c r="A86" s="4" t="s">
        <v>12</v>
      </c>
      <c r="B86" s="5" t="s">
        <v>0</v>
      </c>
      <c r="C86" s="74">
        <v>260777</v>
      </c>
      <c r="D86" s="74">
        <v>43</v>
      </c>
      <c r="E86" s="74">
        <v>1089537</v>
      </c>
      <c r="F86" s="74">
        <v>534</v>
      </c>
      <c r="G86" s="74">
        <v>1568181</v>
      </c>
      <c r="H86" s="74">
        <v>521822</v>
      </c>
      <c r="I86" s="74">
        <v>99464</v>
      </c>
      <c r="J86" s="74">
        <v>118.67700000000001</v>
      </c>
      <c r="K86" s="74">
        <v>69064</v>
      </c>
      <c r="L86" s="74">
        <v>270</v>
      </c>
      <c r="M86" s="74">
        <v>67427</v>
      </c>
      <c r="N86" s="74">
        <v>0</v>
      </c>
      <c r="O86" s="74">
        <v>725450</v>
      </c>
      <c r="P86" s="74">
        <v>67227</v>
      </c>
      <c r="Q86" s="74">
        <v>1489.0221299999998</v>
      </c>
      <c r="R86" s="74">
        <v>1790734</v>
      </c>
      <c r="S86" s="75">
        <v>3044.04603</v>
      </c>
    </row>
    <row r="87" spans="1:19" ht="15" customHeight="1" x14ac:dyDescent="0.2">
      <c r="A87" s="4"/>
      <c r="B87" s="6" t="s">
        <v>38</v>
      </c>
      <c r="C87" s="74"/>
      <c r="D87" s="74"/>
      <c r="E87" s="74"/>
      <c r="F87" s="74"/>
      <c r="G87" s="74"/>
      <c r="H87" s="74"/>
      <c r="I87" s="74"/>
      <c r="J87" s="74"/>
      <c r="K87" s="74"/>
      <c r="L87" s="74"/>
      <c r="M87" s="74"/>
      <c r="N87" s="74"/>
      <c r="O87" s="74"/>
      <c r="P87" s="74"/>
      <c r="Q87" s="74"/>
      <c r="R87" s="74"/>
      <c r="S87" s="75"/>
    </row>
    <row r="88" spans="1:19" ht="15" customHeight="1" x14ac:dyDescent="0.2">
      <c r="A88" s="4" t="s">
        <v>13</v>
      </c>
      <c r="B88" s="5" t="s">
        <v>231</v>
      </c>
      <c r="C88" s="74">
        <v>0</v>
      </c>
      <c r="D88" s="74">
        <v>0</v>
      </c>
      <c r="E88" s="74">
        <v>720800</v>
      </c>
      <c r="F88" s="74">
        <v>0</v>
      </c>
      <c r="G88" s="74">
        <v>0</v>
      </c>
      <c r="H88" s="74">
        <v>0</v>
      </c>
      <c r="I88" s="74">
        <v>0</v>
      </c>
      <c r="J88" s="74">
        <v>0</v>
      </c>
      <c r="K88" s="74">
        <v>14590</v>
      </c>
      <c r="L88" s="74">
        <v>0</v>
      </c>
      <c r="M88" s="74">
        <v>0</v>
      </c>
      <c r="N88" s="74">
        <v>1759913.4790000001</v>
      </c>
      <c r="O88" s="74">
        <v>0</v>
      </c>
      <c r="P88" s="74">
        <v>0</v>
      </c>
      <c r="Q88" s="74">
        <v>0</v>
      </c>
      <c r="R88" s="74">
        <v>3806187</v>
      </c>
      <c r="S88" s="75">
        <v>0</v>
      </c>
    </row>
    <row r="89" spans="1:19" ht="15" customHeight="1" x14ac:dyDescent="0.2">
      <c r="A89" s="4"/>
      <c r="B89" s="6" t="s">
        <v>232</v>
      </c>
      <c r="C89" s="74"/>
      <c r="D89" s="74"/>
      <c r="E89" s="74"/>
      <c r="F89" s="74"/>
      <c r="G89" s="74"/>
      <c r="H89" s="74"/>
      <c r="I89" s="74"/>
      <c r="J89" s="74"/>
      <c r="K89" s="74"/>
      <c r="L89" s="74"/>
      <c r="M89" s="74"/>
      <c r="N89" s="74"/>
      <c r="O89" s="74"/>
      <c r="P89" s="74"/>
      <c r="Q89" s="74"/>
      <c r="R89" s="74"/>
      <c r="S89" s="75"/>
    </row>
    <row r="90" spans="1:19" ht="15" customHeight="1" x14ac:dyDescent="0.2">
      <c r="A90" s="4" t="s">
        <v>14</v>
      </c>
      <c r="B90" s="5" t="s">
        <v>233</v>
      </c>
      <c r="C90" s="74">
        <v>1883999</v>
      </c>
      <c r="D90" s="74">
        <v>3541</v>
      </c>
      <c r="E90" s="74">
        <v>2470262</v>
      </c>
      <c r="F90" s="74">
        <v>279188</v>
      </c>
      <c r="G90" s="74">
        <v>5197142</v>
      </c>
      <c r="H90" s="74">
        <v>2256268</v>
      </c>
      <c r="I90" s="74">
        <v>411435</v>
      </c>
      <c r="J90" s="74">
        <v>9173.7430000000004</v>
      </c>
      <c r="K90" s="74">
        <v>329255</v>
      </c>
      <c r="L90" s="74">
        <v>152206</v>
      </c>
      <c r="M90" s="74">
        <v>539095</v>
      </c>
      <c r="N90" s="74">
        <v>3263734.6919999998</v>
      </c>
      <c r="O90" s="74">
        <v>532439</v>
      </c>
      <c r="P90" s="74">
        <v>2754921</v>
      </c>
      <c r="Q90" s="74">
        <v>457126.73098999995</v>
      </c>
      <c r="R90" s="74">
        <v>3700019</v>
      </c>
      <c r="S90" s="75">
        <v>20671050.607960001</v>
      </c>
    </row>
    <row r="91" spans="1:19" ht="15" customHeight="1" x14ac:dyDescent="0.2">
      <c r="A91" s="4"/>
      <c r="B91" s="6" t="s">
        <v>234</v>
      </c>
      <c r="C91" s="74"/>
      <c r="D91" s="74"/>
      <c r="E91" s="74"/>
      <c r="F91" s="74"/>
      <c r="G91" s="74"/>
      <c r="H91" s="74"/>
      <c r="I91" s="74"/>
      <c r="J91" s="74"/>
      <c r="K91" s="74"/>
      <c r="L91" s="74"/>
      <c r="M91" s="74"/>
      <c r="N91" s="74"/>
      <c r="O91" s="74"/>
      <c r="P91" s="74"/>
      <c r="Q91" s="74"/>
      <c r="R91" s="74"/>
      <c r="S91" s="75"/>
    </row>
    <row r="92" spans="1:19" ht="15" customHeight="1" x14ac:dyDescent="0.2">
      <c r="A92" s="4" t="s">
        <v>15</v>
      </c>
      <c r="B92" s="5" t="s">
        <v>235</v>
      </c>
      <c r="C92" s="74">
        <v>25378954</v>
      </c>
      <c r="D92" s="74">
        <v>97210</v>
      </c>
      <c r="E92" s="74">
        <v>47463829</v>
      </c>
      <c r="F92" s="74">
        <v>605705</v>
      </c>
      <c r="G92" s="74">
        <v>37911655</v>
      </c>
      <c r="H92" s="74">
        <v>939324</v>
      </c>
      <c r="I92" s="74">
        <v>614824</v>
      </c>
      <c r="J92" s="74">
        <v>213414.81099999999</v>
      </c>
      <c r="K92" s="74">
        <v>7153163</v>
      </c>
      <c r="L92" s="74">
        <v>9967345</v>
      </c>
      <c r="M92" s="74">
        <v>13262663</v>
      </c>
      <c r="N92" s="74">
        <v>71827104.395999998</v>
      </c>
      <c r="O92" s="74">
        <v>125765</v>
      </c>
      <c r="P92" s="74">
        <v>2309279</v>
      </c>
      <c r="Q92" s="74">
        <v>2184.8277899999998</v>
      </c>
      <c r="R92" s="74">
        <v>19548775</v>
      </c>
      <c r="S92" s="75">
        <v>2704059.4813399999</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2884530</v>
      </c>
      <c r="D94" s="74">
        <v>0</v>
      </c>
      <c r="E94" s="74">
        <v>10325436</v>
      </c>
      <c r="F94" s="74">
        <v>0</v>
      </c>
      <c r="G94" s="74">
        <v>12732272</v>
      </c>
      <c r="H94" s="74">
        <v>1420441</v>
      </c>
      <c r="I94" s="74">
        <v>58056</v>
      </c>
      <c r="J94" s="74">
        <v>129731.30899999999</v>
      </c>
      <c r="K94" s="74">
        <v>1398155</v>
      </c>
      <c r="L94" s="74">
        <v>0</v>
      </c>
      <c r="M94" s="74">
        <v>2677611</v>
      </c>
      <c r="N94" s="74">
        <v>9085279.8760000002</v>
      </c>
      <c r="O94" s="74">
        <v>0</v>
      </c>
      <c r="P94" s="74">
        <v>0</v>
      </c>
      <c r="Q94" s="74">
        <v>0</v>
      </c>
      <c r="R94" s="74">
        <v>2555115</v>
      </c>
      <c r="S94" s="75">
        <v>9707.3188699999992</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1477959</v>
      </c>
      <c r="D96" s="74">
        <v>0</v>
      </c>
      <c r="E96" s="74">
        <v>0</v>
      </c>
      <c r="F96" s="74">
        <v>0</v>
      </c>
      <c r="G96" s="74">
        <v>0</v>
      </c>
      <c r="H96" s="74">
        <v>23599</v>
      </c>
      <c r="I96" s="74">
        <v>0</v>
      </c>
      <c r="J96" s="74">
        <v>0</v>
      </c>
      <c r="K96" s="74">
        <v>0</v>
      </c>
      <c r="L96" s="74">
        <v>0</v>
      </c>
      <c r="M96" s="74">
        <v>216493</v>
      </c>
      <c r="N96" s="74">
        <v>0</v>
      </c>
      <c r="O96" s="74">
        <v>0</v>
      </c>
      <c r="P96" s="74">
        <v>0</v>
      </c>
      <c r="Q96" s="74">
        <v>0</v>
      </c>
      <c r="R96" s="74">
        <v>0</v>
      </c>
      <c r="S96" s="75">
        <v>650483.63694999996</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616472</v>
      </c>
      <c r="D98" s="74">
        <v>0</v>
      </c>
      <c r="E98" s="74">
        <v>335579</v>
      </c>
      <c r="F98" s="74">
        <v>7124</v>
      </c>
      <c r="G98" s="74">
        <v>169602</v>
      </c>
      <c r="H98" s="74">
        <v>66214</v>
      </c>
      <c r="I98" s="74">
        <v>0</v>
      </c>
      <c r="J98" s="74">
        <v>0</v>
      </c>
      <c r="K98" s="74">
        <v>0</v>
      </c>
      <c r="L98" s="74">
        <v>0</v>
      </c>
      <c r="M98" s="74">
        <v>2572</v>
      </c>
      <c r="N98" s="74">
        <v>80671.774999999994</v>
      </c>
      <c r="O98" s="74">
        <v>1142</v>
      </c>
      <c r="P98" s="74">
        <v>12458</v>
      </c>
      <c r="Q98" s="74">
        <v>1715.01079</v>
      </c>
      <c r="R98" s="74">
        <v>390519</v>
      </c>
      <c r="S98" s="75">
        <v>24565.720359999999</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0</v>
      </c>
      <c r="G100" s="74">
        <v>155579</v>
      </c>
      <c r="H100" s="74">
        <v>0</v>
      </c>
      <c r="I100" s="74">
        <v>0</v>
      </c>
      <c r="J100" s="74">
        <v>0</v>
      </c>
      <c r="K100" s="74">
        <v>0</v>
      </c>
      <c r="L100" s="74">
        <v>0</v>
      </c>
      <c r="M100" s="74">
        <v>0</v>
      </c>
      <c r="N100" s="74">
        <v>0</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129667</v>
      </c>
      <c r="D102" s="74">
        <v>0</v>
      </c>
      <c r="E102" s="74">
        <v>319777</v>
      </c>
      <c r="F102" s="74">
        <v>21163</v>
      </c>
      <c r="G102" s="74">
        <v>192602</v>
      </c>
      <c r="H102" s="74">
        <v>21976</v>
      </c>
      <c r="I102" s="74">
        <v>0</v>
      </c>
      <c r="J102" s="74">
        <v>500</v>
      </c>
      <c r="K102" s="74">
        <v>35996</v>
      </c>
      <c r="L102" s="74">
        <v>5817</v>
      </c>
      <c r="M102" s="74">
        <v>5873</v>
      </c>
      <c r="N102" s="74">
        <v>1026147.735</v>
      </c>
      <c r="O102" s="74">
        <v>9181</v>
      </c>
      <c r="P102" s="74">
        <v>6532</v>
      </c>
      <c r="Q102" s="74">
        <v>628.98838000000001</v>
      </c>
      <c r="R102" s="74">
        <v>64713</v>
      </c>
      <c r="S102" s="75">
        <v>40518.329389999999</v>
      </c>
    </row>
    <row r="103" spans="1:19" ht="15" customHeight="1" x14ac:dyDescent="0.2">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
      <c r="A104" s="4" t="s">
        <v>21</v>
      </c>
      <c r="B104" s="5" t="s">
        <v>243</v>
      </c>
      <c r="C104" s="74">
        <v>2352222</v>
      </c>
      <c r="D104" s="74">
        <v>0</v>
      </c>
      <c r="E104" s="74">
        <v>79416</v>
      </c>
      <c r="F104" s="74">
        <v>0</v>
      </c>
      <c r="G104" s="74">
        <v>1494592</v>
      </c>
      <c r="H104" s="74">
        <v>0</v>
      </c>
      <c r="I104" s="74">
        <v>0</v>
      </c>
      <c r="J104" s="74">
        <v>0</v>
      </c>
      <c r="K104" s="74">
        <v>0</v>
      </c>
      <c r="L104" s="74">
        <v>1161970</v>
      </c>
      <c r="M104" s="74">
        <v>0</v>
      </c>
      <c r="N104" s="74">
        <v>4185386.35</v>
      </c>
      <c r="O104" s="74">
        <v>0</v>
      </c>
      <c r="P104" s="74">
        <v>0</v>
      </c>
      <c r="Q104" s="74">
        <v>0</v>
      </c>
      <c r="R104" s="74">
        <v>377847</v>
      </c>
      <c r="S104" s="75">
        <v>0</v>
      </c>
    </row>
    <row r="105" spans="1:19" ht="15" customHeight="1" x14ac:dyDescent="0.2">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
      <c r="A106" s="4" t="s">
        <v>22</v>
      </c>
      <c r="B106" s="5" t="s">
        <v>245</v>
      </c>
      <c r="C106" s="74">
        <v>17822</v>
      </c>
      <c r="D106" s="74">
        <v>0</v>
      </c>
      <c r="E106" s="74">
        <v>4613</v>
      </c>
      <c r="F106" s="74">
        <v>24256</v>
      </c>
      <c r="G106" s="74">
        <v>123261</v>
      </c>
      <c r="H106" s="74">
        <v>4056</v>
      </c>
      <c r="I106" s="74">
        <v>641</v>
      </c>
      <c r="J106" s="74">
        <v>0</v>
      </c>
      <c r="K106" s="74">
        <v>2979</v>
      </c>
      <c r="L106" s="74">
        <v>3529</v>
      </c>
      <c r="M106" s="74">
        <v>0</v>
      </c>
      <c r="N106" s="74">
        <v>179711.845</v>
      </c>
      <c r="O106" s="74">
        <v>13639</v>
      </c>
      <c r="P106" s="74">
        <v>1694</v>
      </c>
      <c r="Q106" s="74">
        <v>1891.9465365882206</v>
      </c>
      <c r="R106" s="74">
        <v>6672</v>
      </c>
      <c r="S106" s="75">
        <v>0</v>
      </c>
    </row>
    <row r="107" spans="1:19" ht="15" customHeight="1" x14ac:dyDescent="0.2">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
      <c r="A108" s="4" t="s">
        <v>23</v>
      </c>
      <c r="B108" s="5" t="s">
        <v>247</v>
      </c>
      <c r="C108" s="74">
        <v>44454</v>
      </c>
      <c r="D108" s="74">
        <v>0</v>
      </c>
      <c r="E108" s="74">
        <v>2994</v>
      </c>
      <c r="F108" s="74">
        <v>0</v>
      </c>
      <c r="G108" s="74">
        <v>171761</v>
      </c>
      <c r="H108" s="74">
        <v>15349</v>
      </c>
      <c r="I108" s="74">
        <v>9317</v>
      </c>
      <c r="J108" s="74">
        <v>22.571000000000002</v>
      </c>
      <c r="K108" s="74">
        <v>57275</v>
      </c>
      <c r="L108" s="74">
        <v>1966</v>
      </c>
      <c r="M108" s="74">
        <v>527</v>
      </c>
      <c r="N108" s="74">
        <v>171444.88200000001</v>
      </c>
      <c r="O108" s="74">
        <v>4576</v>
      </c>
      <c r="P108" s="74">
        <v>40</v>
      </c>
      <c r="Q108" s="74">
        <v>3184.1842164974896</v>
      </c>
      <c r="R108" s="74">
        <v>63863</v>
      </c>
      <c r="S108" s="75">
        <v>22300.581030000001</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1041633</v>
      </c>
      <c r="D110" s="74">
        <v>0</v>
      </c>
      <c r="E110" s="74">
        <v>3143966</v>
      </c>
      <c r="F110" s="74">
        <v>0</v>
      </c>
      <c r="G110" s="74">
        <v>0</v>
      </c>
      <c r="H110" s="74">
        <v>0</v>
      </c>
      <c r="I110" s="74">
        <v>0</v>
      </c>
      <c r="J110" s="74">
        <v>0</v>
      </c>
      <c r="K110" s="74">
        <v>418536</v>
      </c>
      <c r="L110" s="74">
        <v>29934</v>
      </c>
      <c r="M110" s="74">
        <v>0</v>
      </c>
      <c r="N110" s="74">
        <v>0</v>
      </c>
      <c r="O110" s="74">
        <v>0</v>
      </c>
      <c r="P110" s="74">
        <v>0</v>
      </c>
      <c r="Q110" s="74">
        <v>0</v>
      </c>
      <c r="R110" s="74">
        <v>0</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144350</v>
      </c>
      <c r="D112" s="74">
        <v>0</v>
      </c>
      <c r="E112" s="74">
        <v>1315183</v>
      </c>
      <c r="F112" s="74">
        <v>0</v>
      </c>
      <c r="G112" s="74">
        <v>830932</v>
      </c>
      <c r="H112" s="74">
        <v>58410</v>
      </c>
      <c r="I112" s="74">
        <v>136148</v>
      </c>
      <c r="J112" s="74">
        <v>0</v>
      </c>
      <c r="K112" s="74">
        <v>229160</v>
      </c>
      <c r="L112" s="74">
        <v>124633</v>
      </c>
      <c r="M112" s="74">
        <v>461108</v>
      </c>
      <c r="N112" s="74">
        <v>2941453.1460000002</v>
      </c>
      <c r="O112" s="74">
        <v>0</v>
      </c>
      <c r="P112" s="74">
        <v>0</v>
      </c>
      <c r="Q112" s="74">
        <v>15062.81875</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v>611496</v>
      </c>
      <c r="D114" s="74">
        <v>19149</v>
      </c>
      <c r="E114" s="74">
        <v>1155126</v>
      </c>
      <c r="F114" s="74">
        <v>39648</v>
      </c>
      <c r="G114" s="74">
        <v>4825069</v>
      </c>
      <c r="H114" s="74">
        <v>256621</v>
      </c>
      <c r="I114" s="74">
        <v>108194</v>
      </c>
      <c r="J114" s="74">
        <v>7331.51</v>
      </c>
      <c r="K114" s="74">
        <v>255187</v>
      </c>
      <c r="L114" s="74">
        <v>490468</v>
      </c>
      <c r="M114" s="74">
        <v>362493</v>
      </c>
      <c r="N114" s="74">
        <v>4482964.6540000001</v>
      </c>
      <c r="O114" s="74">
        <v>70502</v>
      </c>
      <c r="P114" s="74">
        <v>44533</v>
      </c>
      <c r="Q114" s="74">
        <v>49634.001260000034</v>
      </c>
      <c r="R114" s="74">
        <v>368588</v>
      </c>
      <c r="S114" s="75">
        <v>285047.35602000001</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0</v>
      </c>
      <c r="E116" s="77">
        <v>4990</v>
      </c>
      <c r="F116" s="77">
        <v>0</v>
      </c>
      <c r="G116" s="77">
        <v>22415</v>
      </c>
      <c r="H116" s="77">
        <v>0</v>
      </c>
      <c r="I116" s="77">
        <v>0</v>
      </c>
      <c r="J116" s="77">
        <v>0</v>
      </c>
      <c r="K116" s="77">
        <v>0</v>
      </c>
      <c r="L116" s="77">
        <v>4516</v>
      </c>
      <c r="M116" s="77">
        <v>0</v>
      </c>
      <c r="N116" s="77">
        <v>162452.65400000001</v>
      </c>
      <c r="O116" s="77">
        <v>0</v>
      </c>
      <c r="P116" s="77">
        <v>0</v>
      </c>
      <c r="Q116" s="77">
        <v>0</v>
      </c>
      <c r="R116" s="77">
        <v>33638</v>
      </c>
      <c r="S116" s="78">
        <v>0</v>
      </c>
    </row>
    <row r="117" spans="1:19" ht="15" customHeight="1" x14ac:dyDescent="0.2">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
      <c r="A118" s="4"/>
      <c r="B118" s="76" t="s">
        <v>255</v>
      </c>
      <c r="C118" s="105">
        <v>611496</v>
      </c>
      <c r="D118" s="105">
        <v>19149</v>
      </c>
      <c r="E118" s="105">
        <v>1150136</v>
      </c>
      <c r="F118" s="105">
        <v>39648</v>
      </c>
      <c r="G118" s="105">
        <v>4802654</v>
      </c>
      <c r="H118" s="105">
        <v>256621</v>
      </c>
      <c r="I118" s="105">
        <v>108194</v>
      </c>
      <c r="J118" s="105">
        <v>7331.51</v>
      </c>
      <c r="K118" s="105">
        <v>255187</v>
      </c>
      <c r="L118" s="105">
        <v>485952</v>
      </c>
      <c r="M118" s="105">
        <v>362493</v>
      </c>
      <c r="N118" s="105">
        <v>4320512</v>
      </c>
      <c r="O118" s="105">
        <v>70502</v>
      </c>
      <c r="P118" s="105">
        <v>44533</v>
      </c>
      <c r="Q118" s="105">
        <v>49634.001260000034</v>
      </c>
      <c r="R118" s="105">
        <v>334950</v>
      </c>
      <c r="S118" s="107">
        <v>285047.35602000001</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v>40977098</v>
      </c>
      <c r="D120" s="86">
        <v>195773</v>
      </c>
      <c r="E120" s="86">
        <v>80527048</v>
      </c>
      <c r="F120" s="86">
        <v>1076856</v>
      </c>
      <c r="G120" s="86">
        <v>75414372</v>
      </c>
      <c r="H120" s="86">
        <v>5935823</v>
      </c>
      <c r="I120" s="86">
        <v>1872655</v>
      </c>
      <c r="J120" s="86">
        <v>546597.79499999993</v>
      </c>
      <c r="K120" s="86">
        <v>13543779</v>
      </c>
      <c r="L120" s="86">
        <v>13598923</v>
      </c>
      <c r="M120" s="86">
        <v>19450675</v>
      </c>
      <c r="N120" s="86">
        <v>105577459.89899999</v>
      </c>
      <c r="O120" s="86">
        <v>1934626</v>
      </c>
      <c r="P120" s="86">
        <v>5550417</v>
      </c>
      <c r="Q120" s="86">
        <v>840241.48917308566</v>
      </c>
      <c r="R120" s="86">
        <v>39019604</v>
      </c>
      <c r="S120" s="87">
        <v>25926808.327950001</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1190000</v>
      </c>
      <c r="D122" s="74">
        <v>20000</v>
      </c>
      <c r="E122" s="74">
        <v>3671175</v>
      </c>
      <c r="F122" s="74">
        <v>104000</v>
      </c>
      <c r="G122" s="74">
        <v>5208076</v>
      </c>
      <c r="H122" s="74">
        <v>326269</v>
      </c>
      <c r="I122" s="74">
        <v>150000</v>
      </c>
      <c r="J122" s="74">
        <v>59500</v>
      </c>
      <c r="K122" s="74">
        <v>1370000</v>
      </c>
      <c r="L122" s="74">
        <v>924734</v>
      </c>
      <c r="M122" s="74">
        <v>1295000</v>
      </c>
      <c r="N122" s="74">
        <v>5900000</v>
      </c>
      <c r="O122" s="74">
        <v>81250</v>
      </c>
      <c r="P122" s="74">
        <v>515000</v>
      </c>
      <c r="Q122" s="74">
        <v>66592.947</v>
      </c>
      <c r="R122" s="74">
        <v>1972962</v>
      </c>
      <c r="S122" s="75">
        <v>39903.631800000003</v>
      </c>
    </row>
    <row r="123" spans="1:19" ht="15" customHeight="1" x14ac:dyDescent="0.2">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
      <c r="A124" s="4" t="s">
        <v>28</v>
      </c>
      <c r="B124" s="5" t="s">
        <v>4</v>
      </c>
      <c r="C124" s="74">
        <v>0</v>
      </c>
      <c r="D124" s="74">
        <v>369</v>
      </c>
      <c r="E124" s="74">
        <v>0</v>
      </c>
      <c r="F124" s="74">
        <v>1362</v>
      </c>
      <c r="G124" s="74">
        <v>1068670</v>
      </c>
      <c r="H124" s="74">
        <v>8796</v>
      </c>
      <c r="I124" s="74">
        <v>25000</v>
      </c>
      <c r="J124" s="74">
        <v>0</v>
      </c>
      <c r="K124" s="74">
        <v>104565</v>
      </c>
      <c r="L124" s="74">
        <v>0</v>
      </c>
      <c r="M124" s="74">
        <v>0</v>
      </c>
      <c r="N124" s="74">
        <v>0</v>
      </c>
      <c r="O124" s="74">
        <v>0</v>
      </c>
      <c r="P124" s="74">
        <v>7008</v>
      </c>
      <c r="Q124" s="74">
        <v>0</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3159</v>
      </c>
      <c r="D126" s="74">
        <v>0</v>
      </c>
      <c r="E126" s="74">
        <v>9853</v>
      </c>
      <c r="F126" s="74">
        <v>0</v>
      </c>
      <c r="G126" s="74">
        <v>29322</v>
      </c>
      <c r="H126" s="74">
        <v>3731</v>
      </c>
      <c r="I126" s="74">
        <v>0</v>
      </c>
      <c r="J126" s="74">
        <v>0</v>
      </c>
      <c r="K126" s="74">
        <v>95900</v>
      </c>
      <c r="L126" s="74">
        <v>0</v>
      </c>
      <c r="M126" s="74">
        <v>15000</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-17356</v>
      </c>
      <c r="D128" s="74">
        <v>0</v>
      </c>
      <c r="E128" s="74">
        <v>-16508</v>
      </c>
      <c r="F128" s="74">
        <v>-1147</v>
      </c>
      <c r="G128" s="74">
        <v>-801</v>
      </c>
      <c r="H128" s="74">
        <v>0</v>
      </c>
      <c r="I128" s="74">
        <v>-6822</v>
      </c>
      <c r="J128" s="74">
        <v>0</v>
      </c>
      <c r="K128" s="74">
        <v>-53</v>
      </c>
      <c r="L128" s="74">
        <v>0</v>
      </c>
      <c r="M128" s="74">
        <v>0</v>
      </c>
      <c r="N128" s="74">
        <v>0</v>
      </c>
      <c r="O128" s="74">
        <v>0</v>
      </c>
      <c r="P128" s="74">
        <v>0</v>
      </c>
      <c r="Q128" s="74">
        <v>0</v>
      </c>
      <c r="R128" s="74">
        <v>-1091</v>
      </c>
      <c r="S128" s="75">
        <v>0</v>
      </c>
    </row>
    <row r="129" spans="1:19" ht="15" customHeight="1" x14ac:dyDescent="0.2">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
      <c r="A130" s="4" t="s">
        <v>31</v>
      </c>
      <c r="B130" s="5" t="s">
        <v>5</v>
      </c>
      <c r="C130" s="74">
        <v>-456326</v>
      </c>
      <c r="D130" s="74">
        <v>2142</v>
      </c>
      <c r="E130" s="74">
        <v>-34341</v>
      </c>
      <c r="F130" s="74">
        <v>-30446</v>
      </c>
      <c r="G130" s="74">
        <v>-4536</v>
      </c>
      <c r="H130" s="74">
        <v>-11157</v>
      </c>
      <c r="I130" s="74">
        <v>-41427</v>
      </c>
      <c r="J130" s="74">
        <v>-1014.562</v>
      </c>
      <c r="K130" s="74">
        <v>-26253</v>
      </c>
      <c r="L130" s="74">
        <v>-10292</v>
      </c>
      <c r="M130" s="74">
        <v>-14391</v>
      </c>
      <c r="N130" s="74">
        <v>-169243</v>
      </c>
      <c r="O130" s="74">
        <v>-10085</v>
      </c>
      <c r="P130" s="74">
        <v>-73822</v>
      </c>
      <c r="Q130" s="74">
        <v>0</v>
      </c>
      <c r="R130" s="74">
        <v>-699038</v>
      </c>
      <c r="S130" s="75">
        <v>-38059.5092</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1072266</v>
      </c>
      <c r="D132" s="74">
        <v>8913</v>
      </c>
      <c r="E132" s="74">
        <v>-356853</v>
      </c>
      <c r="F132" s="74">
        <v>63053</v>
      </c>
      <c r="G132" s="74">
        <v>518245</v>
      </c>
      <c r="H132" s="74">
        <v>260119</v>
      </c>
      <c r="I132" s="74">
        <v>200552</v>
      </c>
      <c r="J132" s="74">
        <v>4664.5349999999999</v>
      </c>
      <c r="K132" s="74">
        <v>-476888</v>
      </c>
      <c r="L132" s="74">
        <v>160367</v>
      </c>
      <c r="M132" s="74">
        <v>291191</v>
      </c>
      <c r="N132" s="74">
        <v>562580</v>
      </c>
      <c r="O132" s="74">
        <v>226689</v>
      </c>
      <c r="P132" s="74">
        <v>-64889</v>
      </c>
      <c r="Q132" s="74">
        <v>74423.317576914458</v>
      </c>
      <c r="R132" s="74">
        <v>906580</v>
      </c>
      <c r="S132" s="75">
        <v>26420.938959999999</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58915</v>
      </c>
      <c r="D134" s="74">
        <v>6500</v>
      </c>
      <c r="E134" s="74">
        <v>-488219</v>
      </c>
      <c r="F134" s="74">
        <v>29922</v>
      </c>
      <c r="G134" s="74">
        <v>-237455</v>
      </c>
      <c r="H134" s="74">
        <v>2060</v>
      </c>
      <c r="I134" s="74">
        <v>3395</v>
      </c>
      <c r="J134" s="74">
        <v>1573</v>
      </c>
      <c r="K134" s="74">
        <v>-196015</v>
      </c>
      <c r="L134" s="74">
        <v>12179</v>
      </c>
      <c r="M134" s="74">
        <v>-69654</v>
      </c>
      <c r="N134" s="74">
        <v>-181595</v>
      </c>
      <c r="O134" s="74">
        <v>10947</v>
      </c>
      <c r="P134" s="74">
        <v>-41095</v>
      </c>
      <c r="Q134" s="74">
        <v>3295.376220000026</v>
      </c>
      <c r="R134" s="74">
        <v>30868</v>
      </c>
      <c r="S134" s="75">
        <v>-133323.09153000009</v>
      </c>
    </row>
    <row r="135" spans="1:19" ht="15" customHeight="1" x14ac:dyDescent="0.2">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19</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339643</v>
      </c>
      <c r="D138" s="74">
        <v>113</v>
      </c>
      <c r="E138" s="74">
        <v>631419</v>
      </c>
      <c r="F138" s="74">
        <v>0</v>
      </c>
      <c r="G138" s="74">
        <v>650221</v>
      </c>
      <c r="H138" s="74">
        <v>61478</v>
      </c>
      <c r="I138" s="74">
        <v>229</v>
      </c>
      <c r="J138" s="74">
        <v>1095.06</v>
      </c>
      <c r="K138" s="74">
        <v>78187</v>
      </c>
      <c r="L138" s="74">
        <v>1227</v>
      </c>
      <c r="M138" s="74">
        <v>7455</v>
      </c>
      <c r="N138" s="74">
        <v>994385</v>
      </c>
      <c r="O138" s="74">
        <v>0</v>
      </c>
      <c r="P138" s="74">
        <v>0</v>
      </c>
      <c r="Q138" s="74">
        <v>0</v>
      </c>
      <c r="R138" s="74">
        <v>575755</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v>2190301</v>
      </c>
      <c r="D140" s="86">
        <v>38037</v>
      </c>
      <c r="E140" s="86">
        <v>3416526</v>
      </c>
      <c r="F140" s="86">
        <v>166744</v>
      </c>
      <c r="G140" s="86">
        <v>7231742</v>
      </c>
      <c r="H140" s="86">
        <v>651296</v>
      </c>
      <c r="I140" s="86">
        <v>330927</v>
      </c>
      <c r="J140" s="86">
        <v>65818.032999999996</v>
      </c>
      <c r="K140" s="86">
        <v>949443</v>
      </c>
      <c r="L140" s="86">
        <v>1088215</v>
      </c>
      <c r="M140" s="86">
        <v>1524601</v>
      </c>
      <c r="N140" s="86">
        <v>7106127</v>
      </c>
      <c r="O140" s="86">
        <v>308801</v>
      </c>
      <c r="P140" s="86">
        <v>342202</v>
      </c>
      <c r="Q140" s="86">
        <v>144311.64079691449</v>
      </c>
      <c r="R140" s="86">
        <v>2786055</v>
      </c>
      <c r="S140" s="87">
        <v>-105058.02997000009</v>
      </c>
    </row>
    <row r="141" spans="1:19" ht="15" customHeight="1" x14ac:dyDescent="0.2">
      <c r="A141" s="89"/>
      <c r="B141" s="90" t="s">
        <v>273</v>
      </c>
      <c r="C141" s="91">
        <v>43167399</v>
      </c>
      <c r="D141" s="91">
        <v>233810</v>
      </c>
      <c r="E141" s="91">
        <v>83943574</v>
      </c>
      <c r="F141" s="91">
        <v>1243600</v>
      </c>
      <c r="G141" s="91">
        <v>82646114</v>
      </c>
      <c r="H141" s="91">
        <v>6587119</v>
      </c>
      <c r="I141" s="91">
        <v>2203582</v>
      </c>
      <c r="J141" s="91">
        <v>612415.82799999998</v>
      </c>
      <c r="K141" s="91">
        <v>14493222</v>
      </c>
      <c r="L141" s="91">
        <v>14687138</v>
      </c>
      <c r="M141" s="91">
        <v>20975276</v>
      </c>
      <c r="N141" s="91">
        <v>112683586.89899999</v>
      </c>
      <c r="O141" s="91">
        <v>2243427</v>
      </c>
      <c r="P141" s="91">
        <v>5892619</v>
      </c>
      <c r="Q141" s="91">
        <v>984553.12997000013</v>
      </c>
      <c r="R141" s="91">
        <v>41805659</v>
      </c>
      <c r="S141" s="92">
        <v>25821750.297979999</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c r="S143" s="49"/>
    </row>
    <row r="144" spans="1:19" ht="15" customHeight="1" x14ac:dyDescent="0.2">
      <c r="A144" s="9" t="s">
        <v>45</v>
      </c>
      <c r="C144" s="108"/>
      <c r="D144" s="108"/>
      <c r="E144" s="108"/>
      <c r="F144" s="108"/>
      <c r="G144" s="108"/>
      <c r="H144" s="108"/>
      <c r="I144" s="108"/>
      <c r="J144" s="108"/>
      <c r="K144" s="108"/>
      <c r="L144" s="108"/>
      <c r="M144" s="108"/>
      <c r="N144" s="108"/>
      <c r="O144" s="108"/>
      <c r="P144" s="108"/>
      <c r="Q144" s="108"/>
      <c r="R144" s="108"/>
      <c r="S144" s="108"/>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Normal="100" workbookViewId="0">
      <pane xSplit="2" ySplit="4" topLeftCell="K136" activePane="bottomRight" state="frozen"/>
      <selection activeCell="A40" sqref="A40"/>
      <selection pane="topRight" activeCell="A40" sqref="A40"/>
      <selection pane="bottomLeft" activeCell="A40" sqref="A40"/>
      <selection pane="bottomRight" activeCell="L150" sqref="L150"/>
    </sheetView>
  </sheetViews>
  <sheetFormatPr defaultRowHeight="11.25" x14ac:dyDescent="0.2"/>
  <cols>
    <col min="1" max="1" width="4.28515625" style="11" customWidth="1"/>
    <col min="2" max="2" width="79.42578125" style="11" bestFit="1" customWidth="1"/>
    <col min="3" max="19" width="12.42578125" style="11" customWidth="1"/>
    <col min="20" max="16384" width="9.140625" style="11"/>
  </cols>
  <sheetData>
    <row r="1" spans="1:19" ht="15" customHeight="1" x14ac:dyDescent="0.2">
      <c r="A1" s="62" t="s">
        <v>33</v>
      </c>
      <c r="B1" s="97"/>
    </row>
    <row r="2" spans="1:19" ht="15" customHeight="1" x14ac:dyDescent="0.2">
      <c r="A2" s="62" t="s">
        <v>279</v>
      </c>
      <c r="B2" s="97"/>
    </row>
    <row r="3" spans="1:19" ht="15" customHeight="1" x14ac:dyDescent="0.2">
      <c r="A3" s="63" t="s">
        <v>151</v>
      </c>
    </row>
    <row r="4" spans="1:19" s="1" customFormat="1" ht="30" customHeight="1" x14ac:dyDescent="0.2">
      <c r="A4" s="64"/>
      <c r="B4" s="98"/>
      <c r="C4" s="66" t="s">
        <v>8</v>
      </c>
      <c r="D4" s="68" t="s">
        <v>152</v>
      </c>
      <c r="E4" s="66" t="s">
        <v>7</v>
      </c>
      <c r="F4" s="66" t="s">
        <v>153</v>
      </c>
      <c r="G4" s="66" t="s">
        <v>154</v>
      </c>
      <c r="H4" s="66" t="s">
        <v>9</v>
      </c>
      <c r="I4" s="66" t="s">
        <v>155</v>
      </c>
      <c r="J4" s="68" t="s">
        <v>280</v>
      </c>
      <c r="K4" s="66" t="s">
        <v>158</v>
      </c>
      <c r="L4" s="66" t="s">
        <v>10</v>
      </c>
      <c r="M4" s="66" t="s">
        <v>6</v>
      </c>
      <c r="N4" s="66" t="s">
        <v>159</v>
      </c>
      <c r="O4" s="66" t="s">
        <v>161</v>
      </c>
      <c r="P4" s="66" t="s">
        <v>162</v>
      </c>
      <c r="Q4" s="66" t="s">
        <v>164</v>
      </c>
      <c r="R4" s="68" t="s">
        <v>165</v>
      </c>
      <c r="S4" s="6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1269365</v>
      </c>
      <c r="D6" s="74">
        <v>3580546</v>
      </c>
      <c r="E6" s="74">
        <v>14054</v>
      </c>
      <c r="F6" s="74">
        <v>1377541</v>
      </c>
      <c r="G6" s="74">
        <v>1202</v>
      </c>
      <c r="H6" s="74">
        <v>18347</v>
      </c>
      <c r="I6" s="74">
        <v>4835</v>
      </c>
      <c r="J6" s="74">
        <v>184109</v>
      </c>
      <c r="K6" s="74">
        <v>433907</v>
      </c>
      <c r="L6" s="74">
        <v>304886</v>
      </c>
      <c r="M6" s="74">
        <v>1603284</v>
      </c>
      <c r="N6" s="74">
        <v>14542</v>
      </c>
      <c r="O6" s="74">
        <v>43061</v>
      </c>
      <c r="P6" s="74">
        <v>517046</v>
      </c>
      <c r="Q6" s="74">
        <v>44</v>
      </c>
      <c r="R6" s="74">
        <v>352365</v>
      </c>
      <c r="S6" s="75">
        <v>117694</v>
      </c>
    </row>
    <row r="7" spans="1:19" ht="15" customHeight="1" x14ac:dyDescent="0.2">
      <c r="A7" s="4"/>
      <c r="B7" s="6" t="s">
        <v>170</v>
      </c>
      <c r="C7" s="74"/>
      <c r="D7" s="74"/>
      <c r="E7" s="74"/>
      <c r="F7" s="74"/>
      <c r="G7" s="74"/>
      <c r="H7" s="74"/>
      <c r="I7" s="74"/>
      <c r="J7" s="74"/>
      <c r="K7" s="74"/>
      <c r="L7" s="74"/>
      <c r="M7" s="74"/>
      <c r="N7" s="74"/>
      <c r="O7" s="74"/>
      <c r="P7" s="74"/>
      <c r="Q7" s="74"/>
      <c r="R7" s="74"/>
      <c r="S7" s="75"/>
    </row>
    <row r="8" spans="1:19" ht="15" customHeight="1" x14ac:dyDescent="0.2">
      <c r="A8" s="4" t="s">
        <v>12</v>
      </c>
      <c r="B8" s="5" t="s">
        <v>171</v>
      </c>
      <c r="C8" s="74">
        <v>453438</v>
      </c>
      <c r="D8" s="74">
        <v>829684</v>
      </c>
      <c r="E8" s="74">
        <v>19699</v>
      </c>
      <c r="F8" s="74">
        <v>681077</v>
      </c>
      <c r="G8" s="74">
        <v>40717</v>
      </c>
      <c r="H8" s="74">
        <v>8943</v>
      </c>
      <c r="I8" s="74">
        <v>11293</v>
      </c>
      <c r="J8" s="74">
        <v>210089</v>
      </c>
      <c r="K8" s="74">
        <v>79545</v>
      </c>
      <c r="L8" s="74">
        <v>235659</v>
      </c>
      <c r="M8" s="74">
        <v>1305381</v>
      </c>
      <c r="N8" s="74">
        <v>3940</v>
      </c>
      <c r="O8" s="74">
        <v>37741</v>
      </c>
      <c r="P8" s="74">
        <v>123017</v>
      </c>
      <c r="Q8" s="74">
        <v>79366</v>
      </c>
      <c r="R8" s="74">
        <v>385323</v>
      </c>
      <c r="S8" s="75">
        <v>166686</v>
      </c>
    </row>
    <row r="9" spans="1:19" ht="15" customHeight="1" x14ac:dyDescent="0.2">
      <c r="A9" s="4"/>
      <c r="B9" s="6" t="s">
        <v>172</v>
      </c>
      <c r="C9" s="74"/>
      <c r="D9" s="74"/>
      <c r="E9" s="74"/>
      <c r="F9" s="74"/>
      <c r="G9" s="74"/>
      <c r="H9" s="74"/>
      <c r="I9" s="74"/>
      <c r="J9" s="74"/>
      <c r="K9" s="74"/>
      <c r="L9" s="74"/>
      <c r="M9" s="74"/>
      <c r="N9" s="74"/>
      <c r="O9" s="74"/>
      <c r="P9" s="74"/>
      <c r="Q9" s="74"/>
      <c r="R9" s="74"/>
      <c r="S9" s="75"/>
    </row>
    <row r="10" spans="1:19" ht="15" customHeight="1" x14ac:dyDescent="0.2">
      <c r="A10" s="4" t="s">
        <v>13</v>
      </c>
      <c r="B10" s="5" t="s">
        <v>173</v>
      </c>
      <c r="C10" s="74">
        <v>663625</v>
      </c>
      <c r="D10" s="74">
        <v>1690926</v>
      </c>
      <c r="E10" s="74">
        <v>17408</v>
      </c>
      <c r="F10" s="74">
        <v>3925399</v>
      </c>
      <c r="G10" s="74">
        <v>2439729</v>
      </c>
      <c r="H10" s="74">
        <v>38098</v>
      </c>
      <c r="I10" s="74">
        <v>73168</v>
      </c>
      <c r="J10" s="74">
        <v>214725</v>
      </c>
      <c r="K10" s="74">
        <v>18389</v>
      </c>
      <c r="L10" s="74">
        <v>139055</v>
      </c>
      <c r="M10" s="74">
        <v>2671878</v>
      </c>
      <c r="N10" s="74">
        <v>883034</v>
      </c>
      <c r="O10" s="74">
        <v>91876</v>
      </c>
      <c r="P10" s="74">
        <v>441775</v>
      </c>
      <c r="Q10" s="74">
        <v>1808</v>
      </c>
      <c r="R10" s="74">
        <v>2259805</v>
      </c>
      <c r="S10" s="75">
        <v>2293</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448021</v>
      </c>
      <c r="D12" s="74">
        <v>0</v>
      </c>
      <c r="E12" s="74">
        <v>0</v>
      </c>
      <c r="F12" s="74">
        <v>2821553</v>
      </c>
      <c r="G12" s="74">
        <v>0</v>
      </c>
      <c r="H12" s="74">
        <v>0</v>
      </c>
      <c r="I12" s="74">
        <v>0</v>
      </c>
      <c r="J12" s="74">
        <v>79287</v>
      </c>
      <c r="K12" s="74">
        <v>8329</v>
      </c>
      <c r="L12" s="74">
        <v>12300</v>
      </c>
      <c r="M12" s="74">
        <v>1325539</v>
      </c>
      <c r="N12" s="74">
        <v>5897</v>
      </c>
      <c r="O12" s="74">
        <v>0</v>
      </c>
      <c r="P12" s="74">
        <v>81473</v>
      </c>
      <c r="Q12" s="74">
        <v>0</v>
      </c>
      <c r="R12" s="74">
        <v>2357988</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v>10252883</v>
      </c>
      <c r="D14" s="74">
        <v>9223411</v>
      </c>
      <c r="E14" s="74">
        <v>700095</v>
      </c>
      <c r="F14" s="74">
        <v>10755310</v>
      </c>
      <c r="G14" s="74">
        <v>485917</v>
      </c>
      <c r="H14" s="74">
        <v>960693</v>
      </c>
      <c r="I14" s="74">
        <v>200653</v>
      </c>
      <c r="J14" s="74">
        <v>755566</v>
      </c>
      <c r="K14" s="74">
        <v>2407552</v>
      </c>
      <c r="L14" s="74">
        <v>2481445</v>
      </c>
      <c r="M14" s="74">
        <v>20576477</v>
      </c>
      <c r="N14" s="74">
        <v>619208</v>
      </c>
      <c r="O14" s="74">
        <v>27324</v>
      </c>
      <c r="P14" s="74">
        <v>152752</v>
      </c>
      <c r="Q14" s="74">
        <v>0</v>
      </c>
      <c r="R14" s="74">
        <v>3989822</v>
      </c>
      <c r="S14" s="75">
        <v>879956</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10336603</v>
      </c>
      <c r="D16" s="77">
        <v>9359281</v>
      </c>
      <c r="E16" s="77">
        <v>700095</v>
      </c>
      <c r="F16" s="77">
        <v>10993277</v>
      </c>
      <c r="G16" s="77">
        <v>502170</v>
      </c>
      <c r="H16" s="77">
        <v>960693</v>
      </c>
      <c r="I16" s="77">
        <v>205095</v>
      </c>
      <c r="J16" s="77">
        <v>800008</v>
      </c>
      <c r="K16" s="77">
        <v>2409160</v>
      </c>
      <c r="L16" s="77">
        <v>2509091</v>
      </c>
      <c r="M16" s="77">
        <v>21281393</v>
      </c>
      <c r="N16" s="77">
        <v>619208</v>
      </c>
      <c r="O16" s="77">
        <v>27938</v>
      </c>
      <c r="P16" s="77">
        <v>152752</v>
      </c>
      <c r="Q16" s="77">
        <v>0</v>
      </c>
      <c r="R16" s="77">
        <v>4050618</v>
      </c>
      <c r="S16" s="78">
        <v>879956</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-83720</v>
      </c>
      <c r="D18" s="77">
        <v>-135870</v>
      </c>
      <c r="E18" s="77">
        <v>0</v>
      </c>
      <c r="F18" s="77">
        <v>-237967</v>
      </c>
      <c r="G18" s="77">
        <v>-16253</v>
      </c>
      <c r="H18" s="77">
        <v>0</v>
      </c>
      <c r="I18" s="77">
        <v>-4442</v>
      </c>
      <c r="J18" s="77">
        <v>-44442</v>
      </c>
      <c r="K18" s="77">
        <v>-1608</v>
      </c>
      <c r="L18" s="77">
        <v>-27646</v>
      </c>
      <c r="M18" s="77">
        <v>-704916</v>
      </c>
      <c r="N18" s="77">
        <v>0</v>
      </c>
      <c r="O18" s="77">
        <v>-614</v>
      </c>
      <c r="P18" s="77">
        <v>0</v>
      </c>
      <c r="Q18" s="77">
        <v>0</v>
      </c>
      <c r="R18" s="77">
        <v>-60796</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v>1710727</v>
      </c>
      <c r="D20" s="74">
        <v>1887389</v>
      </c>
      <c r="E20" s="74">
        <v>36924</v>
      </c>
      <c r="F20" s="74">
        <v>5426518</v>
      </c>
      <c r="G20" s="74">
        <v>243755</v>
      </c>
      <c r="H20" s="74">
        <v>475227</v>
      </c>
      <c r="I20" s="74">
        <v>0</v>
      </c>
      <c r="J20" s="74">
        <v>367520</v>
      </c>
      <c r="K20" s="74">
        <v>122721</v>
      </c>
      <c r="L20" s="74">
        <v>224324</v>
      </c>
      <c r="M20" s="74">
        <v>2517400</v>
      </c>
      <c r="N20" s="74">
        <v>77664</v>
      </c>
      <c r="O20" s="74">
        <v>200648</v>
      </c>
      <c r="P20" s="74">
        <v>488165</v>
      </c>
      <c r="Q20" s="74">
        <v>15014</v>
      </c>
      <c r="R20" s="74">
        <v>3097422</v>
      </c>
      <c r="S20" s="75">
        <v>17596149</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1711679</v>
      </c>
      <c r="D22" s="77">
        <v>1889747</v>
      </c>
      <c r="E22" s="77">
        <v>36924</v>
      </c>
      <c r="F22" s="77">
        <v>5426882</v>
      </c>
      <c r="G22" s="77">
        <v>243993</v>
      </c>
      <c r="H22" s="77">
        <v>475227</v>
      </c>
      <c r="I22" s="77">
        <v>0</v>
      </c>
      <c r="J22" s="77">
        <v>367520</v>
      </c>
      <c r="K22" s="77">
        <v>122721</v>
      </c>
      <c r="L22" s="77">
        <v>224349</v>
      </c>
      <c r="M22" s="77">
        <v>2529813</v>
      </c>
      <c r="N22" s="77">
        <v>77780</v>
      </c>
      <c r="O22" s="77">
        <v>200648</v>
      </c>
      <c r="P22" s="77">
        <v>488165</v>
      </c>
      <c r="Q22" s="77">
        <v>15014</v>
      </c>
      <c r="R22" s="77">
        <v>3097422</v>
      </c>
      <c r="S22" s="78">
        <v>17596149</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-952</v>
      </c>
      <c r="D24" s="77">
        <v>-2358</v>
      </c>
      <c r="E24" s="77">
        <v>0</v>
      </c>
      <c r="F24" s="77">
        <v>-364</v>
      </c>
      <c r="G24" s="77">
        <v>-238</v>
      </c>
      <c r="H24" s="77">
        <v>0</v>
      </c>
      <c r="I24" s="77">
        <v>0</v>
      </c>
      <c r="J24" s="77">
        <v>0</v>
      </c>
      <c r="K24" s="77">
        <v>0</v>
      </c>
      <c r="L24" s="77">
        <v>-25</v>
      </c>
      <c r="M24" s="77">
        <v>-12413</v>
      </c>
      <c r="N24" s="77">
        <v>-116</v>
      </c>
      <c r="O24" s="77">
        <v>0</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v>27345473</v>
      </c>
      <c r="D26" s="74">
        <v>62618236</v>
      </c>
      <c r="E26" s="74">
        <v>192674</v>
      </c>
      <c r="F26" s="74">
        <v>47706392</v>
      </c>
      <c r="G26" s="74">
        <v>2187524</v>
      </c>
      <c r="H26" s="74">
        <v>665517</v>
      </c>
      <c r="I26" s="74">
        <v>199679</v>
      </c>
      <c r="J26" s="74">
        <v>9815981</v>
      </c>
      <c r="K26" s="74">
        <v>7660153</v>
      </c>
      <c r="L26" s="74">
        <v>15703547</v>
      </c>
      <c r="M26" s="74">
        <v>74713101</v>
      </c>
      <c r="N26" s="74">
        <v>647991</v>
      </c>
      <c r="O26" s="74">
        <v>5533168</v>
      </c>
      <c r="P26" s="74">
        <v>2937135</v>
      </c>
      <c r="Q26" s="74">
        <v>981190</v>
      </c>
      <c r="R26" s="74">
        <v>26942387</v>
      </c>
      <c r="S26" s="75">
        <v>8286271</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28128630</v>
      </c>
      <c r="D28" s="77">
        <v>66860961</v>
      </c>
      <c r="E28" s="77">
        <v>193038</v>
      </c>
      <c r="F28" s="77">
        <v>50398734</v>
      </c>
      <c r="G28" s="77">
        <v>2309564</v>
      </c>
      <c r="H28" s="77">
        <v>699983</v>
      </c>
      <c r="I28" s="77">
        <v>215486</v>
      </c>
      <c r="J28" s="77">
        <v>10913745</v>
      </c>
      <c r="K28" s="77">
        <v>8301329</v>
      </c>
      <c r="L28" s="77">
        <v>16625831</v>
      </c>
      <c r="M28" s="77">
        <v>78902494</v>
      </c>
      <c r="N28" s="77">
        <v>729114</v>
      </c>
      <c r="O28" s="77">
        <v>5758771</v>
      </c>
      <c r="P28" s="77">
        <v>2949029</v>
      </c>
      <c r="Q28" s="77">
        <v>981190</v>
      </c>
      <c r="R28" s="77">
        <v>27908049</v>
      </c>
      <c r="S28" s="78">
        <v>8286271</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-783157</v>
      </c>
      <c r="D30" s="77">
        <v>-4242725</v>
      </c>
      <c r="E30" s="77">
        <v>-364</v>
      </c>
      <c r="F30" s="77">
        <v>-2692342</v>
      </c>
      <c r="G30" s="77">
        <v>-122040</v>
      </c>
      <c r="H30" s="77">
        <v>-34466</v>
      </c>
      <c r="I30" s="77">
        <v>-15807</v>
      </c>
      <c r="J30" s="77">
        <v>-1097764</v>
      </c>
      <c r="K30" s="77">
        <v>-641176</v>
      </c>
      <c r="L30" s="77">
        <v>-922284</v>
      </c>
      <c r="M30" s="77">
        <v>-4189393</v>
      </c>
      <c r="N30" s="77">
        <v>-81123</v>
      </c>
      <c r="O30" s="77">
        <v>-225603</v>
      </c>
      <c r="P30" s="77">
        <v>-11894</v>
      </c>
      <c r="Q30" s="77">
        <v>0</v>
      </c>
      <c r="R30" s="77">
        <v>-965662</v>
      </c>
      <c r="S30" s="78">
        <v>0</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v>445298</v>
      </c>
      <c r="D32" s="74">
        <v>3568966</v>
      </c>
      <c r="E32" s="74">
        <v>0</v>
      </c>
      <c r="F32" s="74">
        <v>941549</v>
      </c>
      <c r="G32" s="74">
        <v>107202</v>
      </c>
      <c r="H32" s="74">
        <v>0</v>
      </c>
      <c r="I32" s="74">
        <v>88074</v>
      </c>
      <c r="J32" s="74">
        <v>36284</v>
      </c>
      <c r="K32" s="74">
        <v>2760551</v>
      </c>
      <c r="L32" s="74">
        <v>27495</v>
      </c>
      <c r="M32" s="74">
        <v>2469277</v>
      </c>
      <c r="N32" s="74">
        <v>0</v>
      </c>
      <c r="O32" s="74">
        <v>0</v>
      </c>
      <c r="P32" s="74">
        <v>0</v>
      </c>
      <c r="Q32" s="74">
        <v>0</v>
      </c>
      <c r="R32" s="74">
        <v>0</v>
      </c>
      <c r="S32" s="75">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445298</v>
      </c>
      <c r="D34" s="77">
        <v>3568966</v>
      </c>
      <c r="E34" s="77">
        <v>0</v>
      </c>
      <c r="F34" s="77">
        <v>980660</v>
      </c>
      <c r="G34" s="77">
        <v>107202</v>
      </c>
      <c r="H34" s="77">
        <v>0</v>
      </c>
      <c r="I34" s="77">
        <v>88074</v>
      </c>
      <c r="J34" s="77">
        <v>36284</v>
      </c>
      <c r="K34" s="77">
        <v>2760551</v>
      </c>
      <c r="L34" s="77">
        <v>27495</v>
      </c>
      <c r="M34" s="77">
        <v>2469277</v>
      </c>
      <c r="N34" s="77">
        <v>0</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-39111</v>
      </c>
      <c r="G36" s="77">
        <v>0</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4288</v>
      </c>
      <c r="E38" s="74">
        <v>0</v>
      </c>
      <c r="F38" s="74">
        <v>0</v>
      </c>
      <c r="G38" s="74">
        <v>0</v>
      </c>
      <c r="H38" s="74">
        <v>0</v>
      </c>
      <c r="I38" s="74">
        <v>0</v>
      </c>
      <c r="J38" s="74">
        <v>26223</v>
      </c>
      <c r="K38" s="74">
        <v>0</v>
      </c>
      <c r="L38" s="74">
        <v>0</v>
      </c>
      <c r="M38" s="74">
        <v>504160</v>
      </c>
      <c r="N38" s="74">
        <v>0</v>
      </c>
      <c r="O38" s="74">
        <v>0</v>
      </c>
      <c r="P38" s="74">
        <v>0</v>
      </c>
      <c r="Q38" s="74">
        <v>0</v>
      </c>
      <c r="R38" s="74">
        <v>0</v>
      </c>
      <c r="S38" s="75">
        <v>0</v>
      </c>
    </row>
    <row r="39" spans="1:19" ht="15" customHeight="1" x14ac:dyDescent="0.2">
      <c r="A39" s="4"/>
      <c r="B39" s="6" t="s">
        <v>195</v>
      </c>
      <c r="C39" s="74"/>
      <c r="D39" s="74"/>
      <c r="E39" s="74"/>
      <c r="F39" s="74"/>
      <c r="G39" s="74"/>
      <c r="H39" s="74"/>
      <c r="I39" s="74"/>
      <c r="J39" s="74"/>
      <c r="K39" s="74"/>
      <c r="L39" s="74"/>
      <c r="M39" s="74"/>
      <c r="N39" s="74"/>
      <c r="O39" s="74"/>
      <c r="P39" s="74"/>
      <c r="Q39" s="74"/>
      <c r="R39" s="74"/>
      <c r="S39" s="75"/>
    </row>
    <row r="40" spans="1:19" ht="15" customHeight="1" x14ac:dyDescent="0.2">
      <c r="A40" s="4" t="s">
        <v>20</v>
      </c>
      <c r="B40" s="5" t="s">
        <v>196</v>
      </c>
      <c r="C40" s="74">
        <v>280737</v>
      </c>
      <c r="D40" s="74">
        <v>186032</v>
      </c>
      <c r="E40" s="74">
        <v>0</v>
      </c>
      <c r="F40" s="74">
        <v>516520</v>
      </c>
      <c r="G40" s="74">
        <v>60022</v>
      </c>
      <c r="H40" s="74">
        <v>0</v>
      </c>
      <c r="I40" s="74">
        <v>0</v>
      </c>
      <c r="J40" s="74">
        <v>0</v>
      </c>
      <c r="K40" s="74">
        <v>0</v>
      </c>
      <c r="L40" s="74">
        <v>931</v>
      </c>
      <c r="M40" s="74">
        <v>98725</v>
      </c>
      <c r="N40" s="74">
        <v>1651</v>
      </c>
      <c r="O40" s="74">
        <v>1935</v>
      </c>
      <c r="P40" s="74">
        <v>804</v>
      </c>
      <c r="Q40" s="74">
        <v>0</v>
      </c>
      <c r="R40" s="74">
        <v>284850</v>
      </c>
      <c r="S40" s="75">
        <v>30430</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v>0</v>
      </c>
      <c r="D42" s="74">
        <v>1284126</v>
      </c>
      <c r="E42" s="74">
        <v>0</v>
      </c>
      <c r="F42" s="74">
        <v>3277540</v>
      </c>
      <c r="G42" s="74">
        <v>1159</v>
      </c>
      <c r="H42" s="74">
        <v>258</v>
      </c>
      <c r="I42" s="74">
        <v>29922</v>
      </c>
      <c r="J42" s="74">
        <v>403134</v>
      </c>
      <c r="K42" s="74">
        <v>896918</v>
      </c>
      <c r="L42" s="74">
        <v>491795</v>
      </c>
      <c r="M42" s="74">
        <v>677624</v>
      </c>
      <c r="N42" s="74">
        <v>0</v>
      </c>
      <c r="O42" s="74">
        <v>332</v>
      </c>
      <c r="P42" s="74">
        <v>0</v>
      </c>
      <c r="Q42" s="74">
        <v>662</v>
      </c>
      <c r="R42" s="74">
        <v>206850</v>
      </c>
      <c r="S42" s="75">
        <v>51979</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1603589</v>
      </c>
      <c r="E44" s="77">
        <v>0</v>
      </c>
      <c r="F44" s="77">
        <v>3581170</v>
      </c>
      <c r="G44" s="77">
        <v>1159</v>
      </c>
      <c r="H44" s="77">
        <v>395</v>
      </c>
      <c r="I44" s="77">
        <v>34573</v>
      </c>
      <c r="J44" s="77">
        <v>433353</v>
      </c>
      <c r="K44" s="77">
        <v>963534</v>
      </c>
      <c r="L44" s="77">
        <v>521849</v>
      </c>
      <c r="M44" s="77">
        <v>912491</v>
      </c>
      <c r="N44" s="77">
        <v>0</v>
      </c>
      <c r="O44" s="77">
        <v>332</v>
      </c>
      <c r="P44" s="77">
        <v>0</v>
      </c>
      <c r="Q44" s="77">
        <v>662</v>
      </c>
      <c r="R44" s="77">
        <v>301237</v>
      </c>
      <c r="S44" s="78">
        <v>51979</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-319463</v>
      </c>
      <c r="E46" s="77">
        <v>0</v>
      </c>
      <c r="F46" s="77">
        <v>-303630</v>
      </c>
      <c r="G46" s="77">
        <v>0</v>
      </c>
      <c r="H46" s="77">
        <v>-137</v>
      </c>
      <c r="I46" s="77">
        <v>-4651</v>
      </c>
      <c r="J46" s="77">
        <v>-30219</v>
      </c>
      <c r="K46" s="77">
        <v>-66616</v>
      </c>
      <c r="L46" s="77">
        <v>-30054</v>
      </c>
      <c r="M46" s="77">
        <v>-234867</v>
      </c>
      <c r="N46" s="77">
        <v>0</v>
      </c>
      <c r="O46" s="77">
        <v>0</v>
      </c>
      <c r="P46" s="77">
        <v>0</v>
      </c>
      <c r="Q46" s="77">
        <v>0</v>
      </c>
      <c r="R46" s="77">
        <v>-94387</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0</v>
      </c>
      <c r="D48" s="74">
        <v>554233</v>
      </c>
      <c r="E48" s="74">
        <v>0</v>
      </c>
      <c r="F48" s="74">
        <v>441988</v>
      </c>
      <c r="G48" s="74">
        <v>0</v>
      </c>
      <c r="H48" s="74">
        <v>585</v>
      </c>
      <c r="I48" s="74">
        <v>4618</v>
      </c>
      <c r="J48" s="74">
        <v>924357</v>
      </c>
      <c r="K48" s="74">
        <v>0</v>
      </c>
      <c r="L48" s="74">
        <v>388260</v>
      </c>
      <c r="M48" s="74">
        <v>534238</v>
      </c>
      <c r="N48" s="74">
        <v>0</v>
      </c>
      <c r="O48" s="74">
        <v>0</v>
      </c>
      <c r="P48" s="74">
        <v>0</v>
      </c>
      <c r="Q48" s="74">
        <v>0</v>
      </c>
      <c r="R48" s="74">
        <v>0</v>
      </c>
      <c r="S48" s="75">
        <v>0</v>
      </c>
    </row>
    <row r="49" spans="1:19" ht="15" customHeight="1" x14ac:dyDescent="0.2">
      <c r="A49" s="4"/>
      <c r="B49" s="6" t="s">
        <v>203</v>
      </c>
      <c r="C49" s="74"/>
      <c r="D49" s="74"/>
      <c r="E49" s="74"/>
      <c r="F49" s="74"/>
      <c r="G49" s="74"/>
      <c r="H49" s="74"/>
      <c r="I49" s="74"/>
      <c r="J49" s="74"/>
      <c r="K49" s="74"/>
      <c r="L49" s="74"/>
      <c r="M49" s="74"/>
      <c r="N49" s="74"/>
      <c r="O49" s="74"/>
      <c r="P49" s="74"/>
      <c r="Q49" s="74"/>
      <c r="R49" s="74"/>
      <c r="S49" s="75"/>
    </row>
    <row r="50" spans="1:19" ht="15" customHeight="1" x14ac:dyDescent="0.2">
      <c r="A50" s="4" t="s">
        <v>23</v>
      </c>
      <c r="B50" s="5" t="s">
        <v>204</v>
      </c>
      <c r="C50" s="74">
        <v>210689</v>
      </c>
      <c r="D50" s="74">
        <v>626398</v>
      </c>
      <c r="E50" s="74">
        <v>16534</v>
      </c>
      <c r="F50" s="74">
        <v>931622</v>
      </c>
      <c r="G50" s="74">
        <v>17904</v>
      </c>
      <c r="H50" s="74">
        <v>14644</v>
      </c>
      <c r="I50" s="74">
        <v>2828</v>
      </c>
      <c r="J50" s="74">
        <v>307025</v>
      </c>
      <c r="K50" s="74">
        <v>282682</v>
      </c>
      <c r="L50" s="74">
        <v>96575</v>
      </c>
      <c r="M50" s="74">
        <v>1044599</v>
      </c>
      <c r="N50" s="74">
        <v>11963</v>
      </c>
      <c r="O50" s="74">
        <v>45584</v>
      </c>
      <c r="P50" s="74">
        <v>15186</v>
      </c>
      <c r="Q50" s="74">
        <v>7357</v>
      </c>
      <c r="R50" s="74">
        <v>335078</v>
      </c>
      <c r="S50" s="75">
        <v>59736</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726382</v>
      </c>
      <c r="D52" s="77">
        <v>1857024</v>
      </c>
      <c r="E52" s="77">
        <v>25947</v>
      </c>
      <c r="F52" s="77">
        <v>1779761</v>
      </c>
      <c r="G52" s="77">
        <v>34684</v>
      </c>
      <c r="H52" s="77">
        <v>38683</v>
      </c>
      <c r="I52" s="77">
        <v>6043</v>
      </c>
      <c r="J52" s="77">
        <v>478470</v>
      </c>
      <c r="K52" s="77">
        <v>538794</v>
      </c>
      <c r="L52" s="77">
        <v>281903</v>
      </c>
      <c r="M52" s="77">
        <v>2145270</v>
      </c>
      <c r="N52" s="77">
        <v>23818</v>
      </c>
      <c r="O52" s="77">
        <v>123984</v>
      </c>
      <c r="P52" s="77">
        <v>25968</v>
      </c>
      <c r="Q52" s="77">
        <v>11575</v>
      </c>
      <c r="R52" s="77">
        <v>843853</v>
      </c>
      <c r="S52" s="78">
        <v>138373</v>
      </c>
    </row>
    <row r="53" spans="1:19" ht="15" customHeight="1" x14ac:dyDescent="0.2">
      <c r="A53" s="4"/>
      <c r="B53" s="16" t="s">
        <v>179</v>
      </c>
      <c r="C53" s="77"/>
      <c r="D53" s="77"/>
      <c r="E53" s="77"/>
      <c r="F53" s="77"/>
      <c r="G53" s="77"/>
      <c r="H53" s="77"/>
      <c r="I53" s="77"/>
      <c r="J53" s="77"/>
      <c r="K53" s="77"/>
      <c r="L53" s="77"/>
      <c r="M53" s="77"/>
      <c r="N53" s="77"/>
      <c r="O53" s="77"/>
      <c r="P53" s="77"/>
      <c r="Q53" s="77"/>
      <c r="R53" s="77"/>
      <c r="S53" s="78"/>
    </row>
    <row r="54" spans="1:19" ht="15" customHeight="1" x14ac:dyDescent="0.2">
      <c r="A54" s="4"/>
      <c r="B54" s="76" t="s">
        <v>207</v>
      </c>
      <c r="C54" s="77">
        <v>-515693</v>
      </c>
      <c r="D54" s="77">
        <v>-1230626</v>
      </c>
      <c r="E54" s="77">
        <v>-9413</v>
      </c>
      <c r="F54" s="77">
        <v>-848139</v>
      </c>
      <c r="G54" s="77">
        <v>-16780</v>
      </c>
      <c r="H54" s="77">
        <v>-24039</v>
      </c>
      <c r="I54" s="77">
        <v>-3215</v>
      </c>
      <c r="J54" s="77">
        <v>-171445</v>
      </c>
      <c r="K54" s="77">
        <v>-256112</v>
      </c>
      <c r="L54" s="77">
        <v>-185328</v>
      </c>
      <c r="M54" s="77">
        <v>-1100671</v>
      </c>
      <c r="N54" s="77">
        <v>-11855</v>
      </c>
      <c r="O54" s="77">
        <v>-78400</v>
      </c>
      <c r="P54" s="77">
        <v>-10782</v>
      </c>
      <c r="Q54" s="77">
        <v>-4218</v>
      </c>
      <c r="R54" s="77">
        <v>-508775</v>
      </c>
      <c r="S54" s="78">
        <v>-78637</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v>14017</v>
      </c>
      <c r="D56" s="74">
        <v>259055</v>
      </c>
      <c r="E56" s="74">
        <v>194</v>
      </c>
      <c r="F56" s="74">
        <v>555326</v>
      </c>
      <c r="G56" s="74">
        <v>74349</v>
      </c>
      <c r="H56" s="74">
        <v>1672</v>
      </c>
      <c r="I56" s="74">
        <v>567</v>
      </c>
      <c r="J56" s="74">
        <v>26264</v>
      </c>
      <c r="K56" s="74">
        <v>56761</v>
      </c>
      <c r="L56" s="74">
        <v>59048</v>
      </c>
      <c r="M56" s="74">
        <v>413911</v>
      </c>
      <c r="N56" s="74">
        <v>29195</v>
      </c>
      <c r="O56" s="74">
        <v>12568</v>
      </c>
      <c r="P56" s="74">
        <v>81493</v>
      </c>
      <c r="Q56" s="74">
        <v>3043</v>
      </c>
      <c r="R56" s="74">
        <v>68976</v>
      </c>
      <c r="S56" s="75">
        <v>95762</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100566</v>
      </c>
      <c r="D58" s="77">
        <v>732251</v>
      </c>
      <c r="E58" s="77">
        <v>7465</v>
      </c>
      <c r="F58" s="77">
        <v>1161450</v>
      </c>
      <c r="G58" s="77">
        <v>90033</v>
      </c>
      <c r="H58" s="77">
        <v>4757</v>
      </c>
      <c r="I58" s="77">
        <v>1864</v>
      </c>
      <c r="J58" s="77">
        <v>86326</v>
      </c>
      <c r="K58" s="77">
        <v>206114</v>
      </c>
      <c r="L58" s="77">
        <v>126267</v>
      </c>
      <c r="M58" s="77">
        <v>1141049</v>
      </c>
      <c r="N58" s="77">
        <v>34174</v>
      </c>
      <c r="O58" s="77">
        <v>17288</v>
      </c>
      <c r="P58" s="77">
        <v>131137</v>
      </c>
      <c r="Q58" s="77">
        <v>7584</v>
      </c>
      <c r="R58" s="77">
        <v>352069</v>
      </c>
      <c r="S58" s="78">
        <v>143150</v>
      </c>
    </row>
    <row r="59" spans="1:19" ht="15" customHeight="1" x14ac:dyDescent="0.2">
      <c r="A59" s="4"/>
      <c r="B59" s="16" t="s">
        <v>179</v>
      </c>
      <c r="C59" s="77"/>
      <c r="D59" s="77"/>
      <c r="E59" s="77"/>
      <c r="F59" s="77"/>
      <c r="G59" s="77"/>
      <c r="H59" s="77"/>
      <c r="I59" s="77"/>
      <c r="J59" s="77"/>
      <c r="K59" s="77"/>
      <c r="L59" s="77"/>
      <c r="M59" s="77"/>
      <c r="N59" s="77"/>
      <c r="O59" s="77"/>
      <c r="P59" s="77"/>
      <c r="Q59" s="77"/>
      <c r="R59" s="77"/>
      <c r="S59" s="78"/>
    </row>
    <row r="60" spans="1:19" ht="15" customHeight="1" x14ac:dyDescent="0.2">
      <c r="A60" s="4"/>
      <c r="B60" s="76" t="s">
        <v>211</v>
      </c>
      <c r="C60" s="77">
        <v>-86549</v>
      </c>
      <c r="D60" s="77">
        <v>-473196</v>
      </c>
      <c r="E60" s="77">
        <v>-7271</v>
      </c>
      <c r="F60" s="77">
        <v>-606124</v>
      </c>
      <c r="G60" s="77">
        <v>-15684</v>
      </c>
      <c r="H60" s="77">
        <v>-3085</v>
      </c>
      <c r="I60" s="77">
        <v>-1297</v>
      </c>
      <c r="J60" s="77">
        <v>-60062</v>
      </c>
      <c r="K60" s="77">
        <v>-149353</v>
      </c>
      <c r="L60" s="77">
        <v>-67219</v>
      </c>
      <c r="M60" s="77">
        <v>-727138</v>
      </c>
      <c r="N60" s="77">
        <v>-4979</v>
      </c>
      <c r="O60" s="77">
        <v>-4720</v>
      </c>
      <c r="P60" s="77">
        <v>-49644</v>
      </c>
      <c r="Q60" s="77">
        <v>-4541</v>
      </c>
      <c r="R60" s="77">
        <v>-283093</v>
      </c>
      <c r="S60" s="78">
        <v>-47388</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v>202255</v>
      </c>
      <c r="D62" s="74">
        <v>516980</v>
      </c>
      <c r="E62" s="74">
        <v>5357</v>
      </c>
      <c r="F62" s="74">
        <v>580982</v>
      </c>
      <c r="G62" s="74">
        <v>51073</v>
      </c>
      <c r="H62" s="74">
        <v>0</v>
      </c>
      <c r="I62" s="74">
        <v>0</v>
      </c>
      <c r="J62" s="74">
        <v>118630</v>
      </c>
      <c r="K62" s="74">
        <v>79373</v>
      </c>
      <c r="L62" s="74">
        <v>60836</v>
      </c>
      <c r="M62" s="74">
        <v>31503</v>
      </c>
      <c r="N62" s="74">
        <v>0</v>
      </c>
      <c r="O62" s="74">
        <v>0</v>
      </c>
      <c r="P62" s="74">
        <v>23437</v>
      </c>
      <c r="Q62" s="74">
        <v>0</v>
      </c>
      <c r="R62" s="74">
        <v>142994</v>
      </c>
      <c r="S62" s="75">
        <v>3246</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202255</v>
      </c>
      <c r="D64" s="77">
        <v>516980</v>
      </c>
      <c r="E64" s="77">
        <v>5357</v>
      </c>
      <c r="F64" s="77">
        <v>580982</v>
      </c>
      <c r="G64" s="77">
        <v>51073</v>
      </c>
      <c r="H64" s="77">
        <v>0</v>
      </c>
      <c r="I64" s="77">
        <v>0</v>
      </c>
      <c r="J64" s="77">
        <v>118630</v>
      </c>
      <c r="K64" s="77">
        <v>79373</v>
      </c>
      <c r="L64" s="77">
        <v>61177</v>
      </c>
      <c r="M64" s="77">
        <v>31503</v>
      </c>
      <c r="N64" s="77">
        <v>0</v>
      </c>
      <c r="O64" s="77">
        <v>0</v>
      </c>
      <c r="P64" s="77">
        <v>23437</v>
      </c>
      <c r="Q64" s="77">
        <v>0</v>
      </c>
      <c r="R64" s="77">
        <v>143654</v>
      </c>
      <c r="S64" s="78">
        <v>3246</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0</v>
      </c>
      <c r="H66" s="77">
        <v>0</v>
      </c>
      <c r="I66" s="77">
        <v>0</v>
      </c>
      <c r="J66" s="77">
        <v>0</v>
      </c>
      <c r="K66" s="77">
        <v>0</v>
      </c>
      <c r="L66" s="77">
        <v>-341</v>
      </c>
      <c r="M66" s="77">
        <v>0</v>
      </c>
      <c r="N66" s="77">
        <v>0</v>
      </c>
      <c r="O66" s="77">
        <v>0</v>
      </c>
      <c r="P66" s="77">
        <v>0</v>
      </c>
      <c r="Q66" s="77">
        <v>0</v>
      </c>
      <c r="R66" s="77">
        <v>-660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9209</v>
      </c>
      <c r="D68" s="74">
        <v>34037</v>
      </c>
      <c r="E68" s="74">
        <v>0</v>
      </c>
      <c r="F68" s="74">
        <v>24648</v>
      </c>
      <c r="G68" s="74">
        <v>3323</v>
      </c>
      <c r="H68" s="74">
        <v>1298</v>
      </c>
      <c r="I68" s="74">
        <v>0</v>
      </c>
      <c r="J68" s="74">
        <v>17216</v>
      </c>
      <c r="K68" s="74">
        <v>6988</v>
      </c>
      <c r="L68" s="74">
        <v>2702</v>
      </c>
      <c r="M68" s="74">
        <v>61474</v>
      </c>
      <c r="N68" s="74">
        <v>1576</v>
      </c>
      <c r="O68" s="74">
        <v>1498</v>
      </c>
      <c r="P68" s="74">
        <v>7207</v>
      </c>
      <c r="Q68" s="74">
        <v>1</v>
      </c>
      <c r="R68" s="74">
        <v>4903</v>
      </c>
      <c r="S68" s="75">
        <v>12727</v>
      </c>
    </row>
    <row r="69" spans="1:19" ht="15" customHeight="1" x14ac:dyDescent="0.2">
      <c r="A69" s="4"/>
      <c r="B69" s="6" t="s">
        <v>217</v>
      </c>
      <c r="C69" s="74"/>
      <c r="D69" s="74"/>
      <c r="E69" s="74"/>
      <c r="F69" s="74"/>
      <c r="G69" s="74"/>
      <c r="H69" s="74"/>
      <c r="I69" s="74"/>
      <c r="J69" s="74"/>
      <c r="K69" s="74"/>
      <c r="L69" s="74"/>
      <c r="M69" s="74"/>
      <c r="N69" s="74"/>
      <c r="O69" s="74"/>
      <c r="P69" s="74"/>
      <c r="Q69" s="74"/>
      <c r="R69" s="74"/>
      <c r="S69" s="75"/>
    </row>
    <row r="70" spans="1:19" ht="15" customHeight="1" x14ac:dyDescent="0.2">
      <c r="A70" s="4" t="s">
        <v>27</v>
      </c>
      <c r="B70" s="5" t="s">
        <v>218</v>
      </c>
      <c r="C70" s="74">
        <v>608483</v>
      </c>
      <c r="D70" s="74">
        <v>1755411</v>
      </c>
      <c r="E70" s="74">
        <v>626</v>
      </c>
      <c r="F70" s="74">
        <v>728905</v>
      </c>
      <c r="G70" s="74">
        <v>53703</v>
      </c>
      <c r="H70" s="74">
        <v>17466</v>
      </c>
      <c r="I70" s="74">
        <v>4931</v>
      </c>
      <c r="J70" s="74">
        <v>248598</v>
      </c>
      <c r="K70" s="74">
        <v>130376</v>
      </c>
      <c r="L70" s="74">
        <v>265987</v>
      </c>
      <c r="M70" s="74">
        <v>1468766</v>
      </c>
      <c r="N70" s="74">
        <v>38333</v>
      </c>
      <c r="O70" s="74">
        <v>50114</v>
      </c>
      <c r="P70" s="74">
        <v>23045</v>
      </c>
      <c r="Q70" s="74">
        <v>5446</v>
      </c>
      <c r="R70" s="74">
        <v>654859</v>
      </c>
      <c r="S70" s="75">
        <v>116232</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3164</v>
      </c>
      <c r="E72" s="74">
        <v>0</v>
      </c>
      <c r="F72" s="74">
        <v>3804</v>
      </c>
      <c r="G72" s="74">
        <v>0</v>
      </c>
      <c r="H72" s="74">
        <v>0</v>
      </c>
      <c r="I72" s="74">
        <v>0</v>
      </c>
      <c r="J72" s="74">
        <v>0</v>
      </c>
      <c r="K72" s="74">
        <v>0</v>
      </c>
      <c r="L72" s="74">
        <v>0</v>
      </c>
      <c r="M72" s="74">
        <v>197427</v>
      </c>
      <c r="N72" s="74">
        <v>0</v>
      </c>
      <c r="O72" s="74">
        <v>0</v>
      </c>
      <c r="P72" s="74">
        <v>0</v>
      </c>
      <c r="Q72" s="74">
        <v>0</v>
      </c>
      <c r="R72" s="74">
        <v>59584</v>
      </c>
      <c r="S72" s="75">
        <v>0</v>
      </c>
    </row>
    <row r="73" spans="1:19" ht="15" customHeight="1" x14ac:dyDescent="0.2">
      <c r="A73" s="4"/>
      <c r="B73" s="6" t="s">
        <v>221</v>
      </c>
      <c r="C73" s="74"/>
      <c r="D73" s="74"/>
      <c r="E73" s="74"/>
      <c r="F73" s="74"/>
      <c r="G73" s="74"/>
      <c r="H73" s="74"/>
      <c r="I73" s="74"/>
      <c r="J73" s="74"/>
      <c r="K73" s="74"/>
      <c r="L73" s="74"/>
      <c r="M73" s="74"/>
      <c r="N73" s="74"/>
      <c r="O73" s="74"/>
      <c r="P73" s="74"/>
      <c r="Q73" s="74"/>
      <c r="R73" s="74"/>
      <c r="S73" s="75"/>
    </row>
    <row r="74" spans="1:19" ht="15" customHeight="1" x14ac:dyDescent="0.2">
      <c r="A74" s="4" t="s">
        <v>29</v>
      </c>
      <c r="B74" s="5" t="s">
        <v>222</v>
      </c>
      <c r="C74" s="74">
        <v>650362</v>
      </c>
      <c r="D74" s="74">
        <v>1121157</v>
      </c>
      <c r="E74" s="74">
        <v>22628</v>
      </c>
      <c r="F74" s="74">
        <v>2994154</v>
      </c>
      <c r="G74" s="74">
        <v>714285</v>
      </c>
      <c r="H74" s="74">
        <v>56461</v>
      </c>
      <c r="I74" s="74">
        <v>7664</v>
      </c>
      <c r="J74" s="74">
        <v>257285</v>
      </c>
      <c r="K74" s="74">
        <v>168872</v>
      </c>
      <c r="L74" s="74">
        <v>477886</v>
      </c>
      <c r="M74" s="74">
        <v>4641738</v>
      </c>
      <c r="N74" s="74">
        <v>98654</v>
      </c>
      <c r="O74" s="74">
        <v>82848</v>
      </c>
      <c r="P74" s="74">
        <v>48370</v>
      </c>
      <c r="Q74" s="74">
        <v>6519</v>
      </c>
      <c r="R74" s="74">
        <v>257104</v>
      </c>
      <c r="S74" s="75">
        <v>17782</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0</v>
      </c>
      <c r="D76" s="77">
        <v>4143</v>
      </c>
      <c r="E76" s="77">
        <v>0</v>
      </c>
      <c r="F76" s="77">
        <v>567</v>
      </c>
      <c r="G76" s="77">
        <v>0</v>
      </c>
      <c r="H76" s="77">
        <v>0</v>
      </c>
      <c r="I76" s="77">
        <v>0</v>
      </c>
      <c r="J76" s="77">
        <v>0</v>
      </c>
      <c r="K76" s="77">
        <v>3616</v>
      </c>
      <c r="L76" s="77">
        <v>0</v>
      </c>
      <c r="M76" s="77">
        <v>0</v>
      </c>
      <c r="N76" s="77">
        <v>0</v>
      </c>
      <c r="O76" s="77">
        <v>0</v>
      </c>
      <c r="P76" s="77">
        <v>0</v>
      </c>
      <c r="Q76" s="77">
        <v>0</v>
      </c>
      <c r="R76" s="77">
        <v>5797</v>
      </c>
      <c r="S76" s="78">
        <v>0</v>
      </c>
    </row>
    <row r="77" spans="1:19" ht="15" customHeight="1" x14ac:dyDescent="0.2">
      <c r="A77" s="4"/>
      <c r="B77" s="16" t="s">
        <v>224</v>
      </c>
      <c r="C77" s="77"/>
      <c r="D77" s="77"/>
      <c r="E77" s="77"/>
      <c r="F77" s="77"/>
      <c r="G77" s="77"/>
      <c r="H77" s="77"/>
      <c r="I77" s="77"/>
      <c r="J77" s="77"/>
      <c r="K77" s="77"/>
      <c r="L77" s="77"/>
      <c r="M77" s="77"/>
      <c r="N77" s="77"/>
      <c r="O77" s="77"/>
      <c r="P77" s="77"/>
      <c r="Q77" s="77"/>
      <c r="R77" s="77"/>
      <c r="S77" s="78"/>
    </row>
    <row r="78" spans="1:19" ht="15" customHeight="1" x14ac:dyDescent="0.2">
      <c r="A78" s="4"/>
      <c r="B78" s="76" t="s">
        <v>225</v>
      </c>
      <c r="C78" s="77">
        <v>715464</v>
      </c>
      <c r="D78" s="77">
        <v>1277060</v>
      </c>
      <c r="E78" s="77">
        <v>22676</v>
      </c>
      <c r="F78" s="77">
        <v>3228574</v>
      </c>
      <c r="G78" s="77">
        <v>720187</v>
      </c>
      <c r="H78" s="77">
        <v>85652</v>
      </c>
      <c r="I78" s="77">
        <v>7664</v>
      </c>
      <c r="J78" s="77">
        <v>294525</v>
      </c>
      <c r="K78" s="77">
        <v>181676</v>
      </c>
      <c r="L78" s="77">
        <v>481522</v>
      </c>
      <c r="M78" s="77">
        <v>4858308</v>
      </c>
      <c r="N78" s="77">
        <v>114886</v>
      </c>
      <c r="O78" s="77">
        <v>97664</v>
      </c>
      <c r="P78" s="77">
        <v>48370</v>
      </c>
      <c r="Q78" s="77">
        <v>11715</v>
      </c>
      <c r="R78" s="77">
        <v>277659</v>
      </c>
      <c r="S78" s="78">
        <v>17782</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-65102</v>
      </c>
      <c r="D80" s="77">
        <v>-160046</v>
      </c>
      <c r="E80" s="77">
        <v>-48</v>
      </c>
      <c r="F80" s="77">
        <v>-234987</v>
      </c>
      <c r="G80" s="77">
        <v>-5902</v>
      </c>
      <c r="H80" s="77">
        <v>-29191</v>
      </c>
      <c r="I80" s="77">
        <v>0</v>
      </c>
      <c r="J80" s="77">
        <v>-37240</v>
      </c>
      <c r="K80" s="77">
        <v>-16420</v>
      </c>
      <c r="L80" s="77">
        <v>-3636</v>
      </c>
      <c r="M80" s="77">
        <v>-216570</v>
      </c>
      <c r="N80" s="77">
        <v>-16232</v>
      </c>
      <c r="O80" s="77">
        <v>-14816</v>
      </c>
      <c r="P80" s="77">
        <v>0</v>
      </c>
      <c r="Q80" s="77">
        <v>-5196</v>
      </c>
      <c r="R80" s="77">
        <v>-26352</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v>44564582</v>
      </c>
      <c r="D82" s="102">
        <v>89744039</v>
      </c>
      <c r="E82" s="102">
        <v>1026193</v>
      </c>
      <c r="F82" s="102">
        <v>83690828</v>
      </c>
      <c r="G82" s="102">
        <v>6481864</v>
      </c>
      <c r="H82" s="102">
        <v>2259209</v>
      </c>
      <c r="I82" s="102">
        <v>628232</v>
      </c>
      <c r="J82" s="102">
        <v>13992293</v>
      </c>
      <c r="K82" s="102">
        <v>15113117</v>
      </c>
      <c r="L82" s="102">
        <v>20972731</v>
      </c>
      <c r="M82" s="102">
        <v>116856502</v>
      </c>
      <c r="N82" s="102">
        <v>2433648</v>
      </c>
      <c r="O82" s="102">
        <v>6128697</v>
      </c>
      <c r="P82" s="102">
        <v>4940905</v>
      </c>
      <c r="Q82" s="102">
        <v>1100450</v>
      </c>
      <c r="R82" s="102">
        <v>41400310</v>
      </c>
      <c r="S82" s="103">
        <v>27436943</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4270918</v>
      </c>
      <c r="D84" s="74">
        <v>12400010</v>
      </c>
      <c r="E84" s="74">
        <v>260248</v>
      </c>
      <c r="F84" s="74">
        <v>10893320</v>
      </c>
      <c r="G84" s="74">
        <v>151087</v>
      </c>
      <c r="H84" s="74">
        <v>494716</v>
      </c>
      <c r="I84" s="74">
        <v>228442</v>
      </c>
      <c r="J84" s="74">
        <v>2804084</v>
      </c>
      <c r="K84" s="74">
        <v>1907790</v>
      </c>
      <c r="L84" s="74">
        <v>1776514</v>
      </c>
      <c r="M84" s="74">
        <v>8529802</v>
      </c>
      <c r="N84" s="74">
        <v>216717</v>
      </c>
      <c r="O84" s="74">
        <v>352545</v>
      </c>
      <c r="P84" s="74">
        <v>0</v>
      </c>
      <c r="Q84" s="74">
        <v>348343</v>
      </c>
      <c r="R84" s="74">
        <v>5837242</v>
      </c>
      <c r="S84" s="75">
        <v>2464621</v>
      </c>
    </row>
    <row r="85" spans="1:19" ht="15" customHeight="1" x14ac:dyDescent="0.2">
      <c r="A85" s="4"/>
      <c r="B85" s="6" t="s">
        <v>230</v>
      </c>
      <c r="C85" s="74"/>
      <c r="D85" s="74"/>
      <c r="E85" s="74"/>
      <c r="F85" s="74"/>
      <c r="G85" s="74"/>
      <c r="H85" s="74"/>
      <c r="I85" s="74"/>
      <c r="J85" s="74"/>
      <c r="K85" s="74"/>
      <c r="L85" s="74"/>
      <c r="M85" s="74"/>
      <c r="N85" s="74"/>
      <c r="O85" s="74"/>
      <c r="P85" s="74"/>
      <c r="Q85" s="74"/>
      <c r="R85" s="74"/>
      <c r="S85" s="75"/>
    </row>
    <row r="86" spans="1:19" ht="15" customHeight="1" x14ac:dyDescent="0.2">
      <c r="A86" s="4" t="s">
        <v>12</v>
      </c>
      <c r="B86" s="5" t="s">
        <v>0</v>
      </c>
      <c r="C86" s="74">
        <v>340164</v>
      </c>
      <c r="D86" s="74">
        <v>1393194</v>
      </c>
      <c r="E86" s="74">
        <v>1016</v>
      </c>
      <c r="F86" s="74">
        <v>2122025</v>
      </c>
      <c r="G86" s="74">
        <v>751715</v>
      </c>
      <c r="H86" s="74">
        <v>89799</v>
      </c>
      <c r="I86" s="74">
        <v>57</v>
      </c>
      <c r="J86" s="74">
        <v>116204</v>
      </c>
      <c r="K86" s="74">
        <v>1309</v>
      </c>
      <c r="L86" s="74">
        <v>84794</v>
      </c>
      <c r="M86" s="74">
        <v>0</v>
      </c>
      <c r="N86" s="74">
        <v>899787</v>
      </c>
      <c r="O86" s="74">
        <v>82699</v>
      </c>
      <c r="P86" s="74">
        <v>436188</v>
      </c>
      <c r="Q86" s="74">
        <v>1824</v>
      </c>
      <c r="R86" s="74">
        <v>1979728</v>
      </c>
      <c r="S86" s="75">
        <v>4520</v>
      </c>
    </row>
    <row r="87" spans="1:19" ht="15" customHeight="1" x14ac:dyDescent="0.2">
      <c r="A87" s="4"/>
      <c r="B87" s="6" t="s">
        <v>38</v>
      </c>
      <c r="C87" s="74"/>
      <c r="D87" s="74"/>
      <c r="E87" s="74"/>
      <c r="F87" s="74"/>
      <c r="G87" s="74"/>
      <c r="H87" s="74"/>
      <c r="I87" s="74"/>
      <c r="J87" s="74"/>
      <c r="K87" s="74"/>
      <c r="L87" s="74"/>
      <c r="M87" s="74"/>
      <c r="N87" s="74"/>
      <c r="O87" s="74"/>
      <c r="P87" s="74"/>
      <c r="Q87" s="74"/>
      <c r="R87" s="74"/>
      <c r="S87" s="75"/>
    </row>
    <row r="88" spans="1:19" ht="15" customHeight="1" x14ac:dyDescent="0.2">
      <c r="A88" s="4" t="s">
        <v>13</v>
      </c>
      <c r="B88" s="5" t="s">
        <v>231</v>
      </c>
      <c r="C88" s="74">
        <v>0</v>
      </c>
      <c r="D88" s="74">
        <v>329267</v>
      </c>
      <c r="E88" s="74">
        <v>0</v>
      </c>
      <c r="F88" s="74">
        <v>0</v>
      </c>
      <c r="G88" s="74">
        <v>0</v>
      </c>
      <c r="H88" s="74">
        <v>0</v>
      </c>
      <c r="I88" s="74">
        <v>0</v>
      </c>
      <c r="J88" s="74">
        <v>14017</v>
      </c>
      <c r="K88" s="74">
        <v>0</v>
      </c>
      <c r="L88" s="74">
        <v>0</v>
      </c>
      <c r="M88" s="74">
        <v>2218006</v>
      </c>
      <c r="N88" s="74">
        <v>0</v>
      </c>
      <c r="O88" s="74">
        <v>0</v>
      </c>
      <c r="P88" s="74">
        <v>0</v>
      </c>
      <c r="Q88" s="74">
        <v>0</v>
      </c>
      <c r="R88" s="74">
        <v>4065110</v>
      </c>
      <c r="S88" s="75">
        <v>0</v>
      </c>
    </row>
    <row r="89" spans="1:19" ht="15" customHeight="1" x14ac:dyDescent="0.2">
      <c r="A89" s="4"/>
      <c r="B89" s="6" t="s">
        <v>232</v>
      </c>
      <c r="C89" s="74"/>
      <c r="D89" s="74"/>
      <c r="E89" s="74"/>
      <c r="F89" s="74"/>
      <c r="G89" s="74"/>
      <c r="H89" s="74"/>
      <c r="I89" s="74"/>
      <c r="J89" s="74"/>
      <c r="K89" s="74"/>
      <c r="L89" s="74"/>
      <c r="M89" s="74"/>
      <c r="N89" s="74"/>
      <c r="O89" s="74"/>
      <c r="P89" s="74"/>
      <c r="Q89" s="74"/>
      <c r="R89" s="74"/>
      <c r="S89" s="75"/>
    </row>
    <row r="90" spans="1:19" ht="15" customHeight="1" x14ac:dyDescent="0.2">
      <c r="A90" s="4" t="s">
        <v>14</v>
      </c>
      <c r="B90" s="5" t="s">
        <v>233</v>
      </c>
      <c r="C90" s="74">
        <v>2568421</v>
      </c>
      <c r="D90" s="74">
        <v>2865750</v>
      </c>
      <c r="E90" s="74">
        <v>6481</v>
      </c>
      <c r="F90" s="74">
        <v>5088658</v>
      </c>
      <c r="G90" s="74">
        <v>2020686</v>
      </c>
      <c r="H90" s="74">
        <v>397336</v>
      </c>
      <c r="I90" s="74">
        <v>7255</v>
      </c>
      <c r="J90" s="74">
        <v>689101</v>
      </c>
      <c r="K90" s="74">
        <v>240228</v>
      </c>
      <c r="L90" s="74">
        <v>625706</v>
      </c>
      <c r="M90" s="74">
        <v>3713479</v>
      </c>
      <c r="N90" s="74">
        <v>752338</v>
      </c>
      <c r="O90" s="74">
        <v>2989965</v>
      </c>
      <c r="P90" s="74">
        <v>461325</v>
      </c>
      <c r="Q90" s="74">
        <v>534311</v>
      </c>
      <c r="R90" s="74">
        <v>1947240</v>
      </c>
      <c r="S90" s="75">
        <v>21022437</v>
      </c>
    </row>
    <row r="91" spans="1:19" ht="15" customHeight="1" x14ac:dyDescent="0.2">
      <c r="A91" s="4"/>
      <c r="B91" s="6" t="s">
        <v>234</v>
      </c>
      <c r="C91" s="74"/>
      <c r="D91" s="74"/>
      <c r="E91" s="74"/>
      <c r="F91" s="74"/>
      <c r="G91" s="74"/>
      <c r="H91" s="74"/>
      <c r="I91" s="74"/>
      <c r="J91" s="74"/>
      <c r="K91" s="74"/>
      <c r="L91" s="74"/>
      <c r="M91" s="74"/>
      <c r="N91" s="74"/>
      <c r="O91" s="74"/>
      <c r="P91" s="74"/>
      <c r="Q91" s="74"/>
      <c r="R91" s="74"/>
      <c r="S91" s="75"/>
    </row>
    <row r="92" spans="1:19" ht="15" customHeight="1" x14ac:dyDescent="0.2">
      <c r="A92" s="4" t="s">
        <v>15</v>
      </c>
      <c r="B92" s="5" t="s">
        <v>235</v>
      </c>
      <c r="C92" s="74">
        <v>24621139</v>
      </c>
      <c r="D92" s="74">
        <v>49389866</v>
      </c>
      <c r="E92" s="74">
        <v>543830</v>
      </c>
      <c r="F92" s="74">
        <v>34540323</v>
      </c>
      <c r="G92" s="74">
        <v>967374</v>
      </c>
      <c r="H92" s="74">
        <v>633803</v>
      </c>
      <c r="I92" s="74">
        <v>182836</v>
      </c>
      <c r="J92" s="74">
        <v>7750430</v>
      </c>
      <c r="K92" s="74">
        <v>10112824</v>
      </c>
      <c r="L92" s="74">
        <v>13255447</v>
      </c>
      <c r="M92" s="74">
        <v>71404154</v>
      </c>
      <c r="N92" s="74">
        <v>129042</v>
      </c>
      <c r="O92" s="74">
        <v>2281460</v>
      </c>
      <c r="P92" s="74">
        <v>1725771</v>
      </c>
      <c r="Q92" s="74">
        <v>4253</v>
      </c>
      <c r="R92" s="74">
        <v>19659923</v>
      </c>
      <c r="S92" s="75">
        <v>3014165</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3787627</v>
      </c>
      <c r="D94" s="74">
        <v>13548263</v>
      </c>
      <c r="E94" s="74">
        <v>0</v>
      </c>
      <c r="F94" s="74">
        <v>15424061</v>
      </c>
      <c r="G94" s="74">
        <v>1382888</v>
      </c>
      <c r="H94" s="74">
        <v>93129</v>
      </c>
      <c r="I94" s="74">
        <v>135095</v>
      </c>
      <c r="J94" s="74">
        <v>1706431</v>
      </c>
      <c r="K94" s="74">
        <v>0</v>
      </c>
      <c r="L94" s="74">
        <v>2362336</v>
      </c>
      <c r="M94" s="74">
        <v>10590627</v>
      </c>
      <c r="N94" s="74">
        <v>0</v>
      </c>
      <c r="O94" s="74">
        <v>0</v>
      </c>
      <c r="P94" s="74">
        <v>1614795</v>
      </c>
      <c r="Q94" s="74">
        <v>0</v>
      </c>
      <c r="R94" s="74">
        <v>3661225</v>
      </c>
      <c r="S94" s="75">
        <v>9681</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1590984</v>
      </c>
      <c r="D96" s="74">
        <v>0</v>
      </c>
      <c r="E96" s="74">
        <v>0</v>
      </c>
      <c r="F96" s="74">
        <v>0</v>
      </c>
      <c r="G96" s="74">
        <v>29665</v>
      </c>
      <c r="H96" s="74">
        <v>0</v>
      </c>
      <c r="I96" s="74">
        <v>0</v>
      </c>
      <c r="J96" s="74">
        <v>0</v>
      </c>
      <c r="K96" s="74">
        <v>0</v>
      </c>
      <c r="L96" s="74">
        <v>244419</v>
      </c>
      <c r="M96" s="74">
        <v>0</v>
      </c>
      <c r="N96" s="74">
        <v>0</v>
      </c>
      <c r="O96" s="74">
        <v>0</v>
      </c>
      <c r="P96" s="74">
        <v>0</v>
      </c>
      <c r="Q96" s="74">
        <v>0</v>
      </c>
      <c r="R96" s="74">
        <v>0</v>
      </c>
      <c r="S96" s="75">
        <v>675788</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814983</v>
      </c>
      <c r="D98" s="74">
        <v>301315</v>
      </c>
      <c r="E98" s="74">
        <v>11611</v>
      </c>
      <c r="F98" s="74">
        <v>125199</v>
      </c>
      <c r="G98" s="74">
        <v>57031</v>
      </c>
      <c r="H98" s="74">
        <v>32791</v>
      </c>
      <c r="I98" s="74">
        <v>0</v>
      </c>
      <c r="J98" s="74">
        <v>0</v>
      </c>
      <c r="K98" s="74">
        <v>0</v>
      </c>
      <c r="L98" s="74">
        <v>3177</v>
      </c>
      <c r="M98" s="74">
        <v>84479</v>
      </c>
      <c r="N98" s="74">
        <v>1424</v>
      </c>
      <c r="O98" s="74">
        <v>19482</v>
      </c>
      <c r="P98" s="74">
        <v>0</v>
      </c>
      <c r="Q98" s="74">
        <v>3602</v>
      </c>
      <c r="R98" s="74">
        <v>455911</v>
      </c>
      <c r="S98" s="75">
        <v>19741</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175945</v>
      </c>
      <c r="G100" s="74">
        <v>0</v>
      </c>
      <c r="H100" s="74">
        <v>0</v>
      </c>
      <c r="I100" s="74">
        <v>0</v>
      </c>
      <c r="J100" s="74">
        <v>0</v>
      </c>
      <c r="K100" s="74">
        <v>0</v>
      </c>
      <c r="L100" s="74">
        <v>0</v>
      </c>
      <c r="M100" s="74">
        <v>100746</v>
      </c>
      <c r="N100" s="74">
        <v>0</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138398</v>
      </c>
      <c r="D102" s="74">
        <v>178862</v>
      </c>
      <c r="E102" s="74">
        <v>2905</v>
      </c>
      <c r="F102" s="74">
        <v>236950</v>
      </c>
      <c r="G102" s="74">
        <v>22392</v>
      </c>
      <c r="H102" s="74">
        <v>0</v>
      </c>
      <c r="I102" s="74">
        <v>500</v>
      </c>
      <c r="J102" s="74">
        <v>31285</v>
      </c>
      <c r="K102" s="74">
        <v>7573</v>
      </c>
      <c r="L102" s="74">
        <v>14292</v>
      </c>
      <c r="M102" s="74">
        <v>973154</v>
      </c>
      <c r="N102" s="74">
        <v>10553</v>
      </c>
      <c r="O102" s="74">
        <v>6194</v>
      </c>
      <c r="P102" s="74">
        <v>1137</v>
      </c>
      <c r="Q102" s="74">
        <v>267</v>
      </c>
      <c r="R102" s="74">
        <v>76250</v>
      </c>
      <c r="S102" s="75">
        <v>37366</v>
      </c>
    </row>
    <row r="103" spans="1:19" ht="15" customHeight="1" x14ac:dyDescent="0.2">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
      <c r="A104" s="4" t="s">
        <v>21</v>
      </c>
      <c r="B104" s="5" t="s">
        <v>243</v>
      </c>
      <c r="C104" s="74">
        <v>2255364</v>
      </c>
      <c r="D104" s="74">
        <v>74465</v>
      </c>
      <c r="E104" s="74">
        <v>0</v>
      </c>
      <c r="F104" s="74">
        <v>1577408</v>
      </c>
      <c r="G104" s="74">
        <v>0</v>
      </c>
      <c r="H104" s="74">
        <v>0</v>
      </c>
      <c r="I104" s="74">
        <v>0</v>
      </c>
      <c r="J104" s="74">
        <v>0</v>
      </c>
      <c r="K104" s="74">
        <v>1137404</v>
      </c>
      <c r="L104" s="74">
        <v>0</v>
      </c>
      <c r="M104" s="74">
        <v>4224143</v>
      </c>
      <c r="N104" s="74">
        <v>0</v>
      </c>
      <c r="O104" s="74">
        <v>0</v>
      </c>
      <c r="P104" s="74">
        <v>0</v>
      </c>
      <c r="Q104" s="74">
        <v>0</v>
      </c>
      <c r="R104" s="74">
        <v>388557</v>
      </c>
      <c r="S104" s="75">
        <v>0</v>
      </c>
    </row>
    <row r="105" spans="1:19" ht="15" customHeight="1" x14ac:dyDescent="0.2">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
      <c r="A106" s="4" t="s">
        <v>22</v>
      </c>
      <c r="B106" s="5" t="s">
        <v>245</v>
      </c>
      <c r="C106" s="74">
        <v>30360</v>
      </c>
      <c r="D106" s="74">
        <v>15588</v>
      </c>
      <c r="E106" s="74">
        <v>16695</v>
      </c>
      <c r="F106" s="74">
        <v>221199</v>
      </c>
      <c r="G106" s="74">
        <v>18135</v>
      </c>
      <c r="H106" s="74">
        <v>846</v>
      </c>
      <c r="I106" s="74">
        <v>2417</v>
      </c>
      <c r="J106" s="74">
        <v>5854</v>
      </c>
      <c r="K106" s="74">
        <v>9970</v>
      </c>
      <c r="L106" s="74">
        <v>2044</v>
      </c>
      <c r="M106" s="74">
        <v>184386</v>
      </c>
      <c r="N106" s="74">
        <v>13182</v>
      </c>
      <c r="O106" s="74">
        <v>0</v>
      </c>
      <c r="P106" s="74">
        <v>10485</v>
      </c>
      <c r="Q106" s="74">
        <v>2026</v>
      </c>
      <c r="R106" s="74">
        <v>92388</v>
      </c>
      <c r="S106" s="75">
        <v>9689</v>
      </c>
    </row>
    <row r="107" spans="1:19" ht="15" customHeight="1" x14ac:dyDescent="0.2">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
      <c r="A108" s="4" t="s">
        <v>23</v>
      </c>
      <c r="B108" s="5" t="s">
        <v>247</v>
      </c>
      <c r="C108" s="74">
        <v>89816</v>
      </c>
      <c r="D108" s="74">
        <v>2868</v>
      </c>
      <c r="E108" s="74">
        <v>0</v>
      </c>
      <c r="F108" s="74">
        <v>154015</v>
      </c>
      <c r="G108" s="74">
        <v>25053</v>
      </c>
      <c r="H108" s="74">
        <v>343</v>
      </c>
      <c r="I108" s="74">
        <v>100</v>
      </c>
      <c r="J108" s="74">
        <v>63059</v>
      </c>
      <c r="K108" s="74">
        <v>2695</v>
      </c>
      <c r="L108" s="74">
        <v>533</v>
      </c>
      <c r="M108" s="74">
        <v>190650</v>
      </c>
      <c r="N108" s="74">
        <v>2603</v>
      </c>
      <c r="O108" s="74">
        <v>41</v>
      </c>
      <c r="P108" s="74">
        <v>11625</v>
      </c>
      <c r="Q108" s="74">
        <v>2834</v>
      </c>
      <c r="R108" s="74">
        <v>79769</v>
      </c>
      <c r="S108" s="75">
        <v>23764</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1200279</v>
      </c>
      <c r="D110" s="74">
        <v>3019142</v>
      </c>
      <c r="E110" s="74">
        <v>0</v>
      </c>
      <c r="F110" s="74">
        <v>0</v>
      </c>
      <c r="G110" s="74">
        <v>0</v>
      </c>
      <c r="H110" s="74">
        <v>0</v>
      </c>
      <c r="I110" s="74">
        <v>0</v>
      </c>
      <c r="J110" s="74">
        <v>2009</v>
      </c>
      <c r="K110" s="74">
        <v>30379</v>
      </c>
      <c r="L110" s="74">
        <v>0</v>
      </c>
      <c r="M110" s="74">
        <v>0</v>
      </c>
      <c r="N110" s="74">
        <v>0</v>
      </c>
      <c r="O110" s="74">
        <v>0</v>
      </c>
      <c r="P110" s="74">
        <v>0</v>
      </c>
      <c r="Q110" s="74">
        <v>0</v>
      </c>
      <c r="R110" s="74">
        <v>0</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156331</v>
      </c>
      <c r="D112" s="74">
        <v>1279632</v>
      </c>
      <c r="E112" s="74">
        <v>0</v>
      </c>
      <c r="F112" s="74">
        <v>839816</v>
      </c>
      <c r="G112" s="74">
        <v>66058</v>
      </c>
      <c r="H112" s="74">
        <v>130411</v>
      </c>
      <c r="I112" s="74">
        <v>0</v>
      </c>
      <c r="J112" s="74">
        <v>228114</v>
      </c>
      <c r="K112" s="74">
        <v>128835</v>
      </c>
      <c r="L112" s="74">
        <v>467120</v>
      </c>
      <c r="M112" s="74">
        <v>2889067</v>
      </c>
      <c r="N112" s="74">
        <v>0</v>
      </c>
      <c r="O112" s="74">
        <v>0</v>
      </c>
      <c r="P112" s="74">
        <v>22805</v>
      </c>
      <c r="Q112" s="74">
        <v>15067</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v>639153</v>
      </c>
      <c r="D114" s="74">
        <v>945630</v>
      </c>
      <c r="E114" s="74">
        <v>11106</v>
      </c>
      <c r="F114" s="74">
        <v>4559165</v>
      </c>
      <c r="G114" s="74">
        <v>283775</v>
      </c>
      <c r="H114" s="74">
        <v>13932</v>
      </c>
      <c r="I114" s="74">
        <v>6137</v>
      </c>
      <c r="J114" s="74">
        <v>205549</v>
      </c>
      <c r="K114" s="74">
        <v>439032</v>
      </c>
      <c r="L114" s="74">
        <v>501379</v>
      </c>
      <c r="M114" s="74">
        <v>4473763</v>
      </c>
      <c r="N114" s="74">
        <v>116173</v>
      </c>
      <c r="O114" s="74">
        <v>49126</v>
      </c>
      <c r="P114" s="74">
        <v>69485</v>
      </c>
      <c r="Q114" s="74">
        <v>46906</v>
      </c>
      <c r="R114" s="74">
        <v>389617</v>
      </c>
      <c r="S114" s="75">
        <v>283737</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1017</v>
      </c>
      <c r="E116" s="77">
        <v>0</v>
      </c>
      <c r="F116" s="77">
        <v>2040</v>
      </c>
      <c r="G116" s="77">
        <v>0</v>
      </c>
      <c r="H116" s="77">
        <v>0</v>
      </c>
      <c r="I116" s="77">
        <v>0</v>
      </c>
      <c r="J116" s="77">
        <v>0</v>
      </c>
      <c r="K116" s="77">
        <v>11931</v>
      </c>
      <c r="L116" s="77">
        <v>0</v>
      </c>
      <c r="M116" s="77">
        <v>240350</v>
      </c>
      <c r="N116" s="77">
        <v>0</v>
      </c>
      <c r="O116" s="77">
        <v>0</v>
      </c>
      <c r="P116" s="77">
        <v>0</v>
      </c>
      <c r="Q116" s="77">
        <v>0</v>
      </c>
      <c r="R116" s="77">
        <v>33446</v>
      </c>
      <c r="S116" s="78">
        <v>0</v>
      </c>
    </row>
    <row r="117" spans="1:19" ht="15" customHeight="1" x14ac:dyDescent="0.2">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
      <c r="A118" s="4"/>
      <c r="B118" s="76" t="s">
        <v>255</v>
      </c>
      <c r="C118" s="105">
        <v>639153</v>
      </c>
      <c r="D118" s="105">
        <v>944613</v>
      </c>
      <c r="E118" s="105">
        <v>11106</v>
      </c>
      <c r="F118" s="105">
        <v>4557125</v>
      </c>
      <c r="G118" s="105">
        <v>283775</v>
      </c>
      <c r="H118" s="105">
        <v>13932</v>
      </c>
      <c r="I118" s="105">
        <v>6137</v>
      </c>
      <c r="J118" s="105">
        <v>205549</v>
      </c>
      <c r="K118" s="105">
        <v>427101</v>
      </c>
      <c r="L118" s="105">
        <v>501379</v>
      </c>
      <c r="M118" s="105">
        <v>4233413</v>
      </c>
      <c r="N118" s="105">
        <v>116173</v>
      </c>
      <c r="O118" s="105">
        <v>49126</v>
      </c>
      <c r="P118" s="105">
        <v>69485</v>
      </c>
      <c r="Q118" s="105">
        <v>46906</v>
      </c>
      <c r="R118" s="105">
        <v>356171</v>
      </c>
      <c r="S118" s="107">
        <v>283737</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v>42503937</v>
      </c>
      <c r="D120" s="86">
        <v>85743852</v>
      </c>
      <c r="E120" s="86">
        <v>853892</v>
      </c>
      <c r="F120" s="86">
        <v>75958084</v>
      </c>
      <c r="G120" s="86">
        <v>5775859</v>
      </c>
      <c r="H120" s="86">
        <v>1887106</v>
      </c>
      <c r="I120" s="86">
        <v>562839</v>
      </c>
      <c r="J120" s="86">
        <v>13616137</v>
      </c>
      <c r="K120" s="86">
        <v>14018039</v>
      </c>
      <c r="L120" s="86">
        <v>19337761</v>
      </c>
      <c r="M120" s="86">
        <v>109576456</v>
      </c>
      <c r="N120" s="86">
        <v>2141819</v>
      </c>
      <c r="O120" s="86">
        <v>5781512</v>
      </c>
      <c r="P120" s="86">
        <v>4353616</v>
      </c>
      <c r="Q120" s="86">
        <v>959433</v>
      </c>
      <c r="R120" s="86">
        <v>38632960</v>
      </c>
      <c r="S120" s="87">
        <v>27565509</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1190000</v>
      </c>
      <c r="D122" s="74">
        <v>3671175</v>
      </c>
      <c r="E122" s="74">
        <v>104000</v>
      </c>
      <c r="F122" s="74">
        <v>5233413</v>
      </c>
      <c r="G122" s="74">
        <v>326269</v>
      </c>
      <c r="H122" s="74">
        <v>150000</v>
      </c>
      <c r="I122" s="74">
        <v>59500</v>
      </c>
      <c r="J122" s="74">
        <v>570000</v>
      </c>
      <c r="K122" s="74">
        <v>904416</v>
      </c>
      <c r="L122" s="74">
        <v>1295000</v>
      </c>
      <c r="M122" s="74">
        <v>5900000</v>
      </c>
      <c r="N122" s="74">
        <v>81250</v>
      </c>
      <c r="O122" s="74">
        <v>480000</v>
      </c>
      <c r="P122" s="74">
        <v>535624</v>
      </c>
      <c r="Q122" s="74">
        <v>66593</v>
      </c>
      <c r="R122" s="74">
        <v>1972962</v>
      </c>
      <c r="S122" s="75">
        <v>39904</v>
      </c>
    </row>
    <row r="123" spans="1:19" ht="15" customHeight="1" x14ac:dyDescent="0.2">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
      <c r="A124" s="4" t="s">
        <v>28</v>
      </c>
      <c r="B124" s="5" t="s">
        <v>4</v>
      </c>
      <c r="C124" s="74">
        <v>0</v>
      </c>
      <c r="D124" s="74">
        <v>71722</v>
      </c>
      <c r="E124" s="74">
        <v>1362</v>
      </c>
      <c r="F124" s="74">
        <v>1069517</v>
      </c>
      <c r="G124" s="74">
        <v>8796</v>
      </c>
      <c r="H124" s="74">
        <v>25000</v>
      </c>
      <c r="I124" s="74">
        <v>0</v>
      </c>
      <c r="J124" s="74">
        <v>104565</v>
      </c>
      <c r="K124" s="74">
        <v>0</v>
      </c>
      <c r="L124" s="74">
        <v>0</v>
      </c>
      <c r="M124" s="74">
        <v>0</v>
      </c>
      <c r="N124" s="74">
        <v>0</v>
      </c>
      <c r="O124" s="74">
        <v>7008</v>
      </c>
      <c r="P124" s="74">
        <v>0</v>
      </c>
      <c r="Q124" s="74">
        <v>12791</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8558</v>
      </c>
      <c r="D126" s="74">
        <v>9853</v>
      </c>
      <c r="E126" s="74">
        <v>0</v>
      </c>
      <c r="F126" s="74">
        <v>29295</v>
      </c>
      <c r="G126" s="74">
        <v>3731</v>
      </c>
      <c r="H126" s="74">
        <v>0</v>
      </c>
      <c r="I126" s="74">
        <v>0</v>
      </c>
      <c r="J126" s="74">
        <v>95900</v>
      </c>
      <c r="K126" s="74">
        <v>0</v>
      </c>
      <c r="L126" s="74">
        <v>15000</v>
      </c>
      <c r="M126" s="74">
        <v>0</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-18272</v>
      </c>
      <c r="D128" s="74">
        <v>-14212</v>
      </c>
      <c r="E128" s="74">
        <v>-1172</v>
      </c>
      <c r="F128" s="74">
        <v>-6991</v>
      </c>
      <c r="G128" s="74">
        <v>0</v>
      </c>
      <c r="H128" s="74">
        <v>-6590</v>
      </c>
      <c r="I128" s="74">
        <v>0</v>
      </c>
      <c r="J128" s="74">
        <v>-124</v>
      </c>
      <c r="K128" s="74">
        <v>0</v>
      </c>
      <c r="L128" s="74">
        <v>0</v>
      </c>
      <c r="M128" s="74">
        <v>0</v>
      </c>
      <c r="N128" s="74">
        <v>0</v>
      </c>
      <c r="O128" s="74">
        <v>0</v>
      </c>
      <c r="P128" s="74">
        <v>0</v>
      </c>
      <c r="Q128" s="74">
        <v>0</v>
      </c>
      <c r="R128" s="74">
        <v>-1089</v>
      </c>
      <c r="S128" s="75">
        <v>0</v>
      </c>
    </row>
    <row r="129" spans="1:19" ht="15" customHeight="1" x14ac:dyDescent="0.2">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
      <c r="A130" s="4" t="s">
        <v>31</v>
      </c>
      <c r="B130" s="5" t="s">
        <v>5</v>
      </c>
      <c r="C130" s="74">
        <v>-507614</v>
      </c>
      <c r="D130" s="74">
        <v>2668</v>
      </c>
      <c r="E130" s="74">
        <v>-1184</v>
      </c>
      <c r="F130" s="74">
        <v>170850</v>
      </c>
      <c r="G130" s="74">
        <v>639</v>
      </c>
      <c r="H130" s="74">
        <v>471</v>
      </c>
      <c r="I130" s="74">
        <v>154</v>
      </c>
      <c r="J130" s="74">
        <v>-2141</v>
      </c>
      <c r="K130" s="74">
        <v>-3929</v>
      </c>
      <c r="L130" s="74">
        <v>-22083</v>
      </c>
      <c r="M130" s="74">
        <v>-189664</v>
      </c>
      <c r="N130" s="74">
        <v>-19588</v>
      </c>
      <c r="O130" s="74">
        <v>-74894</v>
      </c>
      <c r="P130" s="74">
        <v>-211</v>
      </c>
      <c r="Q130" s="74">
        <v>0</v>
      </c>
      <c r="R130" s="74">
        <v>-751626</v>
      </c>
      <c r="S130" s="75">
        <v>-33424</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786176</v>
      </c>
      <c r="D132" s="74">
        <v>850020</v>
      </c>
      <c r="E132" s="74">
        <v>46488</v>
      </c>
      <c r="F132" s="74">
        <v>471114</v>
      </c>
      <c r="G132" s="74">
        <v>269010</v>
      </c>
      <c r="H132" s="74">
        <v>199876</v>
      </c>
      <c r="I132" s="74">
        <v>1642</v>
      </c>
      <c r="J132" s="74">
        <v>100100</v>
      </c>
      <c r="K132" s="74">
        <v>148666</v>
      </c>
      <c r="L132" s="74">
        <v>337997</v>
      </c>
      <c r="M132" s="74">
        <v>979109</v>
      </c>
      <c r="N132" s="74">
        <v>202626</v>
      </c>
      <c r="O132" s="74">
        <v>-6892</v>
      </c>
      <c r="P132" s="74">
        <v>34654</v>
      </c>
      <c r="Q132" s="74">
        <v>53969</v>
      </c>
      <c r="R132" s="74">
        <v>758435</v>
      </c>
      <c r="S132" s="75">
        <v>26390</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249135</v>
      </c>
      <c r="D134" s="74">
        <v>-1219053</v>
      </c>
      <c r="E134" s="74">
        <v>32167</v>
      </c>
      <c r="F134" s="74">
        <v>96101</v>
      </c>
      <c r="G134" s="74">
        <v>22028</v>
      </c>
      <c r="H134" s="74">
        <v>3126</v>
      </c>
      <c r="I134" s="74">
        <v>3022</v>
      </c>
      <c r="J134" s="74">
        <v>-576353</v>
      </c>
      <c r="K134" s="74">
        <v>44708</v>
      </c>
      <c r="L134" s="74">
        <v>2099</v>
      </c>
      <c r="M134" s="74">
        <v>-394715</v>
      </c>
      <c r="N134" s="74">
        <v>27541</v>
      </c>
      <c r="O134" s="74">
        <v>-58037</v>
      </c>
      <c r="P134" s="74">
        <v>17204</v>
      </c>
      <c r="Q134" s="74">
        <v>7664</v>
      </c>
      <c r="R134" s="74">
        <v>250199</v>
      </c>
      <c r="S134" s="75">
        <v>-161436</v>
      </c>
    </row>
    <row r="135" spans="1:19" ht="15" customHeight="1" x14ac:dyDescent="0.2">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
      <c r="A136" s="4" t="s">
        <v>266</v>
      </c>
      <c r="B136" s="5" t="s">
        <v>267</v>
      </c>
      <c r="C136" s="74">
        <v>0</v>
      </c>
      <c r="D136" s="74">
        <v>0</v>
      </c>
      <c r="E136" s="74">
        <v>-9360</v>
      </c>
      <c r="F136" s="74">
        <v>0</v>
      </c>
      <c r="G136" s="74">
        <v>0</v>
      </c>
      <c r="H136" s="74">
        <v>0</v>
      </c>
      <c r="I136" s="74">
        <v>0</v>
      </c>
      <c r="J136" s="74">
        <v>0</v>
      </c>
      <c r="K136" s="74">
        <v>0</v>
      </c>
      <c r="L136" s="74">
        <v>0</v>
      </c>
      <c r="M136" s="74">
        <v>0</v>
      </c>
      <c r="N136" s="74">
        <v>0</v>
      </c>
      <c r="O136" s="74">
        <v>0</v>
      </c>
      <c r="P136" s="74">
        <v>0</v>
      </c>
      <c r="Q136" s="74">
        <v>0</v>
      </c>
      <c r="R136" s="74">
        <v>-35000</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352662</v>
      </c>
      <c r="D138" s="74">
        <v>628014</v>
      </c>
      <c r="E138" s="74">
        <v>0</v>
      </c>
      <c r="F138" s="74">
        <v>669445</v>
      </c>
      <c r="G138" s="74">
        <v>75532</v>
      </c>
      <c r="H138" s="74">
        <v>220</v>
      </c>
      <c r="I138" s="74">
        <v>1075</v>
      </c>
      <c r="J138" s="74">
        <v>84209</v>
      </c>
      <c r="K138" s="74">
        <v>1217</v>
      </c>
      <c r="L138" s="74">
        <v>6957</v>
      </c>
      <c r="M138" s="74">
        <v>985316</v>
      </c>
      <c r="N138" s="74">
        <v>0</v>
      </c>
      <c r="O138" s="74">
        <v>0</v>
      </c>
      <c r="P138" s="74">
        <v>18</v>
      </c>
      <c r="Q138" s="74">
        <v>0</v>
      </c>
      <c r="R138" s="74">
        <v>573469</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v>2060645</v>
      </c>
      <c r="D140" s="86">
        <v>4000187</v>
      </c>
      <c r="E140" s="86">
        <v>172301</v>
      </c>
      <c r="F140" s="86">
        <v>7732744</v>
      </c>
      <c r="G140" s="86">
        <v>706005</v>
      </c>
      <c r="H140" s="86">
        <v>372103</v>
      </c>
      <c r="I140" s="86">
        <v>65393</v>
      </c>
      <c r="J140" s="86">
        <v>376156</v>
      </c>
      <c r="K140" s="86">
        <v>1095078</v>
      </c>
      <c r="L140" s="86">
        <v>1634970</v>
      </c>
      <c r="M140" s="86">
        <v>7280046</v>
      </c>
      <c r="N140" s="86">
        <v>291829</v>
      </c>
      <c r="O140" s="86">
        <v>347185</v>
      </c>
      <c r="P140" s="86">
        <v>587289</v>
      </c>
      <c r="Q140" s="86">
        <v>141017</v>
      </c>
      <c r="R140" s="86">
        <v>2767350</v>
      </c>
      <c r="S140" s="87">
        <v>-128566</v>
      </c>
    </row>
    <row r="141" spans="1:19" ht="15" customHeight="1" x14ac:dyDescent="0.2">
      <c r="A141" s="89"/>
      <c r="B141" s="90" t="s">
        <v>273</v>
      </c>
      <c r="C141" s="91">
        <v>44564582</v>
      </c>
      <c r="D141" s="91">
        <v>89744039</v>
      </c>
      <c r="E141" s="91">
        <v>1026193</v>
      </c>
      <c r="F141" s="91">
        <v>83690828</v>
      </c>
      <c r="G141" s="91">
        <v>6481864</v>
      </c>
      <c r="H141" s="91">
        <v>2259209</v>
      </c>
      <c r="I141" s="91">
        <v>628232</v>
      </c>
      <c r="J141" s="91">
        <v>13992293</v>
      </c>
      <c r="K141" s="91">
        <v>15113117</v>
      </c>
      <c r="L141" s="91">
        <v>20972731</v>
      </c>
      <c r="M141" s="91">
        <v>116856502</v>
      </c>
      <c r="N141" s="91">
        <v>2433648</v>
      </c>
      <c r="O141" s="91">
        <v>6128697</v>
      </c>
      <c r="P141" s="91">
        <v>4940905</v>
      </c>
      <c r="Q141" s="91">
        <v>1100450</v>
      </c>
      <c r="R141" s="91">
        <v>41400310</v>
      </c>
      <c r="S141" s="92">
        <v>27436943</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c r="S143" s="49"/>
    </row>
    <row r="144" spans="1:19" ht="15" customHeight="1" x14ac:dyDescent="0.2">
      <c r="A144" s="9" t="s">
        <v>45</v>
      </c>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47"/>
  <sheetViews>
    <sheetView showGridLines="0" zoomScaleNormal="100" workbookViewId="0">
      <pane xSplit="2" ySplit="4" topLeftCell="C134" activePane="bottomRight" state="frozen"/>
      <selection activeCell="Q8" sqref="Q8"/>
      <selection pane="topRight" activeCell="Q8" sqref="Q8"/>
      <selection pane="bottomLeft" activeCell="Q8" sqref="Q8"/>
      <selection pane="bottomRight" activeCell="F118" sqref="F118"/>
    </sheetView>
  </sheetViews>
  <sheetFormatPr defaultRowHeight="15" x14ac:dyDescent="0.25"/>
  <cols>
    <col min="1" max="1" width="6.140625" style="8" customWidth="1"/>
    <col min="2" max="2" width="62.7109375" style="11" bestFit="1" customWidth="1"/>
    <col min="3" max="17" width="12.42578125" style="11" customWidth="1"/>
    <col min="18" max="18" width="14.140625" style="11" customWidth="1"/>
    <col min="19" max="20" width="12.42578125" style="11" customWidth="1"/>
    <col min="22" max="22" width="12.42578125" bestFit="1" customWidth="1"/>
  </cols>
  <sheetData>
    <row r="1" spans="1:20" x14ac:dyDescent="0.25">
      <c r="A1" s="62" t="s">
        <v>33</v>
      </c>
      <c r="B1" s="97"/>
    </row>
    <row r="2" spans="1:20" x14ac:dyDescent="0.25">
      <c r="A2" s="62" t="s">
        <v>321</v>
      </c>
      <c r="B2" s="97"/>
    </row>
    <row r="3" spans="1:20" x14ac:dyDescent="0.25">
      <c r="A3" s="63" t="s">
        <v>151</v>
      </c>
    </row>
    <row r="4" spans="1:20" s="134" customFormat="1" ht="33" customHeight="1" x14ac:dyDescent="0.2">
      <c r="A4" s="64"/>
      <c r="B4" s="98"/>
      <c r="C4" s="66" t="s">
        <v>8</v>
      </c>
      <c r="D4" s="67" t="s">
        <v>152</v>
      </c>
      <c r="E4" s="66" t="s">
        <v>7</v>
      </c>
      <c r="F4" s="66" t="s">
        <v>153</v>
      </c>
      <c r="G4" s="68" t="s">
        <v>154</v>
      </c>
      <c r="H4" s="68" t="s">
        <v>9</v>
      </c>
      <c r="I4" s="68" t="s">
        <v>155</v>
      </c>
      <c r="J4" s="66" t="s">
        <v>156</v>
      </c>
      <c r="K4" s="68" t="s">
        <v>157</v>
      </c>
      <c r="L4" s="67" t="s">
        <v>158</v>
      </c>
      <c r="M4" s="68" t="s">
        <v>10</v>
      </c>
      <c r="N4" s="66" t="s">
        <v>6</v>
      </c>
      <c r="O4" s="66" t="s">
        <v>159</v>
      </c>
      <c r="P4" s="66" t="s">
        <v>161</v>
      </c>
      <c r="Q4" s="68" t="s">
        <v>162</v>
      </c>
      <c r="R4" s="67" t="s">
        <v>164</v>
      </c>
      <c r="S4" s="67" t="s">
        <v>165</v>
      </c>
      <c r="T4" s="69" t="s">
        <v>167</v>
      </c>
    </row>
    <row r="5" spans="1:20" x14ac:dyDescent="0.25">
      <c r="A5" s="70"/>
      <c r="B5" s="3" t="s">
        <v>168</v>
      </c>
      <c r="C5" s="2"/>
      <c r="D5" s="2"/>
      <c r="E5" s="2"/>
      <c r="F5" s="2"/>
      <c r="G5" s="2"/>
      <c r="H5" s="2"/>
      <c r="I5" s="2"/>
      <c r="J5" s="2"/>
      <c r="K5" s="2"/>
      <c r="L5" s="2"/>
      <c r="M5" s="2"/>
      <c r="N5" s="2"/>
      <c r="O5" s="2"/>
      <c r="P5" s="2"/>
      <c r="Q5" s="2"/>
      <c r="R5" s="2"/>
      <c r="S5" s="2"/>
      <c r="T5" s="25"/>
    </row>
    <row r="6" spans="1:20" x14ac:dyDescent="0.25">
      <c r="A6" s="4" t="s">
        <v>11</v>
      </c>
      <c r="B6" s="5" t="s">
        <v>169</v>
      </c>
      <c r="C6" s="74">
        <v>1315853</v>
      </c>
      <c r="D6" s="74">
        <v>1717472</v>
      </c>
      <c r="E6" s="74">
        <v>8728</v>
      </c>
      <c r="F6" s="74">
        <v>1645779</v>
      </c>
      <c r="G6" s="74">
        <v>4219</v>
      </c>
      <c r="H6" s="74">
        <v>4516</v>
      </c>
      <c r="I6" s="74">
        <v>304</v>
      </c>
      <c r="J6" s="74">
        <v>95669</v>
      </c>
      <c r="K6" s="74">
        <v>4926</v>
      </c>
      <c r="L6" s="74">
        <v>129256</v>
      </c>
      <c r="M6" s="74">
        <v>271353</v>
      </c>
      <c r="N6" s="74">
        <v>1264928</v>
      </c>
      <c r="O6" s="74">
        <v>791</v>
      </c>
      <c r="P6" s="74">
        <v>47180</v>
      </c>
      <c r="Q6" s="74">
        <v>529607</v>
      </c>
      <c r="R6" s="74">
        <v>18</v>
      </c>
      <c r="S6" s="74">
        <v>279430</v>
      </c>
      <c r="T6" s="75">
        <v>136072</v>
      </c>
    </row>
    <row r="7" spans="1:20" x14ac:dyDescent="0.25">
      <c r="A7" s="4"/>
      <c r="B7" s="6" t="s">
        <v>170</v>
      </c>
      <c r="C7" s="74"/>
      <c r="D7" s="74"/>
      <c r="E7" s="74"/>
      <c r="F7" s="74"/>
      <c r="G7" s="74"/>
      <c r="H7" s="74"/>
      <c r="I7" s="74"/>
      <c r="J7" s="74"/>
      <c r="K7" s="74"/>
      <c r="L7" s="74"/>
      <c r="M7" s="74"/>
      <c r="N7" s="74"/>
      <c r="O7" s="74"/>
      <c r="P7" s="74"/>
      <c r="Q7" s="74"/>
      <c r="R7" s="74"/>
      <c r="S7" s="74"/>
      <c r="T7" s="75"/>
    </row>
    <row r="8" spans="1:20" x14ac:dyDescent="0.25">
      <c r="A8" s="4" t="s">
        <v>12</v>
      </c>
      <c r="B8" s="5" t="s">
        <v>171</v>
      </c>
      <c r="C8" s="74">
        <v>370720</v>
      </c>
      <c r="D8" s="74">
        <v>989022</v>
      </c>
      <c r="E8" s="74">
        <v>55935</v>
      </c>
      <c r="F8" s="74">
        <v>723147</v>
      </c>
      <c r="G8" s="74">
        <v>101170</v>
      </c>
      <c r="H8" s="74">
        <v>14060</v>
      </c>
      <c r="I8" s="74">
        <v>11311</v>
      </c>
      <c r="J8" s="74">
        <v>218491</v>
      </c>
      <c r="K8" s="74">
        <v>34952</v>
      </c>
      <c r="L8" s="74">
        <v>65517</v>
      </c>
      <c r="M8" s="74">
        <v>236596</v>
      </c>
      <c r="N8" s="74">
        <v>1257519</v>
      </c>
      <c r="O8" s="74">
        <v>2589</v>
      </c>
      <c r="P8" s="74">
        <v>46335</v>
      </c>
      <c r="Q8" s="74">
        <v>128067</v>
      </c>
      <c r="R8" s="74">
        <v>37209</v>
      </c>
      <c r="S8" s="74">
        <v>183844</v>
      </c>
      <c r="T8" s="75">
        <v>103434</v>
      </c>
    </row>
    <row r="9" spans="1:20" x14ac:dyDescent="0.25">
      <c r="A9" s="4"/>
      <c r="B9" s="6" t="s">
        <v>172</v>
      </c>
      <c r="C9" s="74"/>
      <c r="D9" s="74"/>
      <c r="E9" s="74"/>
      <c r="F9" s="74"/>
      <c r="G9" s="74"/>
      <c r="H9" s="74"/>
      <c r="I9" s="74"/>
      <c r="J9" s="74"/>
      <c r="K9" s="74"/>
      <c r="L9" s="74"/>
      <c r="M9" s="74"/>
      <c r="N9" s="74"/>
      <c r="O9" s="74"/>
      <c r="P9" s="74"/>
      <c r="Q9" s="74"/>
      <c r="R9" s="74"/>
      <c r="S9" s="74"/>
      <c r="T9" s="75"/>
    </row>
    <row r="10" spans="1:20" x14ac:dyDescent="0.25">
      <c r="A10" s="4" t="s">
        <v>13</v>
      </c>
      <c r="B10" s="5" t="s">
        <v>173</v>
      </c>
      <c r="C10" s="74">
        <v>581773</v>
      </c>
      <c r="D10" s="74">
        <v>2007971</v>
      </c>
      <c r="E10" s="74">
        <v>67201</v>
      </c>
      <c r="F10" s="74">
        <v>3904089</v>
      </c>
      <c r="G10" s="74">
        <v>2287505</v>
      </c>
      <c r="H10" s="74">
        <v>50346</v>
      </c>
      <c r="I10" s="74">
        <v>46692</v>
      </c>
      <c r="J10" s="74">
        <v>211032</v>
      </c>
      <c r="K10" s="74">
        <v>105236</v>
      </c>
      <c r="L10" s="74">
        <v>16267</v>
      </c>
      <c r="M10" s="74">
        <v>159060</v>
      </c>
      <c r="N10" s="74">
        <v>2761168</v>
      </c>
      <c r="O10" s="74">
        <v>905013</v>
      </c>
      <c r="P10" s="74">
        <v>84458</v>
      </c>
      <c r="Q10" s="74">
        <v>513311</v>
      </c>
      <c r="R10" s="74">
        <v>0</v>
      </c>
      <c r="S10" s="74">
        <v>2057264</v>
      </c>
      <c r="T10" s="75">
        <v>4545</v>
      </c>
    </row>
    <row r="11" spans="1:20" x14ac:dyDescent="0.25">
      <c r="A11" s="4"/>
      <c r="B11" s="6" t="s">
        <v>34</v>
      </c>
      <c r="C11" s="74"/>
      <c r="D11" s="74"/>
      <c r="E11" s="74"/>
      <c r="F11" s="74"/>
      <c r="G11" s="74"/>
      <c r="H11" s="74"/>
      <c r="I11" s="74"/>
      <c r="J11" s="74"/>
      <c r="K11" s="74"/>
      <c r="L11" s="74"/>
      <c r="M11" s="74"/>
      <c r="N11" s="74"/>
      <c r="O11" s="74"/>
      <c r="P11" s="74"/>
      <c r="Q11" s="74"/>
      <c r="R11" s="74"/>
      <c r="S11" s="74"/>
      <c r="T11" s="75"/>
    </row>
    <row r="12" spans="1:20" x14ac:dyDescent="0.25">
      <c r="A12" s="4" t="s">
        <v>14</v>
      </c>
      <c r="B12" s="5" t="s">
        <v>174</v>
      </c>
      <c r="C12" s="74">
        <v>379327</v>
      </c>
      <c r="D12" s="74">
        <v>0</v>
      </c>
      <c r="E12" s="74">
        <v>0</v>
      </c>
      <c r="F12" s="74">
        <v>3193701</v>
      </c>
      <c r="G12" s="74">
        <v>0</v>
      </c>
      <c r="H12" s="74">
        <v>0</v>
      </c>
      <c r="I12" s="74">
        <v>0</v>
      </c>
      <c r="J12" s="74">
        <v>137856</v>
      </c>
      <c r="K12" s="74">
        <v>71436</v>
      </c>
      <c r="L12" s="74">
        <v>15018</v>
      </c>
      <c r="M12" s="74">
        <v>3667</v>
      </c>
      <c r="N12" s="74">
        <v>1350648</v>
      </c>
      <c r="O12" s="74">
        <v>11309</v>
      </c>
      <c r="P12" s="74">
        <v>0</v>
      </c>
      <c r="Q12" s="74">
        <v>81740</v>
      </c>
      <c r="R12" s="74">
        <v>0</v>
      </c>
      <c r="S12" s="74">
        <v>2177402</v>
      </c>
      <c r="T12" s="75">
        <v>0</v>
      </c>
    </row>
    <row r="13" spans="1:20" x14ac:dyDescent="0.25">
      <c r="A13" s="4"/>
      <c r="B13" s="6" t="s">
        <v>175</v>
      </c>
      <c r="C13" s="74"/>
      <c r="D13" s="74"/>
      <c r="E13" s="74"/>
      <c r="F13" s="74"/>
      <c r="G13" s="74"/>
      <c r="H13" s="74"/>
      <c r="I13" s="74"/>
      <c r="J13" s="74"/>
      <c r="K13" s="74"/>
      <c r="L13" s="74"/>
      <c r="M13" s="74"/>
      <c r="N13" s="74"/>
      <c r="O13" s="74"/>
      <c r="P13" s="74"/>
      <c r="Q13" s="74"/>
      <c r="R13" s="74"/>
      <c r="S13" s="74"/>
      <c r="T13" s="75"/>
    </row>
    <row r="14" spans="1:20" x14ac:dyDescent="0.25">
      <c r="A14" s="4" t="s">
        <v>15</v>
      </c>
      <c r="B14" s="5" t="s">
        <v>176</v>
      </c>
      <c r="C14" s="74">
        <v>9246716</v>
      </c>
      <c r="D14" s="74">
        <v>7221221</v>
      </c>
      <c r="E14" s="74">
        <v>621808</v>
      </c>
      <c r="F14" s="74">
        <v>14298311</v>
      </c>
      <c r="G14" s="74">
        <v>574988</v>
      </c>
      <c r="H14" s="74">
        <v>524253</v>
      </c>
      <c r="I14" s="74">
        <v>116523</v>
      </c>
      <c r="J14" s="74">
        <v>645292</v>
      </c>
      <c r="K14" s="74">
        <v>306360</v>
      </c>
      <c r="L14" s="74">
        <v>2029571</v>
      </c>
      <c r="M14" s="74">
        <v>2595935</v>
      </c>
      <c r="N14" s="74">
        <v>18141694</v>
      </c>
      <c r="O14" s="74">
        <v>517963</v>
      </c>
      <c r="P14" s="74">
        <v>23086</v>
      </c>
      <c r="Q14" s="74">
        <v>35393</v>
      </c>
      <c r="R14" s="74">
        <v>177715</v>
      </c>
      <c r="S14" s="74">
        <v>5462326</v>
      </c>
      <c r="T14" s="75">
        <v>1136918</v>
      </c>
    </row>
    <row r="15" spans="1:20" x14ac:dyDescent="0.25">
      <c r="A15" s="4"/>
      <c r="B15" s="6" t="s">
        <v>177</v>
      </c>
      <c r="C15" s="74"/>
      <c r="D15" s="74"/>
      <c r="E15" s="74"/>
      <c r="F15" s="74"/>
      <c r="G15" s="74"/>
      <c r="H15" s="74"/>
      <c r="I15" s="74"/>
      <c r="J15" s="74"/>
      <c r="K15" s="74"/>
      <c r="L15" s="74"/>
      <c r="M15" s="74"/>
      <c r="N15" s="74"/>
      <c r="O15" s="74"/>
      <c r="P15" s="74"/>
      <c r="Q15" s="74"/>
      <c r="R15" s="74"/>
      <c r="S15" s="74"/>
      <c r="T15" s="75"/>
    </row>
    <row r="16" spans="1:20" x14ac:dyDescent="0.25">
      <c r="A16" s="4"/>
      <c r="B16" s="153" t="s">
        <v>178</v>
      </c>
      <c r="C16" s="154">
        <v>9334854</v>
      </c>
      <c r="D16" s="77">
        <v>7299257</v>
      </c>
      <c r="E16" s="77">
        <v>621808</v>
      </c>
      <c r="F16" s="77">
        <v>14486547</v>
      </c>
      <c r="G16" s="77">
        <v>588246</v>
      </c>
      <c r="H16" s="77">
        <v>524253</v>
      </c>
      <c r="I16" s="77">
        <v>121421</v>
      </c>
      <c r="J16" s="77">
        <v>653736</v>
      </c>
      <c r="K16" s="77">
        <v>308823</v>
      </c>
      <c r="L16" s="77">
        <v>2031152</v>
      </c>
      <c r="M16" s="77">
        <v>2608079</v>
      </c>
      <c r="N16" s="77">
        <v>19088292</v>
      </c>
      <c r="O16" s="77">
        <v>517963</v>
      </c>
      <c r="P16" s="77">
        <v>23700</v>
      </c>
      <c r="Q16" s="77">
        <v>35393</v>
      </c>
      <c r="R16" s="77">
        <v>177715</v>
      </c>
      <c r="S16" s="77">
        <v>5532437</v>
      </c>
      <c r="T16" s="78">
        <v>1136918</v>
      </c>
    </row>
    <row r="17" spans="1:20" x14ac:dyDescent="0.25">
      <c r="A17" s="4"/>
      <c r="B17" s="79" t="s">
        <v>179</v>
      </c>
      <c r="C17" s="77"/>
      <c r="D17" s="77"/>
      <c r="E17" s="77"/>
      <c r="F17" s="77"/>
      <c r="G17" s="77"/>
      <c r="H17" s="77"/>
      <c r="I17" s="77"/>
      <c r="J17" s="77"/>
      <c r="K17" s="77"/>
      <c r="L17" s="77"/>
      <c r="M17" s="77"/>
      <c r="N17" s="77"/>
      <c r="O17" s="77"/>
      <c r="P17" s="77"/>
      <c r="Q17" s="77"/>
      <c r="R17" s="77"/>
      <c r="S17" s="77"/>
      <c r="T17" s="78"/>
    </row>
    <row r="18" spans="1:20" x14ac:dyDescent="0.25">
      <c r="A18" s="4"/>
      <c r="B18" s="153" t="s">
        <v>180</v>
      </c>
      <c r="C18" s="77">
        <v>-88138</v>
      </c>
      <c r="D18" s="77">
        <v>-78036</v>
      </c>
      <c r="E18" s="77">
        <v>0</v>
      </c>
      <c r="F18" s="77">
        <v>-188236</v>
      </c>
      <c r="G18" s="77">
        <v>-13258</v>
      </c>
      <c r="H18" s="77">
        <v>0</v>
      </c>
      <c r="I18" s="77">
        <v>-4898</v>
      </c>
      <c r="J18" s="77">
        <v>-8444</v>
      </c>
      <c r="K18" s="77">
        <v>-2463</v>
      </c>
      <c r="L18" s="77">
        <v>-1581</v>
      </c>
      <c r="M18" s="77">
        <v>-12144</v>
      </c>
      <c r="N18" s="77">
        <v>-946598</v>
      </c>
      <c r="O18" s="77">
        <v>0</v>
      </c>
      <c r="P18" s="77">
        <v>-614</v>
      </c>
      <c r="Q18" s="77">
        <v>0</v>
      </c>
      <c r="R18" s="77">
        <v>0</v>
      </c>
      <c r="S18" s="77">
        <v>-70111</v>
      </c>
      <c r="T18" s="78">
        <v>0</v>
      </c>
    </row>
    <row r="19" spans="1:20" x14ac:dyDescent="0.25">
      <c r="A19" s="4"/>
      <c r="B19" s="79" t="s">
        <v>181</v>
      </c>
      <c r="C19" s="77"/>
      <c r="D19" s="77"/>
      <c r="E19" s="77"/>
      <c r="F19" s="77"/>
      <c r="G19" s="77"/>
      <c r="H19" s="77"/>
      <c r="I19" s="77"/>
      <c r="J19" s="77"/>
      <c r="K19" s="77"/>
      <c r="L19" s="77"/>
      <c r="M19" s="77"/>
      <c r="N19" s="77"/>
      <c r="O19" s="77"/>
      <c r="P19" s="77"/>
      <c r="Q19" s="77"/>
      <c r="R19" s="77"/>
      <c r="S19" s="77"/>
      <c r="T19" s="78"/>
    </row>
    <row r="20" spans="1:20" x14ac:dyDescent="0.25">
      <c r="A20" s="4" t="s">
        <v>16</v>
      </c>
      <c r="B20" s="5" t="s">
        <v>182</v>
      </c>
      <c r="C20" s="74">
        <v>1797773</v>
      </c>
      <c r="D20" s="74">
        <v>5443880</v>
      </c>
      <c r="E20" s="74">
        <v>28719</v>
      </c>
      <c r="F20" s="74">
        <v>2084440</v>
      </c>
      <c r="G20" s="74">
        <v>184436</v>
      </c>
      <c r="H20" s="74">
        <v>715058</v>
      </c>
      <c r="I20" s="74">
        <v>0</v>
      </c>
      <c r="J20" s="74">
        <v>889231</v>
      </c>
      <c r="K20" s="74">
        <v>19863</v>
      </c>
      <c r="L20" s="74">
        <v>311058</v>
      </c>
      <c r="M20" s="74">
        <v>332390</v>
      </c>
      <c r="N20" s="74">
        <v>3278827</v>
      </c>
      <c r="O20" s="74">
        <v>105142</v>
      </c>
      <c r="P20" s="74">
        <v>277713</v>
      </c>
      <c r="Q20" s="74">
        <v>730242</v>
      </c>
      <c r="R20" s="74">
        <v>15026</v>
      </c>
      <c r="S20" s="74">
        <v>2173210</v>
      </c>
      <c r="T20" s="75">
        <v>18040124</v>
      </c>
    </row>
    <row r="21" spans="1:20" x14ac:dyDescent="0.25">
      <c r="A21" s="4"/>
      <c r="B21" s="6" t="s">
        <v>183</v>
      </c>
      <c r="C21" s="74"/>
      <c r="D21" s="74"/>
      <c r="E21" s="74"/>
      <c r="F21" s="74"/>
      <c r="G21" s="74"/>
      <c r="H21" s="74"/>
      <c r="I21" s="74"/>
      <c r="J21" s="74"/>
      <c r="K21" s="74"/>
      <c r="L21" s="74"/>
      <c r="M21" s="74"/>
      <c r="N21" s="74"/>
      <c r="O21" s="74"/>
      <c r="P21" s="74"/>
      <c r="Q21" s="74"/>
      <c r="R21" s="74"/>
      <c r="S21" s="74"/>
      <c r="T21" s="75"/>
    </row>
    <row r="22" spans="1:20" x14ac:dyDescent="0.25">
      <c r="A22" s="4"/>
      <c r="B22" s="153" t="s">
        <v>184</v>
      </c>
      <c r="C22" s="77">
        <v>1798771</v>
      </c>
      <c r="D22" s="77">
        <v>5446222</v>
      </c>
      <c r="E22" s="77">
        <v>28719</v>
      </c>
      <c r="F22" s="77">
        <v>2084737</v>
      </c>
      <c r="G22" s="77">
        <v>184678</v>
      </c>
      <c r="H22" s="77">
        <v>715058</v>
      </c>
      <c r="I22" s="77">
        <v>0</v>
      </c>
      <c r="J22" s="77">
        <v>889231</v>
      </c>
      <c r="K22" s="77">
        <v>19863</v>
      </c>
      <c r="L22" s="77">
        <v>311058</v>
      </c>
      <c r="M22" s="77">
        <v>332469</v>
      </c>
      <c r="N22" s="77">
        <v>3292554</v>
      </c>
      <c r="O22" s="77">
        <v>105535</v>
      </c>
      <c r="P22" s="77">
        <v>277713</v>
      </c>
      <c r="Q22" s="77">
        <v>730242</v>
      </c>
      <c r="R22" s="77">
        <v>15026</v>
      </c>
      <c r="S22" s="77">
        <v>2173210</v>
      </c>
      <c r="T22" s="78">
        <v>18040124</v>
      </c>
    </row>
    <row r="23" spans="1:20" x14ac:dyDescent="0.25">
      <c r="A23" s="4"/>
      <c r="B23" s="79" t="s">
        <v>179</v>
      </c>
      <c r="C23" s="77"/>
      <c r="D23" s="77"/>
      <c r="E23" s="77"/>
      <c r="F23" s="77"/>
      <c r="G23" s="77"/>
      <c r="H23" s="77"/>
      <c r="I23" s="77"/>
      <c r="J23" s="77"/>
      <c r="K23" s="77"/>
      <c r="L23" s="77"/>
      <c r="M23" s="77"/>
      <c r="N23" s="77"/>
      <c r="O23" s="77"/>
      <c r="P23" s="77"/>
      <c r="Q23" s="77"/>
      <c r="R23" s="77"/>
      <c r="S23" s="77"/>
      <c r="T23" s="78"/>
    </row>
    <row r="24" spans="1:20" x14ac:dyDescent="0.25">
      <c r="A24" s="4"/>
      <c r="B24" s="153" t="s">
        <v>185</v>
      </c>
      <c r="C24" s="77">
        <v>-998</v>
      </c>
      <c r="D24" s="77">
        <v>-2342</v>
      </c>
      <c r="E24" s="77">
        <v>0</v>
      </c>
      <c r="F24" s="77">
        <v>-297</v>
      </c>
      <c r="G24" s="77">
        <v>-242</v>
      </c>
      <c r="H24" s="77">
        <v>0</v>
      </c>
      <c r="I24" s="77">
        <v>0</v>
      </c>
      <c r="J24" s="77">
        <v>0</v>
      </c>
      <c r="K24" s="77">
        <v>0</v>
      </c>
      <c r="L24" s="77">
        <v>0</v>
      </c>
      <c r="M24" s="77">
        <v>-79</v>
      </c>
      <c r="N24" s="77">
        <v>-13727</v>
      </c>
      <c r="O24" s="77">
        <v>-393</v>
      </c>
      <c r="P24" s="77">
        <v>0</v>
      </c>
      <c r="Q24" s="77">
        <v>0</v>
      </c>
      <c r="R24" s="77">
        <v>0</v>
      </c>
      <c r="S24" s="77">
        <v>0</v>
      </c>
      <c r="T24" s="78">
        <v>0</v>
      </c>
    </row>
    <row r="25" spans="1:20" x14ac:dyDescent="0.25">
      <c r="A25" s="4"/>
      <c r="B25" s="79" t="s">
        <v>181</v>
      </c>
      <c r="C25" s="77"/>
      <c r="D25" s="77"/>
      <c r="E25" s="77"/>
      <c r="F25" s="77"/>
      <c r="G25" s="77"/>
      <c r="H25" s="77"/>
      <c r="I25" s="77"/>
      <c r="J25" s="77"/>
      <c r="K25" s="77"/>
      <c r="L25" s="77"/>
      <c r="M25" s="77"/>
      <c r="N25" s="77"/>
      <c r="O25" s="77"/>
      <c r="P25" s="77"/>
      <c r="Q25" s="77"/>
      <c r="R25" s="77"/>
      <c r="S25" s="77"/>
      <c r="T25" s="78"/>
    </row>
    <row r="26" spans="1:20" x14ac:dyDescent="0.25">
      <c r="A26" s="4" t="s">
        <v>17</v>
      </c>
      <c r="B26" s="5" t="s">
        <v>186</v>
      </c>
      <c r="C26" s="74">
        <v>28212345</v>
      </c>
      <c r="D26" s="74">
        <v>66202465</v>
      </c>
      <c r="E26" s="74">
        <v>170611</v>
      </c>
      <c r="F26" s="74">
        <v>48740843</v>
      </c>
      <c r="G26" s="74">
        <v>2199996</v>
      </c>
      <c r="H26" s="74">
        <v>811784</v>
      </c>
      <c r="I26" s="74">
        <v>230387</v>
      </c>
      <c r="J26" s="74">
        <v>10662598</v>
      </c>
      <c r="K26" s="74">
        <v>465591</v>
      </c>
      <c r="L26" s="74">
        <v>7914376</v>
      </c>
      <c r="M26" s="74">
        <v>16260934</v>
      </c>
      <c r="N26" s="74">
        <v>77519347</v>
      </c>
      <c r="O26" s="74">
        <v>684216</v>
      </c>
      <c r="P26" s="74">
        <v>5978398</v>
      </c>
      <c r="Q26" s="74">
        <v>3013990</v>
      </c>
      <c r="R26" s="74">
        <v>1081497</v>
      </c>
      <c r="S26" s="74">
        <v>28282449</v>
      </c>
      <c r="T26" s="75">
        <v>9194734</v>
      </c>
    </row>
    <row r="27" spans="1:20" x14ac:dyDescent="0.25">
      <c r="A27" s="4"/>
      <c r="B27" s="6" t="s">
        <v>187</v>
      </c>
      <c r="C27" s="74"/>
      <c r="D27" s="74"/>
      <c r="E27" s="74"/>
      <c r="F27" s="74"/>
      <c r="G27" s="74"/>
      <c r="H27" s="74"/>
      <c r="I27" s="74"/>
      <c r="J27" s="74"/>
      <c r="K27" s="74"/>
      <c r="L27" s="74"/>
      <c r="M27" s="74"/>
      <c r="N27" s="74"/>
      <c r="O27" s="74"/>
      <c r="P27" s="74"/>
      <c r="Q27" s="74"/>
      <c r="R27" s="74"/>
      <c r="S27" s="74"/>
      <c r="T27" s="75"/>
    </row>
    <row r="28" spans="1:20" x14ac:dyDescent="0.25">
      <c r="A28" s="4"/>
      <c r="B28" s="153" t="s">
        <v>188</v>
      </c>
      <c r="C28" s="77">
        <v>28932179</v>
      </c>
      <c r="D28" s="77">
        <v>70317324</v>
      </c>
      <c r="E28" s="77">
        <v>170942</v>
      </c>
      <c r="F28" s="77">
        <v>51175541</v>
      </c>
      <c r="G28" s="77">
        <v>2314466</v>
      </c>
      <c r="H28" s="77">
        <v>853592</v>
      </c>
      <c r="I28" s="77">
        <v>241712</v>
      </c>
      <c r="J28" s="77">
        <v>11497716</v>
      </c>
      <c r="K28" s="77">
        <v>478948</v>
      </c>
      <c r="L28" s="77">
        <v>8565025</v>
      </c>
      <c r="M28" s="77">
        <v>17025762</v>
      </c>
      <c r="N28" s="77">
        <v>81366938</v>
      </c>
      <c r="O28" s="77">
        <v>760378</v>
      </c>
      <c r="P28" s="77">
        <v>6158066</v>
      </c>
      <c r="Q28" s="77">
        <v>3026242</v>
      </c>
      <c r="R28" s="77">
        <v>1134994</v>
      </c>
      <c r="S28" s="77">
        <v>29120400</v>
      </c>
      <c r="T28" s="78">
        <v>9194734</v>
      </c>
    </row>
    <row r="29" spans="1:20" x14ac:dyDescent="0.25">
      <c r="A29" s="4"/>
      <c r="B29" s="79" t="s">
        <v>179</v>
      </c>
      <c r="C29" s="77"/>
      <c r="D29" s="77"/>
      <c r="E29" s="77"/>
      <c r="F29" s="77"/>
      <c r="G29" s="77"/>
      <c r="H29" s="77"/>
      <c r="I29" s="77"/>
      <c r="J29" s="77"/>
      <c r="K29" s="77"/>
      <c r="L29" s="77"/>
      <c r="M29" s="77"/>
      <c r="N29" s="77"/>
      <c r="O29" s="77"/>
      <c r="P29" s="77"/>
      <c r="Q29" s="77"/>
      <c r="R29" s="77"/>
      <c r="S29" s="77"/>
      <c r="T29" s="78"/>
    </row>
    <row r="30" spans="1:20" x14ac:dyDescent="0.25">
      <c r="A30" s="4"/>
      <c r="B30" s="153" t="s">
        <v>189</v>
      </c>
      <c r="C30" s="77">
        <v>-719834</v>
      </c>
      <c r="D30" s="77">
        <v>-4114859</v>
      </c>
      <c r="E30" s="77">
        <v>-331</v>
      </c>
      <c r="F30" s="77">
        <v>-2434698</v>
      </c>
      <c r="G30" s="77">
        <v>-114470</v>
      </c>
      <c r="H30" s="77">
        <v>-41808</v>
      </c>
      <c r="I30" s="77">
        <v>-11325</v>
      </c>
      <c r="J30" s="77">
        <v>-835118</v>
      </c>
      <c r="K30" s="77">
        <v>-13357</v>
      </c>
      <c r="L30" s="77">
        <v>-650649</v>
      </c>
      <c r="M30" s="77">
        <v>-764828</v>
      </c>
      <c r="N30" s="77">
        <v>-3847591</v>
      </c>
      <c r="O30" s="77">
        <v>-76162</v>
      </c>
      <c r="P30" s="77">
        <v>-179668</v>
      </c>
      <c r="Q30" s="77">
        <v>-12252</v>
      </c>
      <c r="R30" s="77">
        <v>-53497</v>
      </c>
      <c r="S30" s="77">
        <v>-837951</v>
      </c>
      <c r="T30" s="78">
        <v>0</v>
      </c>
    </row>
    <row r="31" spans="1:20" x14ac:dyDescent="0.25">
      <c r="A31" s="4"/>
      <c r="B31" s="79" t="s">
        <v>181</v>
      </c>
      <c r="C31" s="77"/>
      <c r="D31" s="77"/>
      <c r="E31" s="77"/>
      <c r="F31" s="77"/>
      <c r="G31" s="77"/>
      <c r="H31" s="77"/>
      <c r="I31" s="77"/>
      <c r="J31" s="77"/>
      <c r="K31" s="77"/>
      <c r="L31" s="77"/>
      <c r="M31" s="77"/>
      <c r="N31" s="77"/>
      <c r="O31" s="77"/>
      <c r="P31" s="77"/>
      <c r="Q31" s="77"/>
      <c r="R31" s="77"/>
      <c r="S31" s="77"/>
      <c r="T31" s="78"/>
    </row>
    <row r="32" spans="1:20" x14ac:dyDescent="0.25">
      <c r="A32" s="4" t="s">
        <v>18</v>
      </c>
      <c r="B32" s="5" t="s">
        <v>190</v>
      </c>
      <c r="C32" s="74">
        <v>479704</v>
      </c>
      <c r="D32" s="74">
        <v>3742148</v>
      </c>
      <c r="E32" s="74">
        <v>0</v>
      </c>
      <c r="F32" s="74">
        <v>1310181</v>
      </c>
      <c r="G32" s="74">
        <v>405195</v>
      </c>
      <c r="H32" s="74">
        <v>99523</v>
      </c>
      <c r="I32" s="74">
        <v>96597</v>
      </c>
      <c r="J32" s="74">
        <v>37049</v>
      </c>
      <c r="K32" s="74">
        <v>26068</v>
      </c>
      <c r="L32" s="74">
        <v>2427554</v>
      </c>
      <c r="M32" s="74">
        <v>21886</v>
      </c>
      <c r="N32" s="74">
        <v>2502443</v>
      </c>
      <c r="O32" s="74">
        <v>0</v>
      </c>
      <c r="P32" s="74">
        <v>0</v>
      </c>
      <c r="Q32" s="74">
        <v>0</v>
      </c>
      <c r="R32" s="74">
        <v>0</v>
      </c>
      <c r="S32" s="74">
        <v>0</v>
      </c>
      <c r="T32" s="75">
        <v>0</v>
      </c>
    </row>
    <row r="33" spans="1:20" x14ac:dyDescent="0.25">
      <c r="A33" s="4"/>
      <c r="B33" s="6" t="s">
        <v>191</v>
      </c>
      <c r="C33" s="74"/>
      <c r="D33" s="74"/>
      <c r="E33" s="74"/>
      <c r="F33" s="74"/>
      <c r="G33" s="74"/>
      <c r="H33" s="74"/>
      <c r="I33" s="74"/>
      <c r="J33" s="74"/>
      <c r="K33" s="74"/>
      <c r="L33" s="74"/>
      <c r="M33" s="74"/>
      <c r="N33" s="74"/>
      <c r="O33" s="74"/>
      <c r="P33" s="74"/>
      <c r="Q33" s="74"/>
      <c r="R33" s="74"/>
      <c r="S33" s="74"/>
      <c r="T33" s="75"/>
    </row>
    <row r="34" spans="1:20" x14ac:dyDescent="0.25">
      <c r="A34" s="4"/>
      <c r="B34" s="153" t="s">
        <v>192</v>
      </c>
      <c r="C34" s="77">
        <v>479704</v>
      </c>
      <c r="D34" s="77">
        <v>3742148</v>
      </c>
      <c r="E34" s="77">
        <v>0</v>
      </c>
      <c r="F34" s="77">
        <v>1340229</v>
      </c>
      <c r="G34" s="77">
        <v>405552</v>
      </c>
      <c r="H34" s="77">
        <v>99523</v>
      </c>
      <c r="I34" s="77">
        <v>96597</v>
      </c>
      <c r="J34" s="77">
        <v>37049</v>
      </c>
      <c r="K34" s="77">
        <v>26068</v>
      </c>
      <c r="L34" s="77">
        <v>2427554</v>
      </c>
      <c r="M34" s="77">
        <v>21886</v>
      </c>
      <c r="N34" s="77">
        <v>2502443</v>
      </c>
      <c r="O34" s="77">
        <v>0</v>
      </c>
      <c r="P34" s="77">
        <v>0</v>
      </c>
      <c r="Q34" s="77">
        <v>0</v>
      </c>
      <c r="R34" s="77">
        <v>0</v>
      </c>
      <c r="S34" s="77">
        <v>0</v>
      </c>
      <c r="T34" s="78">
        <v>0</v>
      </c>
    </row>
    <row r="35" spans="1:20" x14ac:dyDescent="0.25">
      <c r="A35" s="4"/>
      <c r="B35" s="79" t="s">
        <v>179</v>
      </c>
      <c r="C35" s="77"/>
      <c r="D35" s="77"/>
      <c r="E35" s="77"/>
      <c r="F35" s="77"/>
      <c r="G35" s="77"/>
      <c r="H35" s="77"/>
      <c r="I35" s="77"/>
      <c r="J35" s="77"/>
      <c r="K35" s="77"/>
      <c r="L35" s="77"/>
      <c r="M35" s="77"/>
      <c r="N35" s="77"/>
      <c r="O35" s="77"/>
      <c r="P35" s="77"/>
      <c r="Q35" s="77"/>
      <c r="R35" s="77"/>
      <c r="S35" s="77"/>
      <c r="T35" s="78"/>
    </row>
    <row r="36" spans="1:20" x14ac:dyDescent="0.25">
      <c r="A36" s="4"/>
      <c r="B36" s="153" t="s">
        <v>193</v>
      </c>
      <c r="C36" s="77">
        <v>0</v>
      </c>
      <c r="D36" s="77">
        <v>0</v>
      </c>
      <c r="E36" s="77">
        <v>0</v>
      </c>
      <c r="F36" s="77">
        <v>-30048</v>
      </c>
      <c r="G36" s="77">
        <v>-357</v>
      </c>
      <c r="H36" s="77">
        <v>0</v>
      </c>
      <c r="I36" s="77">
        <v>0</v>
      </c>
      <c r="J36" s="77">
        <v>0</v>
      </c>
      <c r="K36" s="77">
        <v>0</v>
      </c>
      <c r="L36" s="77">
        <v>0</v>
      </c>
      <c r="M36" s="77">
        <v>0</v>
      </c>
      <c r="N36" s="77">
        <v>0</v>
      </c>
      <c r="O36" s="77">
        <v>0</v>
      </c>
      <c r="P36" s="77">
        <v>0</v>
      </c>
      <c r="Q36" s="77">
        <v>0</v>
      </c>
      <c r="R36" s="77">
        <v>0</v>
      </c>
      <c r="S36" s="77">
        <v>0</v>
      </c>
      <c r="T36" s="78">
        <v>0</v>
      </c>
    </row>
    <row r="37" spans="1:20" x14ac:dyDescent="0.25">
      <c r="A37" s="4"/>
      <c r="B37" s="79" t="s">
        <v>181</v>
      </c>
      <c r="C37" s="77"/>
      <c r="D37" s="77"/>
      <c r="E37" s="77"/>
      <c r="F37" s="77"/>
      <c r="G37" s="77"/>
      <c r="H37" s="77"/>
      <c r="I37" s="77"/>
      <c r="J37" s="77"/>
      <c r="K37" s="77"/>
      <c r="L37" s="77"/>
      <c r="M37" s="77"/>
      <c r="N37" s="77"/>
      <c r="O37" s="77"/>
      <c r="P37" s="77"/>
      <c r="Q37" s="77"/>
      <c r="R37" s="77"/>
      <c r="S37" s="77"/>
      <c r="T37" s="78"/>
    </row>
    <row r="38" spans="1:20" x14ac:dyDescent="0.25">
      <c r="A38" s="4" t="s">
        <v>19</v>
      </c>
      <c r="B38" s="5" t="s">
        <v>194</v>
      </c>
      <c r="C38" s="74">
        <v>0</v>
      </c>
      <c r="D38" s="74">
        <v>45299</v>
      </c>
      <c r="E38" s="74">
        <v>0</v>
      </c>
      <c r="F38" s="74">
        <v>0</v>
      </c>
      <c r="G38" s="74">
        <v>0</v>
      </c>
      <c r="H38" s="74">
        <v>0</v>
      </c>
      <c r="I38" s="74">
        <v>0</v>
      </c>
      <c r="J38" s="74">
        <v>61862</v>
      </c>
      <c r="K38" s="74">
        <v>0</v>
      </c>
      <c r="L38" s="74">
        <v>0</v>
      </c>
      <c r="M38" s="74">
        <v>0</v>
      </c>
      <c r="N38" s="74">
        <v>412974</v>
      </c>
      <c r="O38" s="74">
        <v>0</v>
      </c>
      <c r="P38" s="74">
        <v>0</v>
      </c>
      <c r="Q38" s="74">
        <v>0</v>
      </c>
      <c r="R38" s="74">
        <v>0</v>
      </c>
      <c r="S38" s="74">
        <v>0</v>
      </c>
      <c r="T38" s="75">
        <v>0</v>
      </c>
    </row>
    <row r="39" spans="1:20" x14ac:dyDescent="0.25">
      <c r="A39" s="4"/>
      <c r="B39" s="6" t="s">
        <v>195</v>
      </c>
      <c r="C39" s="74"/>
      <c r="D39" s="74"/>
      <c r="E39" s="74"/>
      <c r="F39" s="74"/>
      <c r="G39" s="74"/>
      <c r="H39" s="74"/>
      <c r="I39" s="74"/>
      <c r="J39" s="74"/>
      <c r="K39" s="74"/>
      <c r="L39" s="74"/>
      <c r="M39" s="74"/>
      <c r="N39" s="74"/>
      <c r="O39" s="74"/>
      <c r="P39" s="74"/>
      <c r="Q39" s="74"/>
      <c r="R39" s="74"/>
      <c r="S39" s="74"/>
      <c r="T39" s="75"/>
    </row>
    <row r="40" spans="1:20" x14ac:dyDescent="0.25">
      <c r="A40" s="4" t="s">
        <v>20</v>
      </c>
      <c r="B40" s="5" t="s">
        <v>196</v>
      </c>
      <c r="C40" s="74">
        <v>307815</v>
      </c>
      <c r="D40" s="74">
        <v>122240</v>
      </c>
      <c r="E40" s="74">
        <v>0</v>
      </c>
      <c r="F40" s="74">
        <v>484841</v>
      </c>
      <c r="G40" s="74">
        <v>74896</v>
      </c>
      <c r="H40" s="74">
        <v>0</v>
      </c>
      <c r="I40" s="74">
        <v>0</v>
      </c>
      <c r="J40" s="74">
        <v>0</v>
      </c>
      <c r="K40" s="74">
        <v>0</v>
      </c>
      <c r="L40" s="74">
        <v>0</v>
      </c>
      <c r="M40" s="74">
        <v>1370</v>
      </c>
      <c r="N40" s="74">
        <v>122352</v>
      </c>
      <c r="O40" s="74">
        <v>1631</v>
      </c>
      <c r="P40" s="74">
        <v>3346</v>
      </c>
      <c r="Q40" s="74">
        <v>2271</v>
      </c>
      <c r="R40" s="74">
        <v>1732</v>
      </c>
      <c r="S40" s="74">
        <v>196633</v>
      </c>
      <c r="T40" s="75">
        <v>15498</v>
      </c>
    </row>
    <row r="41" spans="1:20" x14ac:dyDescent="0.25">
      <c r="A41" s="4"/>
      <c r="B41" s="6" t="s">
        <v>197</v>
      </c>
      <c r="C41" s="74"/>
      <c r="D41" s="74"/>
      <c r="E41" s="74"/>
      <c r="F41" s="74"/>
      <c r="G41" s="74"/>
      <c r="H41" s="74"/>
      <c r="I41" s="74"/>
      <c r="J41" s="74"/>
      <c r="K41" s="74"/>
      <c r="L41" s="74"/>
      <c r="M41" s="74"/>
      <c r="N41" s="74"/>
      <c r="O41" s="74"/>
      <c r="P41" s="74"/>
      <c r="Q41" s="74"/>
      <c r="R41" s="74"/>
      <c r="S41" s="74"/>
      <c r="T41" s="75"/>
    </row>
    <row r="42" spans="1:20" x14ac:dyDescent="0.25">
      <c r="A42" s="4" t="s">
        <v>21</v>
      </c>
      <c r="B42" s="5" t="s">
        <v>198</v>
      </c>
      <c r="C42" s="74">
        <v>0</v>
      </c>
      <c r="D42" s="74">
        <v>1088526</v>
      </c>
      <c r="E42" s="74">
        <v>0</v>
      </c>
      <c r="F42" s="74">
        <v>2164049</v>
      </c>
      <c r="G42" s="74">
        <v>1172</v>
      </c>
      <c r="H42" s="74">
        <v>465</v>
      </c>
      <c r="I42" s="74">
        <v>29158</v>
      </c>
      <c r="J42" s="74">
        <v>340412</v>
      </c>
      <c r="K42" s="74">
        <v>8772</v>
      </c>
      <c r="L42" s="74">
        <v>775358</v>
      </c>
      <c r="M42" s="74">
        <v>230107</v>
      </c>
      <c r="N42" s="74">
        <v>608399</v>
      </c>
      <c r="O42" s="74">
        <v>0</v>
      </c>
      <c r="P42" s="74">
        <v>74</v>
      </c>
      <c r="Q42" s="74">
        <v>0</v>
      </c>
      <c r="R42" s="74">
        <v>1433</v>
      </c>
      <c r="S42" s="74">
        <v>180115</v>
      </c>
      <c r="T42" s="75">
        <v>48966</v>
      </c>
    </row>
    <row r="43" spans="1:20" x14ac:dyDescent="0.25">
      <c r="A43" s="4"/>
      <c r="B43" s="6" t="s">
        <v>199</v>
      </c>
      <c r="C43" s="74"/>
      <c r="D43" s="74"/>
      <c r="E43" s="74"/>
      <c r="F43" s="74"/>
      <c r="G43" s="74"/>
      <c r="H43" s="74"/>
      <c r="I43" s="74"/>
      <c r="J43" s="74"/>
      <c r="K43" s="74"/>
      <c r="L43" s="74"/>
      <c r="M43" s="74"/>
      <c r="N43" s="74"/>
      <c r="O43" s="74"/>
      <c r="P43" s="74"/>
      <c r="Q43" s="74"/>
      <c r="R43" s="74"/>
      <c r="S43" s="74"/>
      <c r="T43" s="75"/>
    </row>
    <row r="44" spans="1:20" x14ac:dyDescent="0.25">
      <c r="A44" s="4"/>
      <c r="B44" s="153" t="s">
        <v>200</v>
      </c>
      <c r="C44" s="77">
        <v>0</v>
      </c>
      <c r="D44" s="77">
        <v>1365392</v>
      </c>
      <c r="E44" s="77">
        <v>0</v>
      </c>
      <c r="F44" s="77">
        <v>2339914</v>
      </c>
      <c r="G44" s="77">
        <v>1172</v>
      </c>
      <c r="H44" s="77">
        <v>465</v>
      </c>
      <c r="I44" s="77">
        <v>32317</v>
      </c>
      <c r="J44" s="77">
        <v>356014</v>
      </c>
      <c r="K44" s="77">
        <v>8772</v>
      </c>
      <c r="L44" s="77">
        <v>825785</v>
      </c>
      <c r="M44" s="77">
        <v>265576</v>
      </c>
      <c r="N44" s="77">
        <v>734784</v>
      </c>
      <c r="O44" s="77">
        <v>0</v>
      </c>
      <c r="P44" s="77">
        <v>74</v>
      </c>
      <c r="Q44" s="77">
        <v>0</v>
      </c>
      <c r="R44" s="77">
        <v>1585</v>
      </c>
      <c r="S44" s="77">
        <v>263486</v>
      </c>
      <c r="T44" s="78">
        <v>48966</v>
      </c>
    </row>
    <row r="45" spans="1:20" x14ac:dyDescent="0.25">
      <c r="A45" s="4"/>
      <c r="B45" s="16" t="s">
        <v>179</v>
      </c>
      <c r="C45" s="77"/>
      <c r="D45" s="77"/>
      <c r="E45" s="77"/>
      <c r="F45" s="77"/>
      <c r="G45" s="77"/>
      <c r="H45" s="77"/>
      <c r="I45" s="77"/>
      <c r="J45" s="77"/>
      <c r="K45" s="77"/>
      <c r="L45" s="77"/>
      <c r="M45" s="77"/>
      <c r="N45" s="77"/>
      <c r="O45" s="77"/>
      <c r="P45" s="77"/>
      <c r="Q45" s="77"/>
      <c r="R45" s="77"/>
      <c r="S45" s="77"/>
      <c r="T45" s="78"/>
    </row>
    <row r="46" spans="1:20" x14ac:dyDescent="0.25">
      <c r="A46" s="4"/>
      <c r="B46" s="153" t="s">
        <v>201</v>
      </c>
      <c r="C46" s="77">
        <v>0</v>
      </c>
      <c r="D46" s="77">
        <v>-276866</v>
      </c>
      <c r="E46" s="77">
        <v>0</v>
      </c>
      <c r="F46" s="77">
        <v>-175865</v>
      </c>
      <c r="G46" s="77">
        <v>0</v>
      </c>
      <c r="H46" s="77">
        <v>0</v>
      </c>
      <c r="I46" s="77">
        <v>-3159</v>
      </c>
      <c r="J46" s="77">
        <v>-15602</v>
      </c>
      <c r="K46" s="77">
        <v>0</v>
      </c>
      <c r="L46" s="77">
        <v>-50427</v>
      </c>
      <c r="M46" s="77">
        <v>-35469</v>
      </c>
      <c r="N46" s="77">
        <v>-126385</v>
      </c>
      <c r="O46" s="77">
        <v>0</v>
      </c>
      <c r="P46" s="77">
        <v>0</v>
      </c>
      <c r="Q46" s="77">
        <v>0</v>
      </c>
      <c r="R46" s="77">
        <v>-152</v>
      </c>
      <c r="S46" s="77">
        <v>-83371</v>
      </c>
      <c r="T46" s="78">
        <v>0</v>
      </c>
    </row>
    <row r="47" spans="1:20" x14ac:dyDescent="0.25">
      <c r="A47" s="4"/>
      <c r="B47" s="16" t="s">
        <v>181</v>
      </c>
      <c r="C47" s="77"/>
      <c r="D47" s="77"/>
      <c r="E47" s="77"/>
      <c r="F47" s="77"/>
      <c r="G47" s="77"/>
      <c r="H47" s="77"/>
      <c r="I47" s="77"/>
      <c r="J47" s="77"/>
      <c r="K47" s="77"/>
      <c r="L47" s="77"/>
      <c r="M47" s="77"/>
      <c r="N47" s="77"/>
      <c r="O47" s="77"/>
      <c r="P47" s="77"/>
      <c r="Q47" s="77"/>
      <c r="R47" s="77"/>
      <c r="S47" s="77"/>
      <c r="T47" s="78"/>
    </row>
    <row r="48" spans="1:20" x14ac:dyDescent="0.25">
      <c r="A48" s="4" t="s">
        <v>22</v>
      </c>
      <c r="B48" s="5" t="s">
        <v>202</v>
      </c>
      <c r="C48" s="74">
        <v>0</v>
      </c>
      <c r="D48" s="74">
        <v>560731</v>
      </c>
      <c r="E48" s="74">
        <v>0</v>
      </c>
      <c r="F48" s="74">
        <v>385311</v>
      </c>
      <c r="G48" s="74">
        <v>0</v>
      </c>
      <c r="H48" s="74">
        <v>489</v>
      </c>
      <c r="I48" s="74">
        <v>5120</v>
      </c>
      <c r="J48" s="74">
        <v>889061</v>
      </c>
      <c r="K48" s="74">
        <v>17601</v>
      </c>
      <c r="L48" s="74">
        <v>0</v>
      </c>
      <c r="M48" s="74">
        <v>44211</v>
      </c>
      <c r="N48" s="74">
        <v>444610</v>
      </c>
      <c r="O48" s="74">
        <v>0</v>
      </c>
      <c r="P48" s="74">
        <v>0</v>
      </c>
      <c r="Q48" s="74">
        <v>0</v>
      </c>
      <c r="R48" s="74">
        <v>0</v>
      </c>
      <c r="S48" s="74">
        <v>0</v>
      </c>
      <c r="T48" s="75">
        <v>0</v>
      </c>
    </row>
    <row r="49" spans="1:20" x14ac:dyDescent="0.25">
      <c r="A49" s="4"/>
      <c r="B49" s="6" t="s">
        <v>203</v>
      </c>
      <c r="C49" s="74"/>
      <c r="D49" s="74"/>
      <c r="E49" s="74"/>
      <c r="F49" s="74"/>
      <c r="G49" s="74"/>
      <c r="H49" s="74"/>
      <c r="I49" s="74"/>
      <c r="J49" s="74"/>
      <c r="K49" s="74"/>
      <c r="L49" s="74"/>
      <c r="M49" s="74"/>
      <c r="N49" s="74"/>
      <c r="O49" s="74"/>
      <c r="P49" s="74"/>
      <c r="Q49" s="74"/>
      <c r="R49" s="74"/>
      <c r="S49" s="74"/>
      <c r="T49" s="75"/>
    </row>
    <row r="50" spans="1:20" x14ac:dyDescent="0.25">
      <c r="A50" s="4" t="s">
        <v>23</v>
      </c>
      <c r="B50" s="5" t="s">
        <v>204</v>
      </c>
      <c r="C50" s="74">
        <v>219290</v>
      </c>
      <c r="D50" s="74">
        <v>619085</v>
      </c>
      <c r="E50" s="74">
        <v>16828</v>
      </c>
      <c r="F50" s="74">
        <v>864595</v>
      </c>
      <c r="G50" s="74">
        <v>19554</v>
      </c>
      <c r="H50" s="74">
        <v>15069</v>
      </c>
      <c r="I50" s="74">
        <v>2705</v>
      </c>
      <c r="J50" s="74">
        <v>343492</v>
      </c>
      <c r="K50" s="74">
        <v>12652</v>
      </c>
      <c r="L50" s="74">
        <v>284872</v>
      </c>
      <c r="M50" s="74">
        <v>105796</v>
      </c>
      <c r="N50" s="74">
        <v>1100743</v>
      </c>
      <c r="O50" s="74">
        <v>12264</v>
      </c>
      <c r="P50" s="74">
        <v>45596</v>
      </c>
      <c r="Q50" s="74">
        <v>15923</v>
      </c>
      <c r="R50" s="74">
        <v>7481</v>
      </c>
      <c r="S50" s="74">
        <v>346635</v>
      </c>
      <c r="T50" s="75">
        <v>63600</v>
      </c>
    </row>
    <row r="51" spans="1:20" x14ac:dyDescent="0.25">
      <c r="A51" s="4"/>
      <c r="B51" s="6" t="s">
        <v>205</v>
      </c>
      <c r="C51" s="74"/>
      <c r="D51" s="74"/>
      <c r="E51" s="74"/>
      <c r="F51" s="74"/>
      <c r="G51" s="74"/>
      <c r="H51" s="74"/>
      <c r="I51" s="74"/>
      <c r="J51" s="74"/>
      <c r="K51" s="74"/>
      <c r="L51" s="74"/>
      <c r="M51" s="74"/>
      <c r="N51" s="74"/>
      <c r="O51" s="74"/>
      <c r="P51" s="74"/>
      <c r="Q51" s="74"/>
      <c r="R51" s="74"/>
      <c r="S51" s="74"/>
      <c r="T51" s="75"/>
    </row>
    <row r="52" spans="1:20" x14ac:dyDescent="0.25">
      <c r="A52" s="4"/>
      <c r="B52" s="153" t="s">
        <v>206</v>
      </c>
      <c r="C52" s="77">
        <v>733671</v>
      </c>
      <c r="D52" s="77">
        <v>1837514</v>
      </c>
      <c r="E52" s="77">
        <v>25647</v>
      </c>
      <c r="F52" s="77">
        <v>1689510</v>
      </c>
      <c r="G52" s="77">
        <v>35677</v>
      </c>
      <c r="H52" s="77" t="s">
        <v>322</v>
      </c>
      <c r="I52" s="77">
        <v>5715</v>
      </c>
      <c r="J52" s="77">
        <v>506772</v>
      </c>
      <c r="K52" s="77">
        <v>17196</v>
      </c>
      <c r="L52" s="77">
        <v>534135</v>
      </c>
      <c r="M52" s="77">
        <v>278035</v>
      </c>
      <c r="N52" s="77">
        <v>2164770</v>
      </c>
      <c r="O52" s="77">
        <v>23713</v>
      </c>
      <c r="P52" s="77">
        <v>121765</v>
      </c>
      <c r="Q52" s="77">
        <v>25919</v>
      </c>
      <c r="R52" s="77">
        <v>11459</v>
      </c>
      <c r="S52" s="77">
        <v>846219</v>
      </c>
      <c r="T52" s="78">
        <v>142113</v>
      </c>
    </row>
    <row r="53" spans="1:20" x14ac:dyDescent="0.25">
      <c r="A53" s="4"/>
      <c r="B53" s="16" t="s">
        <v>179</v>
      </c>
      <c r="C53" s="77"/>
      <c r="D53" s="77"/>
      <c r="E53" s="77"/>
      <c r="F53" s="77"/>
      <c r="G53" s="77"/>
      <c r="H53" s="77"/>
      <c r="I53" s="77"/>
      <c r="J53" s="77"/>
      <c r="K53" s="77"/>
      <c r="L53" s="77"/>
      <c r="M53" s="77"/>
      <c r="N53" s="77"/>
      <c r="O53" s="77"/>
      <c r="P53" s="77"/>
      <c r="Q53" s="77"/>
      <c r="R53" s="77"/>
      <c r="S53" s="77"/>
      <c r="T53" s="78"/>
    </row>
    <row r="54" spans="1:20" x14ac:dyDescent="0.25">
      <c r="A54" s="4"/>
      <c r="B54" s="153" t="s">
        <v>207</v>
      </c>
      <c r="C54" s="77">
        <v>-514381</v>
      </c>
      <c r="D54" s="77">
        <v>-1218429</v>
      </c>
      <c r="E54" s="77">
        <v>-8819</v>
      </c>
      <c r="F54" s="77">
        <v>-824915</v>
      </c>
      <c r="G54" s="77">
        <v>-16123</v>
      </c>
      <c r="H54" s="77" t="s">
        <v>322</v>
      </c>
      <c r="I54" s="77">
        <v>-3010</v>
      </c>
      <c r="J54" s="77">
        <v>-163280</v>
      </c>
      <c r="K54" s="77">
        <v>-4544</v>
      </c>
      <c r="L54" s="77">
        <v>-249263</v>
      </c>
      <c r="M54" s="77">
        <v>-172239</v>
      </c>
      <c r="N54" s="77">
        <v>-1064027</v>
      </c>
      <c r="O54" s="77">
        <v>-11449</v>
      </c>
      <c r="P54" s="77">
        <v>-76169</v>
      </c>
      <c r="Q54" s="77">
        <v>-9996</v>
      </c>
      <c r="R54" s="77">
        <v>-3978</v>
      </c>
      <c r="S54" s="77">
        <v>-499584</v>
      </c>
      <c r="T54" s="78">
        <v>-78513</v>
      </c>
    </row>
    <row r="55" spans="1:20" x14ac:dyDescent="0.25">
      <c r="A55" s="4"/>
      <c r="B55" s="16" t="s">
        <v>208</v>
      </c>
      <c r="C55" s="77"/>
      <c r="D55" s="77"/>
      <c r="E55" s="77"/>
      <c r="F55" s="77"/>
      <c r="G55" s="77"/>
      <c r="H55" s="77"/>
      <c r="I55" s="77"/>
      <c r="J55" s="77"/>
      <c r="K55" s="77"/>
      <c r="L55" s="77"/>
      <c r="M55" s="77"/>
      <c r="N55" s="77"/>
      <c r="O55" s="77"/>
      <c r="P55" s="77"/>
      <c r="Q55" s="77"/>
      <c r="R55" s="77"/>
      <c r="S55" s="77"/>
      <c r="T55" s="78"/>
    </row>
    <row r="56" spans="1:20" x14ac:dyDescent="0.25">
      <c r="A56" s="4" t="s">
        <v>24</v>
      </c>
      <c r="B56" s="5" t="s">
        <v>209</v>
      </c>
      <c r="C56" s="74">
        <v>10943</v>
      </c>
      <c r="D56" s="74">
        <v>248494</v>
      </c>
      <c r="E56" s="74">
        <v>355</v>
      </c>
      <c r="F56" s="74">
        <v>485202</v>
      </c>
      <c r="G56" s="74">
        <v>72667</v>
      </c>
      <c r="H56" s="74">
        <v>1454</v>
      </c>
      <c r="I56" s="74">
        <v>724</v>
      </c>
      <c r="J56" s="74">
        <v>27586</v>
      </c>
      <c r="K56" s="74">
        <v>3381</v>
      </c>
      <c r="L56" s="74">
        <v>55334</v>
      </c>
      <c r="M56" s="74">
        <v>61335</v>
      </c>
      <c r="N56" s="74">
        <v>431242</v>
      </c>
      <c r="O56" s="74">
        <v>24177</v>
      </c>
      <c r="P56" s="74">
        <v>8445</v>
      </c>
      <c r="Q56" s="74">
        <v>89473</v>
      </c>
      <c r="R56" s="74">
        <v>2785</v>
      </c>
      <c r="S56" s="74">
        <v>83862</v>
      </c>
      <c r="T56" s="75">
        <v>100794</v>
      </c>
    </row>
    <row r="57" spans="1:20" x14ac:dyDescent="0.25">
      <c r="A57" s="4"/>
      <c r="B57" s="6" t="s">
        <v>35</v>
      </c>
      <c r="C57" s="74"/>
      <c r="D57" s="74"/>
      <c r="E57" s="74"/>
      <c r="F57" s="74"/>
      <c r="G57" s="74"/>
      <c r="H57" s="74"/>
      <c r="I57" s="74"/>
      <c r="J57" s="74"/>
      <c r="K57" s="74"/>
      <c r="L57" s="74"/>
      <c r="M57" s="74"/>
      <c r="N57" s="74"/>
      <c r="O57" s="74"/>
      <c r="P57" s="74"/>
      <c r="Q57" s="74"/>
      <c r="R57" s="74"/>
      <c r="S57" s="74"/>
      <c r="T57" s="75"/>
    </row>
    <row r="58" spans="1:20" x14ac:dyDescent="0.25">
      <c r="A58" s="4"/>
      <c r="B58" s="153" t="s">
        <v>210</v>
      </c>
      <c r="C58" s="77">
        <v>96573</v>
      </c>
      <c r="D58" s="77">
        <v>710328</v>
      </c>
      <c r="E58" s="77">
        <v>7448</v>
      </c>
      <c r="F58" s="77">
        <v>1068755</v>
      </c>
      <c r="G58" s="77">
        <v>87488</v>
      </c>
      <c r="H58" s="77" t="s">
        <v>322</v>
      </c>
      <c r="I58" s="77">
        <v>1875</v>
      </c>
      <c r="J58" s="77">
        <v>92457</v>
      </c>
      <c r="K58" s="77">
        <v>8414</v>
      </c>
      <c r="L58" s="77">
        <v>198777</v>
      </c>
      <c r="M58" s="77">
        <v>122894</v>
      </c>
      <c r="N58" s="77">
        <v>1116456</v>
      </c>
      <c r="O58" s="77">
        <v>28961</v>
      </c>
      <c r="P58" s="77">
        <v>12214</v>
      </c>
      <c r="Q58" s="77">
        <v>135774</v>
      </c>
      <c r="R58" s="77">
        <v>6804</v>
      </c>
      <c r="S58" s="77">
        <v>349856</v>
      </c>
      <c r="T58" s="78">
        <v>139729</v>
      </c>
    </row>
    <row r="59" spans="1:20" x14ac:dyDescent="0.25">
      <c r="A59" s="4"/>
      <c r="B59" s="16" t="s">
        <v>179</v>
      </c>
      <c r="C59" s="77"/>
      <c r="D59" s="77"/>
      <c r="E59" s="77"/>
      <c r="F59" s="77"/>
      <c r="G59" s="77"/>
      <c r="H59" s="77"/>
      <c r="I59" s="77"/>
      <c r="J59" s="77"/>
      <c r="K59" s="77"/>
      <c r="L59" s="77"/>
      <c r="M59" s="77"/>
      <c r="N59" s="77"/>
      <c r="O59" s="77"/>
      <c r="P59" s="77"/>
      <c r="Q59" s="77"/>
      <c r="R59" s="77"/>
      <c r="S59" s="77"/>
      <c r="T59" s="78"/>
    </row>
    <row r="60" spans="1:20" x14ac:dyDescent="0.25">
      <c r="A60" s="4"/>
      <c r="B60" s="153" t="s">
        <v>211</v>
      </c>
      <c r="C60" s="77">
        <v>-85630</v>
      </c>
      <c r="D60" s="77">
        <v>-461834</v>
      </c>
      <c r="E60" s="77">
        <v>-7093</v>
      </c>
      <c r="F60" s="77">
        <v>-583553</v>
      </c>
      <c r="G60" s="77">
        <v>-14821</v>
      </c>
      <c r="H60" s="77" t="s">
        <v>322</v>
      </c>
      <c r="I60" s="77">
        <v>-1151</v>
      </c>
      <c r="J60" s="77">
        <v>-64871</v>
      </c>
      <c r="K60" s="77">
        <v>-5033</v>
      </c>
      <c r="L60" s="77">
        <v>-143443</v>
      </c>
      <c r="M60" s="77">
        <v>-61559</v>
      </c>
      <c r="N60" s="77">
        <v>-685214</v>
      </c>
      <c r="O60" s="77">
        <v>-4784</v>
      </c>
      <c r="P60" s="77">
        <v>-3769</v>
      </c>
      <c r="Q60" s="77">
        <v>-46301</v>
      </c>
      <c r="R60" s="77">
        <v>-4019</v>
      </c>
      <c r="S60" s="77">
        <v>-265994</v>
      </c>
      <c r="T60" s="78">
        <v>-38935</v>
      </c>
    </row>
    <row r="61" spans="1:20" x14ac:dyDescent="0.25">
      <c r="A61" s="4"/>
      <c r="B61" s="16" t="s">
        <v>208</v>
      </c>
      <c r="C61" s="77"/>
      <c r="D61" s="77"/>
      <c r="E61" s="77"/>
      <c r="F61" s="77"/>
      <c r="G61" s="77"/>
      <c r="H61" s="77"/>
      <c r="I61" s="77"/>
      <c r="J61" s="77"/>
      <c r="K61" s="77"/>
      <c r="L61" s="77"/>
      <c r="M61" s="77"/>
      <c r="N61" s="77"/>
      <c r="O61" s="77"/>
      <c r="P61" s="77"/>
      <c r="Q61" s="77"/>
      <c r="R61" s="77"/>
      <c r="S61" s="77"/>
      <c r="T61" s="78"/>
    </row>
    <row r="62" spans="1:20" x14ac:dyDescent="0.25">
      <c r="A62" s="4" t="s">
        <v>25</v>
      </c>
      <c r="B62" s="5" t="s">
        <v>212</v>
      </c>
      <c r="C62" s="74">
        <v>186503</v>
      </c>
      <c r="D62" s="74">
        <v>414632</v>
      </c>
      <c r="E62" s="74">
        <v>5230</v>
      </c>
      <c r="F62" s="74">
        <v>577263</v>
      </c>
      <c r="G62" s="74">
        <v>50152</v>
      </c>
      <c r="H62" s="74">
        <v>0</v>
      </c>
      <c r="I62" s="74">
        <v>0</v>
      </c>
      <c r="J62" s="74">
        <v>161000</v>
      </c>
      <c r="K62" s="74">
        <v>1191</v>
      </c>
      <c r="L62" s="74">
        <v>81838</v>
      </c>
      <c r="M62" s="74">
        <v>60747</v>
      </c>
      <c r="N62" s="74">
        <v>32296</v>
      </c>
      <c r="O62" s="74">
        <v>0</v>
      </c>
      <c r="P62" s="74">
        <v>0</v>
      </c>
      <c r="Q62" s="74">
        <v>33897</v>
      </c>
      <c r="R62" s="74">
        <v>0</v>
      </c>
      <c r="S62" s="74">
        <v>142763</v>
      </c>
      <c r="T62" s="75">
        <v>1002797</v>
      </c>
    </row>
    <row r="63" spans="1:20" x14ac:dyDescent="0.25">
      <c r="A63" s="4"/>
      <c r="B63" s="6" t="s">
        <v>213</v>
      </c>
      <c r="C63" s="74"/>
      <c r="D63" s="74"/>
      <c r="E63" s="74"/>
      <c r="F63" s="74"/>
      <c r="G63" s="74"/>
      <c r="H63" s="74"/>
      <c r="I63" s="74"/>
      <c r="J63" s="74"/>
      <c r="K63" s="74"/>
      <c r="L63" s="74"/>
      <c r="M63" s="74"/>
      <c r="N63" s="74"/>
      <c r="O63" s="74"/>
      <c r="P63" s="74"/>
      <c r="Q63" s="74"/>
      <c r="R63" s="74"/>
      <c r="S63" s="74"/>
      <c r="T63" s="75"/>
    </row>
    <row r="64" spans="1:20" x14ac:dyDescent="0.25">
      <c r="A64" s="4"/>
      <c r="B64" s="153" t="s">
        <v>214</v>
      </c>
      <c r="C64" s="77">
        <v>186503</v>
      </c>
      <c r="D64" s="77">
        <v>414632</v>
      </c>
      <c r="E64" s="77">
        <v>5230</v>
      </c>
      <c r="F64" s="77">
        <v>577263</v>
      </c>
      <c r="G64" s="77">
        <v>50401</v>
      </c>
      <c r="H64" s="77">
        <v>0</v>
      </c>
      <c r="I64" s="77">
        <v>0</v>
      </c>
      <c r="J64" s="77">
        <v>177108</v>
      </c>
      <c r="K64" s="77">
        <v>1191</v>
      </c>
      <c r="L64" s="77">
        <v>81838</v>
      </c>
      <c r="M64" s="77">
        <v>61088</v>
      </c>
      <c r="N64" s="77">
        <v>32296</v>
      </c>
      <c r="O64" s="77">
        <v>0</v>
      </c>
      <c r="P64" s="77">
        <v>0</v>
      </c>
      <c r="Q64" s="77">
        <v>33897</v>
      </c>
      <c r="R64" s="77">
        <v>0</v>
      </c>
      <c r="S64" s="77">
        <v>143263</v>
      </c>
      <c r="T64" s="78">
        <v>1002797</v>
      </c>
    </row>
    <row r="65" spans="1:22" x14ac:dyDescent="0.25">
      <c r="A65" s="4"/>
      <c r="B65" s="16" t="s">
        <v>179</v>
      </c>
      <c r="C65" s="77"/>
      <c r="D65" s="77"/>
      <c r="E65" s="77"/>
      <c r="F65" s="77"/>
      <c r="G65" s="77"/>
      <c r="H65" s="77"/>
      <c r="I65" s="77"/>
      <c r="J65" s="77"/>
      <c r="K65" s="77"/>
      <c r="L65" s="77"/>
      <c r="M65" s="77"/>
      <c r="N65" s="77"/>
      <c r="O65" s="77"/>
      <c r="P65" s="77"/>
      <c r="Q65" s="77"/>
      <c r="R65" s="77"/>
      <c r="S65" s="77"/>
      <c r="T65" s="78"/>
    </row>
    <row r="66" spans="1:22" x14ac:dyDescent="0.25">
      <c r="A66" s="4"/>
      <c r="B66" s="153" t="s">
        <v>215</v>
      </c>
      <c r="C66" s="77">
        <v>0</v>
      </c>
      <c r="D66" s="77">
        <v>0</v>
      </c>
      <c r="E66" s="77">
        <v>0</v>
      </c>
      <c r="F66" s="77">
        <v>0</v>
      </c>
      <c r="G66" s="77">
        <v>-249</v>
      </c>
      <c r="H66" s="77">
        <v>0</v>
      </c>
      <c r="I66" s="77">
        <v>0</v>
      </c>
      <c r="J66" s="77">
        <v>-16108</v>
      </c>
      <c r="K66" s="77">
        <v>0</v>
      </c>
      <c r="L66" s="77">
        <v>0</v>
      </c>
      <c r="M66" s="77">
        <v>-341</v>
      </c>
      <c r="N66" s="77">
        <v>0</v>
      </c>
      <c r="O66" s="77">
        <v>0</v>
      </c>
      <c r="P66" s="77">
        <v>0</v>
      </c>
      <c r="Q66" s="77">
        <v>0</v>
      </c>
      <c r="R66" s="77">
        <v>0</v>
      </c>
      <c r="S66" s="77">
        <v>-500</v>
      </c>
      <c r="T66" s="78">
        <v>0</v>
      </c>
    </row>
    <row r="67" spans="1:22" x14ac:dyDescent="0.25">
      <c r="A67" s="4"/>
      <c r="B67" s="16" t="s">
        <v>181</v>
      </c>
      <c r="C67" s="77"/>
      <c r="D67" s="77"/>
      <c r="E67" s="77"/>
      <c r="F67" s="77"/>
      <c r="G67" s="77"/>
      <c r="H67" s="77"/>
      <c r="I67" s="77"/>
      <c r="J67" s="77"/>
      <c r="K67" s="77"/>
      <c r="L67" s="77"/>
      <c r="M67" s="77"/>
      <c r="N67" s="77"/>
      <c r="O67" s="77"/>
      <c r="P67" s="77"/>
      <c r="Q67" s="77"/>
      <c r="R67" s="77"/>
      <c r="S67" s="77"/>
      <c r="T67" s="78"/>
    </row>
    <row r="68" spans="1:22" x14ac:dyDescent="0.25">
      <c r="A68" s="4" t="s">
        <v>26</v>
      </c>
      <c r="B68" s="5" t="s">
        <v>216</v>
      </c>
      <c r="C68" s="74">
        <v>9209</v>
      </c>
      <c r="D68" s="74">
        <v>34843</v>
      </c>
      <c r="E68" s="74">
        <v>0</v>
      </c>
      <c r="F68" s="74">
        <v>37894</v>
      </c>
      <c r="G68" s="74">
        <v>743</v>
      </c>
      <c r="H68" s="74">
        <v>2916</v>
      </c>
      <c r="I68" s="74">
        <v>394</v>
      </c>
      <c r="J68" s="74">
        <v>16753</v>
      </c>
      <c r="K68" s="74">
        <v>1923</v>
      </c>
      <c r="L68" s="74">
        <v>4376</v>
      </c>
      <c r="M68" s="74">
        <v>2840</v>
      </c>
      <c r="N68" s="74">
        <v>92571</v>
      </c>
      <c r="O68" s="74">
        <v>15017</v>
      </c>
      <c r="P68" s="74">
        <v>404</v>
      </c>
      <c r="Q68" s="74">
        <v>2842</v>
      </c>
      <c r="R68" s="74">
        <v>11</v>
      </c>
      <c r="S68" s="74">
        <v>29315</v>
      </c>
      <c r="T68" s="75">
        <v>15770</v>
      </c>
    </row>
    <row r="69" spans="1:22" x14ac:dyDescent="0.25">
      <c r="A69" s="4"/>
      <c r="B69" s="6" t="s">
        <v>217</v>
      </c>
      <c r="C69" s="74"/>
      <c r="D69" s="74"/>
      <c r="E69" s="74"/>
      <c r="F69" s="74"/>
      <c r="G69" s="74"/>
      <c r="H69" s="74"/>
      <c r="I69" s="74"/>
      <c r="J69" s="74"/>
      <c r="K69" s="74"/>
      <c r="L69" s="74"/>
      <c r="M69" s="74"/>
      <c r="N69" s="74"/>
      <c r="O69" s="74"/>
      <c r="P69" s="74"/>
      <c r="Q69" s="74"/>
      <c r="R69" s="74"/>
      <c r="S69" s="74"/>
      <c r="T69" s="75"/>
    </row>
    <row r="70" spans="1:22" s="140" customFormat="1" x14ac:dyDescent="0.25">
      <c r="A70" s="4" t="s">
        <v>27</v>
      </c>
      <c r="B70" s="5" t="s">
        <v>218</v>
      </c>
      <c r="C70" s="74">
        <v>773916</v>
      </c>
      <c r="D70" s="74">
        <v>1564189</v>
      </c>
      <c r="E70" s="74">
        <v>21252</v>
      </c>
      <c r="F70" s="74">
        <v>665476</v>
      </c>
      <c r="G70" s="74">
        <v>47562</v>
      </c>
      <c r="H70" s="74">
        <v>27141</v>
      </c>
      <c r="I70" s="74">
        <v>5730</v>
      </c>
      <c r="J70" s="74">
        <v>170195</v>
      </c>
      <c r="K70" s="74">
        <v>8817</v>
      </c>
      <c r="L70" s="74">
        <v>122691</v>
      </c>
      <c r="M70" s="74">
        <v>67847</v>
      </c>
      <c r="N70" s="74">
        <v>1670836</v>
      </c>
      <c r="O70" s="74">
        <v>48962</v>
      </c>
      <c r="P70" s="74">
        <v>50600</v>
      </c>
      <c r="Q70" s="74">
        <v>11009</v>
      </c>
      <c r="R70" s="74">
        <v>5170</v>
      </c>
      <c r="S70" s="74">
        <v>724333</v>
      </c>
      <c r="T70" s="75">
        <v>78778</v>
      </c>
      <c r="V70"/>
    </row>
    <row r="71" spans="1:22" s="140" customFormat="1" x14ac:dyDescent="0.25">
      <c r="A71" s="4"/>
      <c r="B71" s="6" t="s">
        <v>219</v>
      </c>
      <c r="C71" s="74"/>
      <c r="D71" s="74"/>
      <c r="E71" s="74"/>
      <c r="F71" s="74"/>
      <c r="G71" s="74"/>
      <c r="H71" s="74"/>
      <c r="I71" s="74"/>
      <c r="J71" s="74"/>
      <c r="K71" s="74"/>
      <c r="L71" s="74"/>
      <c r="M71" s="74"/>
      <c r="N71" s="74"/>
      <c r="O71" s="74"/>
      <c r="P71" s="74"/>
      <c r="Q71" s="74"/>
      <c r="R71" s="74"/>
      <c r="S71" s="74"/>
      <c r="T71" s="75"/>
      <c r="V71"/>
    </row>
    <row r="72" spans="1:22" x14ac:dyDescent="0.25">
      <c r="A72" s="4" t="s">
        <v>28</v>
      </c>
      <c r="B72" s="5" t="s">
        <v>220</v>
      </c>
      <c r="C72" s="74">
        <v>0</v>
      </c>
      <c r="D72" s="74">
        <v>4958</v>
      </c>
      <c r="E72" s="74">
        <v>0</v>
      </c>
      <c r="F72" s="74">
        <v>3097</v>
      </c>
      <c r="G72" s="74">
        <v>0</v>
      </c>
      <c r="H72" s="74">
        <v>0</v>
      </c>
      <c r="I72" s="74">
        <v>0</v>
      </c>
      <c r="J72" s="74">
        <v>0</v>
      </c>
      <c r="K72" s="74">
        <v>0</v>
      </c>
      <c r="L72" s="74">
        <v>0</v>
      </c>
      <c r="M72" s="74">
        <v>0</v>
      </c>
      <c r="N72" s="74">
        <v>229020</v>
      </c>
      <c r="O72" s="74">
        <v>0</v>
      </c>
      <c r="P72" s="74">
        <v>0</v>
      </c>
      <c r="Q72" s="74">
        <v>0</v>
      </c>
      <c r="R72" s="74">
        <v>0</v>
      </c>
      <c r="S72" s="74">
        <v>27036</v>
      </c>
      <c r="T72" s="75">
        <v>0</v>
      </c>
    </row>
    <row r="73" spans="1:22" x14ac:dyDescent="0.25">
      <c r="A73" s="4"/>
      <c r="B73" s="6" t="s">
        <v>221</v>
      </c>
      <c r="C73" s="74"/>
      <c r="D73" s="74"/>
      <c r="E73" s="74"/>
      <c r="F73" s="74"/>
      <c r="G73" s="74"/>
      <c r="H73" s="74"/>
      <c r="I73" s="74"/>
      <c r="J73" s="74"/>
      <c r="K73" s="74"/>
      <c r="L73" s="74"/>
      <c r="M73" s="74"/>
      <c r="N73" s="74"/>
      <c r="O73" s="74"/>
      <c r="P73" s="74"/>
      <c r="Q73" s="74"/>
      <c r="R73" s="74"/>
      <c r="S73" s="74"/>
      <c r="T73" s="75"/>
    </row>
    <row r="74" spans="1:22" x14ac:dyDescent="0.25">
      <c r="A74" s="4" t="s">
        <v>29</v>
      </c>
      <c r="B74" s="5" t="s">
        <v>222</v>
      </c>
      <c r="C74" s="74">
        <v>764150</v>
      </c>
      <c r="D74" s="74">
        <v>972014</v>
      </c>
      <c r="E74" s="74">
        <v>17629</v>
      </c>
      <c r="F74" s="74">
        <v>3723982</v>
      </c>
      <c r="G74" s="74">
        <v>755331</v>
      </c>
      <c r="H74" s="74">
        <v>103241</v>
      </c>
      <c r="I74" s="74">
        <v>15752</v>
      </c>
      <c r="J74" s="74">
        <v>465423</v>
      </c>
      <c r="K74" s="74">
        <v>22057</v>
      </c>
      <c r="L74" s="74">
        <v>228668</v>
      </c>
      <c r="M74" s="74">
        <v>510531</v>
      </c>
      <c r="N74" s="74">
        <v>4472490</v>
      </c>
      <c r="O74" s="74">
        <v>87674</v>
      </c>
      <c r="P74" s="74">
        <v>72147</v>
      </c>
      <c r="Q74" s="74">
        <v>15570</v>
      </c>
      <c r="R74" s="74">
        <v>8052</v>
      </c>
      <c r="S74" s="74">
        <v>259239</v>
      </c>
      <c r="T74" s="75">
        <v>27271</v>
      </c>
    </row>
    <row r="75" spans="1:22" x14ac:dyDescent="0.25">
      <c r="A75" s="4"/>
      <c r="B75" s="6" t="s">
        <v>36</v>
      </c>
      <c r="C75" s="74"/>
      <c r="D75" s="74"/>
      <c r="E75" s="74"/>
      <c r="F75" s="74"/>
      <c r="G75" s="74"/>
      <c r="H75" s="74"/>
      <c r="I75" s="74"/>
      <c r="J75" s="74"/>
      <c r="K75" s="74"/>
      <c r="L75" s="74"/>
      <c r="M75" s="74"/>
      <c r="N75" s="74"/>
      <c r="O75" s="74"/>
      <c r="P75" s="74"/>
      <c r="Q75" s="74"/>
      <c r="R75" s="74"/>
      <c r="S75" s="74"/>
      <c r="T75" s="75"/>
    </row>
    <row r="76" spans="1:22" x14ac:dyDescent="0.25">
      <c r="A76" s="4"/>
      <c r="B76" s="153" t="s">
        <v>223</v>
      </c>
      <c r="C76" s="77">
        <v>0</v>
      </c>
      <c r="D76" s="77">
        <v>7983</v>
      </c>
      <c r="E76" s="77">
        <v>0</v>
      </c>
      <c r="F76" s="77">
        <v>8564</v>
      </c>
      <c r="G76" s="77">
        <v>0</v>
      </c>
      <c r="H76" s="155" t="s">
        <v>322</v>
      </c>
      <c r="I76" s="77">
        <v>0</v>
      </c>
      <c r="J76" s="77">
        <v>0</v>
      </c>
      <c r="K76" s="77">
        <v>0</v>
      </c>
      <c r="L76" s="77">
        <v>5121</v>
      </c>
      <c r="M76" s="77">
        <v>0</v>
      </c>
      <c r="N76" s="77">
        <v>0</v>
      </c>
      <c r="O76" s="77">
        <v>0</v>
      </c>
      <c r="P76" s="77">
        <v>0</v>
      </c>
      <c r="Q76" s="77">
        <v>0</v>
      </c>
      <c r="R76" s="77">
        <v>0</v>
      </c>
      <c r="S76" s="77">
        <v>9020</v>
      </c>
      <c r="T76" s="78">
        <v>0</v>
      </c>
    </row>
    <row r="77" spans="1:22" x14ac:dyDescent="0.25">
      <c r="A77" s="4"/>
      <c r="B77" s="16" t="s">
        <v>224</v>
      </c>
      <c r="C77" s="77"/>
      <c r="D77" s="77"/>
      <c r="E77" s="77"/>
      <c r="F77" s="77"/>
      <c r="G77" s="77"/>
      <c r="H77" s="155"/>
      <c r="I77" s="77"/>
      <c r="J77" s="77"/>
      <c r="K77" s="77"/>
      <c r="L77" s="77"/>
      <c r="M77" s="77"/>
      <c r="N77" s="77"/>
      <c r="O77" s="77"/>
      <c r="P77" s="77"/>
      <c r="Q77" s="77"/>
      <c r="R77" s="77"/>
      <c r="S77" s="77"/>
      <c r="T77" s="78"/>
    </row>
    <row r="78" spans="1:22" x14ac:dyDescent="0.25">
      <c r="A78" s="4"/>
      <c r="B78" s="153" t="s">
        <v>225</v>
      </c>
      <c r="C78" s="77">
        <v>824283</v>
      </c>
      <c r="D78" s="77">
        <v>1040197</v>
      </c>
      <c r="E78" s="77">
        <v>18131</v>
      </c>
      <c r="F78" s="77">
        <v>3799404</v>
      </c>
      <c r="G78" s="77">
        <v>761860</v>
      </c>
      <c r="H78" s="155" t="s">
        <v>322</v>
      </c>
      <c r="I78" s="77">
        <v>15752</v>
      </c>
      <c r="J78" s="77">
        <v>487672</v>
      </c>
      <c r="K78" s="77">
        <v>22166</v>
      </c>
      <c r="L78" s="77">
        <v>238706</v>
      </c>
      <c r="M78" s="77">
        <v>510568</v>
      </c>
      <c r="N78" s="77">
        <v>4664841</v>
      </c>
      <c r="O78" s="77">
        <v>98963</v>
      </c>
      <c r="P78" s="77">
        <v>85710</v>
      </c>
      <c r="Q78" s="77">
        <v>15570</v>
      </c>
      <c r="R78" s="77">
        <v>12375</v>
      </c>
      <c r="S78" s="77">
        <v>275556</v>
      </c>
      <c r="T78" s="78">
        <v>27271</v>
      </c>
    </row>
    <row r="79" spans="1:22" x14ac:dyDescent="0.25">
      <c r="A79" s="4"/>
      <c r="B79" s="16" t="s">
        <v>36</v>
      </c>
      <c r="C79" s="77"/>
      <c r="D79" s="77"/>
      <c r="E79" s="77"/>
      <c r="F79" s="77"/>
      <c r="G79" s="77"/>
      <c r="H79" s="155"/>
      <c r="I79" s="77"/>
      <c r="J79" s="77"/>
      <c r="K79" s="77"/>
      <c r="L79" s="77"/>
      <c r="M79" s="77"/>
      <c r="N79" s="77"/>
      <c r="O79" s="77"/>
      <c r="P79" s="77"/>
      <c r="Q79" s="77"/>
      <c r="R79" s="77"/>
      <c r="S79" s="77"/>
      <c r="T79" s="78"/>
    </row>
    <row r="80" spans="1:22" x14ac:dyDescent="0.25">
      <c r="A80" s="4"/>
      <c r="B80" s="153" t="s">
        <v>226</v>
      </c>
      <c r="C80" s="77">
        <v>-60133</v>
      </c>
      <c r="D80" s="77">
        <v>-76166</v>
      </c>
      <c r="E80" s="77">
        <v>-502</v>
      </c>
      <c r="F80" s="77">
        <v>-83986</v>
      </c>
      <c r="G80" s="77">
        <v>-6529</v>
      </c>
      <c r="H80" s="155" t="s">
        <v>322</v>
      </c>
      <c r="I80" s="77">
        <v>0</v>
      </c>
      <c r="J80" s="77">
        <v>-22249</v>
      </c>
      <c r="K80" s="77">
        <v>-109</v>
      </c>
      <c r="L80" s="77">
        <v>-15159</v>
      </c>
      <c r="M80" s="77">
        <v>-37</v>
      </c>
      <c r="N80" s="77">
        <v>-192351</v>
      </c>
      <c r="O80" s="77">
        <v>-11289</v>
      </c>
      <c r="P80" s="77">
        <v>-13563</v>
      </c>
      <c r="Q80" s="77">
        <v>0</v>
      </c>
      <c r="R80" s="77">
        <v>-4323</v>
      </c>
      <c r="S80" s="77">
        <v>-25337</v>
      </c>
      <c r="T80" s="78">
        <v>0</v>
      </c>
    </row>
    <row r="81" spans="1:20" x14ac:dyDescent="0.25">
      <c r="A81" s="4"/>
      <c r="B81" s="16" t="s">
        <v>181</v>
      </c>
      <c r="C81" s="77"/>
      <c r="D81" s="77"/>
      <c r="E81" s="77"/>
      <c r="F81" s="77"/>
      <c r="G81" s="77"/>
      <c r="H81" s="77"/>
      <c r="I81" s="77"/>
      <c r="J81" s="77"/>
      <c r="K81" s="77"/>
      <c r="L81" s="77"/>
      <c r="M81" s="77"/>
      <c r="N81" s="77"/>
      <c r="O81" s="77"/>
      <c r="P81" s="77"/>
      <c r="Q81" s="77"/>
      <c r="R81" s="77"/>
      <c r="S81" s="77"/>
      <c r="T81" s="78"/>
    </row>
    <row r="82" spans="1:20" x14ac:dyDescent="0.25">
      <c r="A82" s="142"/>
      <c r="B82" s="90" t="s">
        <v>227</v>
      </c>
      <c r="C82" s="91">
        <v>44656037</v>
      </c>
      <c r="D82" s="91">
        <v>92999190</v>
      </c>
      <c r="E82" s="91">
        <v>1014296</v>
      </c>
      <c r="F82" s="91">
        <v>85292201</v>
      </c>
      <c r="G82" s="91">
        <v>6779586</v>
      </c>
      <c r="H82" s="91">
        <v>2370315</v>
      </c>
      <c r="I82" s="91">
        <v>561397</v>
      </c>
      <c r="J82" s="91">
        <v>15373002</v>
      </c>
      <c r="K82" s="91">
        <v>1110826</v>
      </c>
      <c r="L82" s="91">
        <v>14461754</v>
      </c>
      <c r="M82" s="91">
        <v>20966605</v>
      </c>
      <c r="N82" s="91">
        <v>117694107</v>
      </c>
      <c r="O82" s="91">
        <v>2416748</v>
      </c>
      <c r="P82" s="91">
        <v>6637782</v>
      </c>
      <c r="Q82" s="91">
        <v>5203335</v>
      </c>
      <c r="R82" s="91">
        <v>1338129</v>
      </c>
      <c r="S82" s="91">
        <v>42605856</v>
      </c>
      <c r="T82" s="92">
        <v>29969301</v>
      </c>
    </row>
    <row r="83" spans="1:20" x14ac:dyDescent="0.25">
      <c r="A83" s="70"/>
      <c r="B83" s="3" t="s">
        <v>37</v>
      </c>
      <c r="C83" s="7"/>
      <c r="D83" s="7"/>
      <c r="E83" s="7"/>
      <c r="F83" s="7"/>
      <c r="G83" s="7"/>
      <c r="H83" s="7"/>
      <c r="I83" s="7"/>
      <c r="J83" s="7"/>
      <c r="K83" s="7"/>
      <c r="L83" s="7"/>
      <c r="M83" s="7"/>
      <c r="N83" s="7"/>
      <c r="O83" s="7"/>
      <c r="P83" s="7"/>
      <c r="Q83" s="7"/>
      <c r="R83" s="7"/>
      <c r="S83" s="7"/>
      <c r="T83" s="28"/>
    </row>
    <row r="84" spans="1:20" x14ac:dyDescent="0.25">
      <c r="A84" s="4" t="s">
        <v>228</v>
      </c>
      <c r="B84" s="5" t="s">
        <v>229</v>
      </c>
      <c r="C84" s="74">
        <v>4037663</v>
      </c>
      <c r="D84" s="74">
        <v>14298326</v>
      </c>
      <c r="E84" s="74">
        <v>259241</v>
      </c>
      <c r="F84" s="74">
        <v>14355628</v>
      </c>
      <c r="G84" s="74">
        <v>290524</v>
      </c>
      <c r="H84" s="74">
        <v>491657</v>
      </c>
      <c r="I84" s="74">
        <v>174820</v>
      </c>
      <c r="J84" s="74">
        <v>2949098</v>
      </c>
      <c r="K84" s="74">
        <v>361527</v>
      </c>
      <c r="L84" s="74">
        <v>1804053</v>
      </c>
      <c r="M84" s="74">
        <v>1968212</v>
      </c>
      <c r="N84" s="74">
        <v>10492020</v>
      </c>
      <c r="O84" s="74">
        <v>278576</v>
      </c>
      <c r="P84" s="74">
        <v>451194</v>
      </c>
      <c r="Q84" s="74">
        <v>0</v>
      </c>
      <c r="R84" s="74">
        <v>291206</v>
      </c>
      <c r="S84" s="74">
        <v>6851615</v>
      </c>
      <c r="T84" s="75">
        <v>2456815</v>
      </c>
    </row>
    <row r="85" spans="1:20" x14ac:dyDescent="0.25">
      <c r="A85" s="4"/>
      <c r="B85" s="6" t="s">
        <v>230</v>
      </c>
      <c r="C85" s="74"/>
      <c r="D85" s="74"/>
      <c r="E85" s="74"/>
      <c r="F85" s="74"/>
      <c r="G85" s="74"/>
      <c r="H85" s="74"/>
      <c r="I85" s="74"/>
      <c r="J85" s="74"/>
      <c r="K85" s="74"/>
      <c r="L85" s="74"/>
      <c r="M85" s="74"/>
      <c r="N85" s="74"/>
      <c r="O85" s="74"/>
      <c r="P85" s="74"/>
      <c r="Q85" s="74"/>
      <c r="R85" s="74"/>
      <c r="S85" s="74"/>
      <c r="T85" s="75"/>
    </row>
    <row r="86" spans="1:20" x14ac:dyDescent="0.25">
      <c r="A86" s="4" t="s">
        <v>12</v>
      </c>
      <c r="B86" s="5" t="s">
        <v>0</v>
      </c>
      <c r="C86" s="74">
        <v>355395</v>
      </c>
      <c r="D86" s="74">
        <v>1509600</v>
      </c>
      <c r="E86" s="74">
        <v>1126</v>
      </c>
      <c r="F86" s="74">
        <v>2166806</v>
      </c>
      <c r="G86" s="74">
        <v>792969</v>
      </c>
      <c r="H86" s="74">
        <v>93690</v>
      </c>
      <c r="I86" s="74">
        <v>354</v>
      </c>
      <c r="J86" s="74">
        <v>105538</v>
      </c>
      <c r="K86" s="74">
        <v>91533</v>
      </c>
      <c r="L86" s="74">
        <v>1170</v>
      </c>
      <c r="M86" s="74">
        <v>68319</v>
      </c>
      <c r="N86" s="74">
        <v>0</v>
      </c>
      <c r="O86" s="74">
        <v>854445</v>
      </c>
      <c r="P86" s="74">
        <v>80141</v>
      </c>
      <c r="Q86" s="74">
        <v>499511</v>
      </c>
      <c r="R86" s="74">
        <v>0</v>
      </c>
      <c r="S86" s="74">
        <v>1800356</v>
      </c>
      <c r="T86" s="75">
        <v>6794</v>
      </c>
    </row>
    <row r="87" spans="1:20" x14ac:dyDescent="0.25">
      <c r="A87" s="4"/>
      <c r="B87" s="6" t="s">
        <v>38</v>
      </c>
      <c r="C87" s="74"/>
      <c r="D87" s="74"/>
      <c r="E87" s="74"/>
      <c r="F87" s="74"/>
      <c r="G87" s="74"/>
      <c r="H87" s="74"/>
      <c r="I87" s="74"/>
      <c r="J87" s="74"/>
      <c r="K87" s="74"/>
      <c r="L87" s="74"/>
      <c r="M87" s="74"/>
      <c r="N87" s="74"/>
      <c r="O87" s="74"/>
      <c r="P87" s="74"/>
      <c r="Q87" s="74"/>
      <c r="R87" s="74"/>
      <c r="S87" s="74"/>
      <c r="T87" s="75"/>
    </row>
    <row r="88" spans="1:20" x14ac:dyDescent="0.25">
      <c r="A88" s="4" t="s">
        <v>13</v>
      </c>
      <c r="B88" s="5" t="s">
        <v>231</v>
      </c>
      <c r="C88" s="74">
        <v>0</v>
      </c>
      <c r="D88" s="74">
        <v>237022</v>
      </c>
      <c r="E88" s="74">
        <v>0</v>
      </c>
      <c r="F88" s="74">
        <v>0</v>
      </c>
      <c r="G88" s="74">
        <v>0</v>
      </c>
      <c r="H88" s="74">
        <v>0</v>
      </c>
      <c r="I88" s="74">
        <v>0</v>
      </c>
      <c r="J88" s="74">
        <v>54968</v>
      </c>
      <c r="K88" s="74">
        <v>0</v>
      </c>
      <c r="L88" s="74">
        <v>0</v>
      </c>
      <c r="M88" s="74">
        <v>0</v>
      </c>
      <c r="N88" s="74">
        <v>2151531</v>
      </c>
      <c r="O88" s="74">
        <v>0</v>
      </c>
      <c r="P88" s="74">
        <v>0</v>
      </c>
      <c r="Q88" s="74">
        <v>0</v>
      </c>
      <c r="R88" s="74">
        <v>0</v>
      </c>
      <c r="S88" s="74">
        <v>4144173</v>
      </c>
      <c r="T88" s="75">
        <v>0</v>
      </c>
    </row>
    <row r="89" spans="1:20" x14ac:dyDescent="0.25">
      <c r="A89" s="4"/>
      <c r="B89" s="6" t="s">
        <v>232</v>
      </c>
      <c r="C89" s="74"/>
      <c r="D89" s="74"/>
      <c r="E89" s="74"/>
      <c r="F89" s="74"/>
      <c r="G89" s="74"/>
      <c r="H89" s="74"/>
      <c r="I89" s="74"/>
      <c r="J89" s="74"/>
      <c r="K89" s="74"/>
      <c r="L89" s="74"/>
      <c r="M89" s="74"/>
      <c r="N89" s="74"/>
      <c r="O89" s="74"/>
      <c r="P89" s="74"/>
      <c r="Q89" s="74"/>
      <c r="R89" s="74"/>
      <c r="S89" s="74"/>
      <c r="T89" s="75"/>
    </row>
    <row r="90" spans="1:20" x14ac:dyDescent="0.25">
      <c r="A90" s="4" t="s">
        <v>14</v>
      </c>
      <c r="B90" s="5" t="s">
        <v>233</v>
      </c>
      <c r="C90" s="74">
        <v>1400857</v>
      </c>
      <c r="D90" s="74">
        <v>3497469</v>
      </c>
      <c r="E90" s="74">
        <v>95601</v>
      </c>
      <c r="F90" s="74">
        <v>5767090</v>
      </c>
      <c r="G90" s="74">
        <v>2257916</v>
      </c>
      <c r="H90" s="74">
        <v>459069</v>
      </c>
      <c r="I90" s="74">
        <v>28052</v>
      </c>
      <c r="J90" s="74">
        <v>1221367</v>
      </c>
      <c r="K90" s="74">
        <v>287431</v>
      </c>
      <c r="L90" s="74">
        <v>194250</v>
      </c>
      <c r="M90" s="74">
        <v>616137</v>
      </c>
      <c r="N90" s="74">
        <v>3525465</v>
      </c>
      <c r="O90" s="74">
        <v>750745</v>
      </c>
      <c r="P90" s="74">
        <v>2792444</v>
      </c>
      <c r="Q90" s="74">
        <v>516837</v>
      </c>
      <c r="R90" s="74">
        <v>829205</v>
      </c>
      <c r="S90" s="74">
        <v>2345314</v>
      </c>
      <c r="T90" s="75">
        <v>22958390</v>
      </c>
    </row>
    <row r="91" spans="1:20" x14ac:dyDescent="0.25">
      <c r="A91" s="4"/>
      <c r="B91" s="6" t="s">
        <v>234</v>
      </c>
      <c r="C91" s="74"/>
      <c r="D91" s="74"/>
      <c r="E91" s="74"/>
      <c r="F91" s="74"/>
      <c r="G91" s="74"/>
      <c r="H91" s="74"/>
      <c r="I91" s="74"/>
      <c r="J91" s="74"/>
      <c r="K91" s="74"/>
      <c r="L91" s="74"/>
      <c r="M91" s="74"/>
      <c r="N91" s="74"/>
      <c r="O91" s="74"/>
      <c r="P91" s="74"/>
      <c r="Q91" s="74"/>
      <c r="R91" s="74"/>
      <c r="S91" s="74"/>
      <c r="T91" s="75"/>
    </row>
    <row r="92" spans="1:20" x14ac:dyDescent="0.25">
      <c r="A92" s="4" t="s">
        <v>15</v>
      </c>
      <c r="B92" s="5" t="s">
        <v>235</v>
      </c>
      <c r="C92" s="74">
        <v>25136306</v>
      </c>
      <c r="D92" s="74">
        <v>47974254</v>
      </c>
      <c r="E92" s="74">
        <v>523769</v>
      </c>
      <c r="F92" s="74">
        <v>32764762</v>
      </c>
      <c r="G92" s="74">
        <v>949150</v>
      </c>
      <c r="H92" s="74">
        <v>589215</v>
      </c>
      <c r="I92" s="74">
        <v>145538</v>
      </c>
      <c r="J92" s="74">
        <v>8097387</v>
      </c>
      <c r="K92" s="74">
        <v>233364</v>
      </c>
      <c r="L92" s="74">
        <v>9728733</v>
      </c>
      <c r="M92" s="74">
        <v>13819480</v>
      </c>
      <c r="N92" s="74">
        <v>70394485</v>
      </c>
      <c r="O92" s="74">
        <v>139804</v>
      </c>
      <c r="P92" s="74">
        <v>2913353</v>
      </c>
      <c r="Q92" s="74">
        <v>1598778</v>
      </c>
      <c r="R92" s="74">
        <v>2766</v>
      </c>
      <c r="S92" s="74">
        <v>19357442</v>
      </c>
      <c r="T92" s="75">
        <v>3629962</v>
      </c>
    </row>
    <row r="93" spans="1:20" x14ac:dyDescent="0.25">
      <c r="A93" s="4"/>
      <c r="B93" s="6" t="s">
        <v>236</v>
      </c>
      <c r="C93" s="74"/>
      <c r="D93" s="74"/>
      <c r="E93" s="74"/>
      <c r="F93" s="74"/>
      <c r="G93" s="74"/>
      <c r="H93" s="74"/>
      <c r="I93" s="74"/>
      <c r="J93" s="74"/>
      <c r="K93" s="74"/>
      <c r="L93" s="74"/>
      <c r="M93" s="74"/>
      <c r="N93" s="74"/>
      <c r="O93" s="74"/>
      <c r="P93" s="74"/>
      <c r="Q93" s="74"/>
      <c r="R93" s="74"/>
      <c r="S93" s="74"/>
      <c r="T93" s="75"/>
    </row>
    <row r="94" spans="1:20" x14ac:dyDescent="0.25">
      <c r="A94" s="4" t="s">
        <v>16</v>
      </c>
      <c r="B94" s="5" t="s">
        <v>237</v>
      </c>
      <c r="C94" s="74">
        <v>5139135</v>
      </c>
      <c r="D94" s="74">
        <v>14720570</v>
      </c>
      <c r="E94" s="74">
        <v>0</v>
      </c>
      <c r="F94" s="74">
        <v>15615163</v>
      </c>
      <c r="G94" s="74">
        <v>1304226</v>
      </c>
      <c r="H94" s="74">
        <v>165822</v>
      </c>
      <c r="I94" s="74">
        <v>140965</v>
      </c>
      <c r="J94" s="74">
        <v>1517407</v>
      </c>
      <c r="K94" s="74">
        <v>177</v>
      </c>
      <c r="L94" s="74">
        <v>0</v>
      </c>
      <c r="M94" s="74">
        <v>1938584</v>
      </c>
      <c r="N94" s="74">
        <v>11150033</v>
      </c>
      <c r="O94" s="74">
        <v>0</v>
      </c>
      <c r="P94" s="74">
        <v>0</v>
      </c>
      <c r="Q94" s="74">
        <v>1849111</v>
      </c>
      <c r="R94" s="74">
        <v>0</v>
      </c>
      <c r="S94" s="74">
        <v>4426455</v>
      </c>
      <c r="T94" s="75">
        <v>11091</v>
      </c>
    </row>
    <row r="95" spans="1:20" x14ac:dyDescent="0.25">
      <c r="A95" s="4"/>
      <c r="B95" s="6" t="s">
        <v>238</v>
      </c>
      <c r="C95" s="74"/>
      <c r="D95" s="74"/>
      <c r="E95" s="74"/>
      <c r="F95" s="74"/>
      <c r="G95" s="74"/>
      <c r="H95" s="74"/>
      <c r="I95" s="74"/>
      <c r="J95" s="74"/>
      <c r="K95" s="74"/>
      <c r="L95" s="74"/>
      <c r="M95" s="74"/>
      <c r="N95" s="74"/>
      <c r="O95" s="74"/>
      <c r="P95" s="74"/>
      <c r="Q95" s="74"/>
      <c r="R95" s="74"/>
      <c r="S95" s="74"/>
      <c r="T95" s="75"/>
    </row>
    <row r="96" spans="1:20" x14ac:dyDescent="0.25">
      <c r="A96" s="4" t="s">
        <v>17</v>
      </c>
      <c r="B96" s="5" t="s">
        <v>239</v>
      </c>
      <c r="C96" s="74">
        <v>1690619</v>
      </c>
      <c r="D96" s="74"/>
      <c r="E96" s="74">
        <v>0</v>
      </c>
      <c r="F96" s="74">
        <v>0</v>
      </c>
      <c r="G96" s="74">
        <v>30419</v>
      </c>
      <c r="H96" s="74">
        <v>0</v>
      </c>
      <c r="I96" s="74">
        <v>0</v>
      </c>
      <c r="J96" s="74">
        <v>0</v>
      </c>
      <c r="K96" s="74">
        <v>0</v>
      </c>
      <c r="L96" s="74">
        <v>0</v>
      </c>
      <c r="M96" s="74">
        <v>303330</v>
      </c>
      <c r="N96" s="74">
        <v>0</v>
      </c>
      <c r="O96" s="74">
        <v>0</v>
      </c>
      <c r="P96" s="74">
        <v>0</v>
      </c>
      <c r="Q96" s="74">
        <v>0</v>
      </c>
      <c r="R96" s="74">
        <v>0</v>
      </c>
      <c r="S96" s="74">
        <v>0</v>
      </c>
      <c r="T96" s="75">
        <v>697564</v>
      </c>
    </row>
    <row r="97" spans="1:22" x14ac:dyDescent="0.25">
      <c r="A97" s="4"/>
      <c r="B97" s="6" t="s">
        <v>240</v>
      </c>
      <c r="C97" s="74"/>
      <c r="D97" s="74"/>
      <c r="E97" s="74"/>
      <c r="F97" s="74"/>
      <c r="G97" s="74"/>
      <c r="H97" s="74"/>
      <c r="I97" s="74"/>
      <c r="J97" s="74"/>
      <c r="K97" s="74"/>
      <c r="L97" s="74"/>
      <c r="M97" s="74"/>
      <c r="N97" s="74"/>
      <c r="O97" s="74"/>
      <c r="P97" s="74"/>
      <c r="Q97" s="74"/>
      <c r="R97" s="74"/>
      <c r="S97" s="74"/>
      <c r="T97" s="75"/>
    </row>
    <row r="98" spans="1:22" x14ac:dyDescent="0.25">
      <c r="A98" s="4" t="s">
        <v>18</v>
      </c>
      <c r="B98" s="5" t="s">
        <v>196</v>
      </c>
      <c r="C98" s="74">
        <v>686442</v>
      </c>
      <c r="D98" s="74">
        <v>390462</v>
      </c>
      <c r="E98" s="74">
        <v>7153</v>
      </c>
      <c r="F98" s="74">
        <v>184334</v>
      </c>
      <c r="G98" s="74">
        <v>107492</v>
      </c>
      <c r="H98" s="74">
        <v>45114</v>
      </c>
      <c r="I98" s="74">
        <v>0</v>
      </c>
      <c r="J98" s="74">
        <v>131</v>
      </c>
      <c r="K98" s="74">
        <v>0</v>
      </c>
      <c r="L98" s="74">
        <v>0</v>
      </c>
      <c r="M98" s="74">
        <v>18595</v>
      </c>
      <c r="N98" s="74">
        <v>73551</v>
      </c>
      <c r="O98" s="74">
        <v>1490</v>
      </c>
      <c r="P98" s="74">
        <v>17730</v>
      </c>
      <c r="Q98" s="74">
        <v>0</v>
      </c>
      <c r="R98" s="74">
        <v>5334</v>
      </c>
      <c r="S98" s="74">
        <v>314027</v>
      </c>
      <c r="T98" s="75">
        <v>20814</v>
      </c>
    </row>
    <row r="99" spans="1:22" x14ac:dyDescent="0.25">
      <c r="A99" s="4"/>
      <c r="B99" s="6" t="s">
        <v>197</v>
      </c>
      <c r="C99" s="74"/>
      <c r="D99" s="74"/>
      <c r="E99" s="74"/>
      <c r="F99" s="74"/>
      <c r="G99" s="74"/>
      <c r="H99" s="74"/>
      <c r="I99" s="74"/>
      <c r="J99" s="74"/>
      <c r="K99" s="74"/>
      <c r="L99" s="74"/>
      <c r="M99" s="74"/>
      <c r="N99" s="74"/>
      <c r="O99" s="74"/>
      <c r="P99" s="74"/>
      <c r="Q99" s="74"/>
      <c r="R99" s="74"/>
      <c r="S99" s="74"/>
      <c r="T99" s="75"/>
    </row>
    <row r="100" spans="1:22" x14ac:dyDescent="0.25">
      <c r="A100" s="4" t="s">
        <v>19</v>
      </c>
      <c r="B100" s="5" t="s">
        <v>241</v>
      </c>
      <c r="C100" s="74">
        <v>0</v>
      </c>
      <c r="D100" s="74"/>
      <c r="E100" s="74">
        <v>0</v>
      </c>
      <c r="F100" s="74">
        <v>165429</v>
      </c>
      <c r="G100" s="74">
        <v>0</v>
      </c>
      <c r="H100" s="74">
        <v>0</v>
      </c>
      <c r="I100" s="74">
        <v>0</v>
      </c>
      <c r="J100" s="74">
        <v>0</v>
      </c>
      <c r="K100" s="74">
        <v>0</v>
      </c>
      <c r="L100" s="74">
        <v>0</v>
      </c>
      <c r="M100" s="74">
        <v>0</v>
      </c>
      <c r="N100" s="74">
        <v>107286</v>
      </c>
      <c r="O100" s="74">
        <v>0</v>
      </c>
      <c r="P100" s="74">
        <v>0</v>
      </c>
      <c r="Q100" s="74">
        <v>0</v>
      </c>
      <c r="R100" s="74">
        <v>0</v>
      </c>
      <c r="S100" s="74">
        <v>0</v>
      </c>
      <c r="T100" s="75">
        <v>0</v>
      </c>
    </row>
    <row r="101" spans="1:22" x14ac:dyDescent="0.25">
      <c r="A101" s="4"/>
      <c r="B101" s="6" t="s">
        <v>242</v>
      </c>
      <c r="C101" s="74"/>
      <c r="D101" s="74"/>
      <c r="E101" s="74"/>
      <c r="F101" s="74"/>
      <c r="G101" s="74"/>
      <c r="H101" s="74"/>
      <c r="I101" s="74"/>
      <c r="J101" s="74"/>
      <c r="K101" s="74"/>
      <c r="L101" s="74"/>
      <c r="M101" s="74"/>
      <c r="N101" s="74"/>
      <c r="O101" s="74"/>
      <c r="P101" s="74"/>
      <c r="Q101" s="74"/>
      <c r="R101" s="74"/>
      <c r="S101" s="74"/>
      <c r="T101" s="75"/>
    </row>
    <row r="102" spans="1:22" x14ac:dyDescent="0.25">
      <c r="A102" s="4" t="s">
        <v>20</v>
      </c>
      <c r="B102" s="5" t="s">
        <v>1</v>
      </c>
      <c r="C102" s="74">
        <v>143779</v>
      </c>
      <c r="D102" s="74">
        <v>186694</v>
      </c>
      <c r="E102" s="74">
        <v>613</v>
      </c>
      <c r="F102" s="74">
        <v>186671</v>
      </c>
      <c r="G102" s="74">
        <v>19789</v>
      </c>
      <c r="H102" s="74">
        <v>408</v>
      </c>
      <c r="I102" s="74">
        <v>671</v>
      </c>
      <c r="J102" s="74">
        <v>14663</v>
      </c>
      <c r="K102" s="74">
        <v>582</v>
      </c>
      <c r="L102" s="74">
        <v>6136</v>
      </c>
      <c r="M102" s="74">
        <v>4519</v>
      </c>
      <c r="N102" s="74">
        <v>894110</v>
      </c>
      <c r="O102" s="74">
        <v>7648</v>
      </c>
      <c r="P102" s="74">
        <v>5772</v>
      </c>
      <c r="Q102" s="74">
        <v>1148</v>
      </c>
      <c r="R102" s="74">
        <v>216</v>
      </c>
      <c r="S102" s="74">
        <v>79193</v>
      </c>
      <c r="T102" s="75">
        <v>41020</v>
      </c>
    </row>
    <row r="103" spans="1:22" x14ac:dyDescent="0.25">
      <c r="A103" s="4"/>
      <c r="B103" s="6" t="s">
        <v>39</v>
      </c>
      <c r="C103" s="74"/>
      <c r="D103" s="74"/>
      <c r="E103" s="74"/>
      <c r="F103" s="74"/>
      <c r="G103" s="74"/>
      <c r="H103" s="74"/>
      <c r="I103" s="74"/>
      <c r="J103" s="74"/>
      <c r="K103" s="74"/>
      <c r="L103" s="74"/>
      <c r="M103" s="74"/>
      <c r="N103" s="74"/>
      <c r="O103" s="74"/>
      <c r="P103" s="74"/>
      <c r="Q103" s="74"/>
      <c r="R103" s="74"/>
      <c r="S103" s="74"/>
      <c r="T103" s="75"/>
    </row>
    <row r="104" spans="1:22" x14ac:dyDescent="0.25">
      <c r="A104" s="4" t="s">
        <v>21</v>
      </c>
      <c r="B104" s="5" t="s">
        <v>243</v>
      </c>
      <c r="C104" s="74">
        <v>2350583</v>
      </c>
      <c r="D104" s="74">
        <v>82933</v>
      </c>
      <c r="E104" s="74">
        <v>0</v>
      </c>
      <c r="F104" s="74">
        <v>1816956</v>
      </c>
      <c r="G104" s="74">
        <v>0</v>
      </c>
      <c r="H104" s="74">
        <v>0</v>
      </c>
      <c r="I104" s="74">
        <v>0</v>
      </c>
      <c r="J104" s="74">
        <v>0</v>
      </c>
      <c r="K104" s="74">
        <v>0</v>
      </c>
      <c r="L104" s="74">
        <v>1078473</v>
      </c>
      <c r="M104" s="74">
        <v>0</v>
      </c>
      <c r="N104" s="74">
        <v>4363367</v>
      </c>
      <c r="O104" s="74">
        <v>0</v>
      </c>
      <c r="P104" s="74">
        <v>0</v>
      </c>
      <c r="Q104" s="74">
        <v>0</v>
      </c>
      <c r="R104" s="74">
        <v>0</v>
      </c>
      <c r="S104" s="74">
        <v>391739</v>
      </c>
      <c r="T104" s="75">
        <v>0</v>
      </c>
    </row>
    <row r="105" spans="1:22" x14ac:dyDescent="0.25">
      <c r="A105" s="4"/>
      <c r="B105" s="6" t="s">
        <v>244</v>
      </c>
      <c r="C105" s="74"/>
      <c r="D105" s="74"/>
      <c r="E105" s="74"/>
      <c r="F105" s="74"/>
      <c r="G105" s="74"/>
      <c r="H105" s="74"/>
      <c r="I105" s="74"/>
      <c r="J105" s="74"/>
      <c r="K105" s="74"/>
      <c r="L105" s="74"/>
      <c r="M105" s="74"/>
      <c r="N105" s="74"/>
      <c r="O105" s="74"/>
      <c r="P105" s="74"/>
      <c r="Q105" s="74"/>
      <c r="R105" s="74"/>
      <c r="S105" s="74"/>
      <c r="T105" s="75"/>
    </row>
    <row r="106" spans="1:22" x14ac:dyDescent="0.25">
      <c r="A106" s="4" t="s">
        <v>22</v>
      </c>
      <c r="B106" s="5" t="s">
        <v>245</v>
      </c>
      <c r="C106" s="74">
        <v>8787</v>
      </c>
      <c r="D106" s="74">
        <v>5262</v>
      </c>
      <c r="E106" s="74">
        <v>2175</v>
      </c>
      <c r="F106" s="74">
        <v>44495</v>
      </c>
      <c r="G106" s="74">
        <v>1909</v>
      </c>
      <c r="H106" s="74">
        <v>506</v>
      </c>
      <c r="I106" s="74">
        <v>12</v>
      </c>
      <c r="J106" s="74">
        <v>4195</v>
      </c>
      <c r="K106" s="74">
        <v>1139</v>
      </c>
      <c r="L106" s="74">
        <v>2282</v>
      </c>
      <c r="M106" s="74">
        <v>0</v>
      </c>
      <c r="N106" s="74">
        <v>160468</v>
      </c>
      <c r="O106" s="74">
        <v>6796</v>
      </c>
      <c r="P106" s="74">
        <v>1932</v>
      </c>
      <c r="Q106" s="74">
        <v>7760</v>
      </c>
      <c r="R106" s="74">
        <v>2773</v>
      </c>
      <c r="S106" s="74">
        <v>18151</v>
      </c>
      <c r="T106" s="75">
        <v>18362</v>
      </c>
    </row>
    <row r="107" spans="1:22" x14ac:dyDescent="0.25">
      <c r="A107" s="4"/>
      <c r="B107" s="6" t="s">
        <v>246</v>
      </c>
      <c r="C107" s="74"/>
      <c r="D107" s="74"/>
      <c r="E107" s="74"/>
      <c r="F107" s="74"/>
      <c r="G107" s="74"/>
      <c r="H107" s="74"/>
      <c r="I107" s="74"/>
      <c r="J107" s="74"/>
      <c r="K107" s="74"/>
      <c r="L107" s="74"/>
      <c r="M107" s="74"/>
      <c r="N107" s="74"/>
      <c r="O107" s="74"/>
      <c r="P107" s="74"/>
      <c r="Q107" s="74"/>
      <c r="R107" s="74"/>
      <c r="S107" s="74"/>
      <c r="T107" s="75"/>
    </row>
    <row r="108" spans="1:22" s="140" customFormat="1" x14ac:dyDescent="0.25">
      <c r="A108" s="4" t="s">
        <v>23</v>
      </c>
      <c r="B108" s="5" t="s">
        <v>247</v>
      </c>
      <c r="C108" s="74">
        <v>79757</v>
      </c>
      <c r="D108" s="74">
        <v>3654</v>
      </c>
      <c r="E108" s="74">
        <v>0</v>
      </c>
      <c r="F108" s="74">
        <v>135536</v>
      </c>
      <c r="G108" s="74">
        <v>22614</v>
      </c>
      <c r="H108" s="74">
        <v>1296</v>
      </c>
      <c r="I108" s="74">
        <v>122</v>
      </c>
      <c r="J108" s="74">
        <v>61451</v>
      </c>
      <c r="K108" s="74">
        <v>0</v>
      </c>
      <c r="L108" s="74">
        <v>2255</v>
      </c>
      <c r="M108" s="74">
        <v>1145</v>
      </c>
      <c r="N108" s="74">
        <v>191396</v>
      </c>
      <c r="O108" s="74">
        <v>3036</v>
      </c>
      <c r="P108" s="74">
        <v>42</v>
      </c>
      <c r="Q108" s="74">
        <v>11595</v>
      </c>
      <c r="R108" s="74">
        <v>3029</v>
      </c>
      <c r="S108" s="74">
        <v>102010</v>
      </c>
      <c r="T108" s="75">
        <v>21163</v>
      </c>
      <c r="V108"/>
    </row>
    <row r="109" spans="1:22" s="140" customFormat="1" x14ac:dyDescent="0.25">
      <c r="A109" s="4"/>
      <c r="B109" s="6" t="s">
        <v>248</v>
      </c>
      <c r="C109" s="74"/>
      <c r="D109" s="74"/>
      <c r="E109" s="74"/>
      <c r="F109" s="74"/>
      <c r="G109" s="74"/>
      <c r="H109" s="74"/>
      <c r="I109" s="74"/>
      <c r="J109" s="74"/>
      <c r="K109" s="74"/>
      <c r="L109" s="74"/>
      <c r="M109" s="74"/>
      <c r="N109" s="74"/>
      <c r="O109" s="74"/>
      <c r="P109" s="74"/>
      <c r="Q109" s="74"/>
      <c r="R109" s="74"/>
      <c r="S109" s="74"/>
      <c r="T109" s="75"/>
      <c r="V109"/>
    </row>
    <row r="110" spans="1:22" x14ac:dyDescent="0.25">
      <c r="A110" s="4" t="s">
        <v>24</v>
      </c>
      <c r="B110" s="5" t="s">
        <v>249</v>
      </c>
      <c r="C110" s="74">
        <v>1500694</v>
      </c>
      <c r="D110" s="74">
        <v>2997349</v>
      </c>
      <c r="E110" s="74">
        <v>0</v>
      </c>
      <c r="F110" s="74">
        <v>0</v>
      </c>
      <c r="G110" s="74">
        <v>0</v>
      </c>
      <c r="H110" s="74">
        <v>0</v>
      </c>
      <c r="I110" s="74">
        <v>0</v>
      </c>
      <c r="J110" s="74">
        <v>4017</v>
      </c>
      <c r="K110" s="74">
        <v>0</v>
      </c>
      <c r="L110" s="74">
        <v>30187</v>
      </c>
      <c r="M110" s="74">
        <v>0</v>
      </c>
      <c r="N110" s="74">
        <v>0</v>
      </c>
      <c r="O110" s="74">
        <v>0</v>
      </c>
      <c r="P110" s="74">
        <v>0</v>
      </c>
      <c r="Q110" s="74">
        <v>0</v>
      </c>
      <c r="R110" s="74">
        <v>0</v>
      </c>
      <c r="S110" s="74">
        <v>0</v>
      </c>
      <c r="T110" s="75">
        <v>0</v>
      </c>
    </row>
    <row r="111" spans="1:22" x14ac:dyDescent="0.25">
      <c r="A111" s="4"/>
      <c r="B111" s="6" t="s">
        <v>250</v>
      </c>
      <c r="C111" s="74"/>
      <c r="D111" s="74"/>
      <c r="E111" s="74"/>
      <c r="F111" s="74"/>
      <c r="G111" s="74"/>
      <c r="H111" s="74"/>
      <c r="I111" s="74"/>
      <c r="J111" s="74"/>
      <c r="K111" s="74"/>
      <c r="L111" s="74"/>
      <c r="M111" s="74"/>
      <c r="N111" s="74"/>
      <c r="O111" s="74"/>
      <c r="P111" s="74"/>
      <c r="Q111" s="74"/>
      <c r="R111" s="74"/>
      <c r="S111" s="74"/>
      <c r="T111" s="75"/>
    </row>
    <row r="112" spans="1:22" x14ac:dyDescent="0.25">
      <c r="A112" s="4" t="s">
        <v>25</v>
      </c>
      <c r="B112" s="5" t="s">
        <v>251</v>
      </c>
      <c r="C112" s="74">
        <v>174684</v>
      </c>
      <c r="D112" s="74">
        <v>1210010</v>
      </c>
      <c r="E112" s="74">
        <v>0</v>
      </c>
      <c r="F112" s="74">
        <v>833727</v>
      </c>
      <c r="G112" s="74">
        <v>82943</v>
      </c>
      <c r="H112" s="74">
        <v>110198</v>
      </c>
      <c r="I112" s="74">
        <v>0</v>
      </c>
      <c r="J112" s="74">
        <v>223310</v>
      </c>
      <c r="K112" s="74">
        <v>17471</v>
      </c>
      <c r="L112" s="74">
        <v>130171</v>
      </c>
      <c r="M112" s="74">
        <v>464630</v>
      </c>
      <c r="N112" s="74">
        <v>2873904</v>
      </c>
      <c r="O112" s="74">
        <v>0</v>
      </c>
      <c r="P112" s="74">
        <v>0</v>
      </c>
      <c r="Q112" s="74">
        <v>79075</v>
      </c>
      <c r="R112" s="74">
        <v>15093</v>
      </c>
      <c r="S112" s="74">
        <v>0</v>
      </c>
      <c r="T112" s="75">
        <v>0</v>
      </c>
    </row>
    <row r="113" spans="1:22" x14ac:dyDescent="0.25">
      <c r="A113" s="4"/>
      <c r="B113" s="6" t="s">
        <v>252</v>
      </c>
      <c r="C113" s="74"/>
      <c r="D113" s="74"/>
      <c r="E113" s="74"/>
      <c r="F113" s="74"/>
      <c r="G113" s="74"/>
      <c r="H113" s="74"/>
      <c r="I113" s="74"/>
      <c r="J113" s="74"/>
      <c r="K113" s="74"/>
      <c r="L113" s="74"/>
      <c r="M113" s="74"/>
      <c r="N113" s="74"/>
      <c r="O113" s="74"/>
      <c r="P113" s="74"/>
      <c r="Q113" s="74"/>
      <c r="R113" s="74"/>
      <c r="S113" s="74"/>
      <c r="T113" s="75"/>
    </row>
    <row r="114" spans="1:22" x14ac:dyDescent="0.25">
      <c r="A114" s="4" t="s">
        <v>26</v>
      </c>
      <c r="B114" s="5" t="s">
        <v>2</v>
      </c>
      <c r="C114" s="74">
        <v>643915</v>
      </c>
      <c r="D114" s="74">
        <v>1939433</v>
      </c>
      <c r="E114" s="74">
        <v>11726</v>
      </c>
      <c r="F114" s="74">
        <v>3730924</v>
      </c>
      <c r="G114" s="74">
        <v>301984</v>
      </c>
      <c r="H114" s="74">
        <v>70445</v>
      </c>
      <c r="I114" s="74">
        <v>11887</v>
      </c>
      <c r="J114" s="74">
        <v>296590</v>
      </c>
      <c r="K114" s="74">
        <v>14420</v>
      </c>
      <c r="L114" s="74">
        <v>413360</v>
      </c>
      <c r="M114" s="74">
        <v>310859</v>
      </c>
      <c r="N114" s="74">
        <v>4477477</v>
      </c>
      <c r="O114" s="74">
        <v>130386</v>
      </c>
      <c r="P114" s="74">
        <v>38985</v>
      </c>
      <c r="Q114" s="74">
        <v>58532</v>
      </c>
      <c r="R114" s="74">
        <v>51098</v>
      </c>
      <c r="S114" s="74">
        <v>351074</v>
      </c>
      <c r="T114" s="75">
        <v>164102</v>
      </c>
    </row>
    <row r="115" spans="1:22" x14ac:dyDescent="0.25">
      <c r="A115" s="4"/>
      <c r="B115" s="6" t="s">
        <v>40</v>
      </c>
      <c r="C115" s="74"/>
      <c r="D115" s="74"/>
      <c r="E115" s="74"/>
      <c r="F115" s="74"/>
      <c r="G115" s="74"/>
      <c r="H115" s="74"/>
      <c r="I115" s="74"/>
      <c r="J115" s="74"/>
      <c r="K115" s="74"/>
      <c r="L115" s="74"/>
      <c r="M115" s="74"/>
      <c r="N115" s="74"/>
      <c r="O115" s="74"/>
      <c r="P115" s="74"/>
      <c r="Q115" s="74"/>
      <c r="R115" s="74"/>
      <c r="S115" s="74"/>
      <c r="T115" s="75"/>
    </row>
    <row r="116" spans="1:22" x14ac:dyDescent="0.25">
      <c r="A116" s="4"/>
      <c r="B116" s="153" t="s">
        <v>253</v>
      </c>
      <c r="C116" s="77">
        <v>0</v>
      </c>
      <c r="D116" s="77">
        <v>4816</v>
      </c>
      <c r="E116" s="77">
        <v>0</v>
      </c>
      <c r="F116" s="77">
        <v>11098</v>
      </c>
      <c r="G116" s="77">
        <v>0</v>
      </c>
      <c r="H116" s="77">
        <v>0</v>
      </c>
      <c r="I116" s="77">
        <v>0</v>
      </c>
      <c r="J116" s="77">
        <v>0</v>
      </c>
      <c r="K116" s="77">
        <v>0</v>
      </c>
      <c r="L116" s="77">
        <v>3756</v>
      </c>
      <c r="M116" s="77">
        <v>0</v>
      </c>
      <c r="N116" s="77">
        <v>192410</v>
      </c>
      <c r="O116" s="77">
        <v>0</v>
      </c>
      <c r="P116" s="77">
        <v>0</v>
      </c>
      <c r="Q116" s="77">
        <v>0</v>
      </c>
      <c r="R116" s="77">
        <v>0</v>
      </c>
      <c r="S116" s="77">
        <v>11774</v>
      </c>
      <c r="T116" s="78">
        <v>0</v>
      </c>
    </row>
    <row r="117" spans="1:22" x14ac:dyDescent="0.25">
      <c r="A117" s="4"/>
      <c r="B117" s="16" t="s">
        <v>254</v>
      </c>
      <c r="C117" s="77"/>
      <c r="D117" s="77"/>
      <c r="E117" s="77"/>
      <c r="F117" s="77"/>
      <c r="G117" s="77"/>
      <c r="H117" s="77"/>
      <c r="I117" s="77"/>
      <c r="J117" s="77"/>
      <c r="K117" s="77"/>
      <c r="L117" s="77"/>
      <c r="M117" s="77"/>
      <c r="N117" s="77"/>
      <c r="O117" s="77"/>
      <c r="P117" s="77"/>
      <c r="Q117" s="77"/>
      <c r="R117" s="77"/>
      <c r="S117" s="77"/>
      <c r="T117" s="78"/>
    </row>
    <row r="118" spans="1:22" x14ac:dyDescent="0.25">
      <c r="A118" s="4"/>
      <c r="B118" s="153" t="s">
        <v>255</v>
      </c>
      <c r="C118" s="77">
        <v>643915</v>
      </c>
      <c r="D118" s="77">
        <v>1934617</v>
      </c>
      <c r="E118" s="77">
        <v>11726</v>
      </c>
      <c r="F118" s="77">
        <v>3719826</v>
      </c>
      <c r="G118" s="77">
        <v>301984</v>
      </c>
      <c r="H118" s="77">
        <v>70445</v>
      </c>
      <c r="I118" s="77">
        <v>11887</v>
      </c>
      <c r="J118" s="77">
        <v>296590</v>
      </c>
      <c r="K118" s="77">
        <v>14420</v>
      </c>
      <c r="L118" s="77">
        <v>409604</v>
      </c>
      <c r="M118" s="77">
        <v>310859</v>
      </c>
      <c r="N118" s="77">
        <v>4285067</v>
      </c>
      <c r="O118" s="77">
        <v>130386</v>
      </c>
      <c r="P118" s="77">
        <v>38985</v>
      </c>
      <c r="Q118" s="77">
        <v>58532</v>
      </c>
      <c r="R118" s="77">
        <v>51098</v>
      </c>
      <c r="S118" s="77">
        <v>339300</v>
      </c>
      <c r="T118" s="78">
        <v>164102</v>
      </c>
    </row>
    <row r="119" spans="1:22" x14ac:dyDescent="0.25">
      <c r="A119" s="4"/>
      <c r="B119" s="16" t="s">
        <v>40</v>
      </c>
      <c r="C119" s="77"/>
      <c r="D119" s="77"/>
      <c r="E119" s="77"/>
      <c r="F119" s="77"/>
      <c r="G119" s="77"/>
      <c r="H119" s="77"/>
      <c r="I119" s="77"/>
      <c r="J119" s="77"/>
      <c r="K119" s="77"/>
      <c r="L119" s="77"/>
      <c r="M119" s="77"/>
      <c r="N119" s="77"/>
      <c r="O119" s="77"/>
      <c r="P119" s="77"/>
      <c r="Q119" s="77"/>
      <c r="R119" s="77"/>
      <c r="S119" s="77"/>
      <c r="T119" s="78"/>
    </row>
    <row r="120" spans="1:22" x14ac:dyDescent="0.25">
      <c r="A120" s="84"/>
      <c r="B120" s="85" t="s">
        <v>41</v>
      </c>
      <c r="C120" s="86">
        <v>43348616</v>
      </c>
      <c r="D120" s="86">
        <v>89053038</v>
      </c>
      <c r="E120" s="86">
        <v>901404</v>
      </c>
      <c r="F120" s="86">
        <v>77767521</v>
      </c>
      <c r="G120" s="86">
        <v>6161935</v>
      </c>
      <c r="H120" s="86">
        <v>2027420</v>
      </c>
      <c r="I120" s="86">
        <v>502421</v>
      </c>
      <c r="J120" s="86">
        <v>14550122</v>
      </c>
      <c r="K120" s="86">
        <v>1007644</v>
      </c>
      <c r="L120" s="86">
        <v>13391070</v>
      </c>
      <c r="M120" s="86">
        <v>19513810</v>
      </c>
      <c r="N120" s="86">
        <v>110855093</v>
      </c>
      <c r="O120" s="86">
        <v>2172926</v>
      </c>
      <c r="P120" s="86">
        <v>6301593</v>
      </c>
      <c r="Q120" s="86">
        <v>4622347</v>
      </c>
      <c r="R120" s="86">
        <v>1200720</v>
      </c>
      <c r="S120" s="86">
        <v>40181549</v>
      </c>
      <c r="T120" s="87">
        <v>30026077</v>
      </c>
    </row>
    <row r="121" spans="1:22" x14ac:dyDescent="0.25">
      <c r="A121" s="70"/>
      <c r="B121" s="3" t="s">
        <v>106</v>
      </c>
      <c r="C121" s="7"/>
      <c r="D121" s="7"/>
      <c r="E121" s="7"/>
      <c r="F121" s="7"/>
      <c r="G121" s="7"/>
      <c r="H121" s="7"/>
      <c r="I121" s="7"/>
      <c r="J121" s="7"/>
      <c r="K121" s="7"/>
      <c r="L121" s="7"/>
      <c r="M121" s="7"/>
      <c r="N121" s="7"/>
      <c r="O121" s="7"/>
      <c r="P121" s="7"/>
      <c r="Q121" s="7"/>
      <c r="R121" s="7"/>
      <c r="S121" s="7"/>
      <c r="T121" s="28"/>
    </row>
    <row r="122" spans="1:22" x14ac:dyDescent="0.25">
      <c r="A122" s="4" t="s">
        <v>27</v>
      </c>
      <c r="B122" s="5" t="s">
        <v>3</v>
      </c>
      <c r="C122" s="74">
        <v>990000</v>
      </c>
      <c r="D122" s="74">
        <v>3171175</v>
      </c>
      <c r="E122" s="74">
        <v>104000</v>
      </c>
      <c r="F122" s="74">
        <v>5233218</v>
      </c>
      <c r="G122" s="74">
        <v>226269</v>
      </c>
      <c r="H122" s="74">
        <v>150000</v>
      </c>
      <c r="I122" s="74">
        <v>59500</v>
      </c>
      <c r="J122" s="74">
        <v>570000</v>
      </c>
      <c r="K122" s="74">
        <v>85000</v>
      </c>
      <c r="L122" s="74">
        <v>903493</v>
      </c>
      <c r="M122" s="74">
        <v>1245000</v>
      </c>
      <c r="N122" s="74">
        <v>5900000</v>
      </c>
      <c r="O122" s="74">
        <v>81250</v>
      </c>
      <c r="P122" s="74">
        <v>430000</v>
      </c>
      <c r="Q122" s="74">
        <v>535624</v>
      </c>
      <c r="R122" s="74">
        <v>66593</v>
      </c>
      <c r="S122" s="74">
        <v>1972962</v>
      </c>
      <c r="T122" s="75">
        <v>39904</v>
      </c>
    </row>
    <row r="123" spans="1:22" x14ac:dyDescent="0.25">
      <c r="A123" s="4"/>
      <c r="B123" s="6" t="s">
        <v>256</v>
      </c>
      <c r="C123" s="74"/>
      <c r="D123" s="74"/>
      <c r="E123" s="74"/>
      <c r="F123" s="74"/>
      <c r="G123" s="74"/>
      <c r="H123" s="74"/>
      <c r="I123" s="74"/>
      <c r="J123" s="74"/>
      <c r="K123" s="74"/>
      <c r="L123" s="74"/>
      <c r="M123" s="74"/>
      <c r="N123" s="74"/>
      <c r="O123" s="74"/>
      <c r="P123" s="74"/>
      <c r="Q123" s="74"/>
      <c r="R123" s="74"/>
      <c r="S123" s="74"/>
      <c r="T123" s="75"/>
    </row>
    <row r="124" spans="1:22" x14ac:dyDescent="0.25">
      <c r="A124" s="4" t="s">
        <v>28</v>
      </c>
      <c r="B124" s="5" t="s">
        <v>4</v>
      </c>
      <c r="C124" s="74">
        <v>0</v>
      </c>
      <c r="D124" s="74">
        <v>71722</v>
      </c>
      <c r="E124" s="74">
        <v>1362</v>
      </c>
      <c r="F124" s="74">
        <v>1066932</v>
      </c>
      <c r="G124" s="74">
        <v>8796</v>
      </c>
      <c r="H124" s="74">
        <v>25000</v>
      </c>
      <c r="I124" s="74">
        <v>0</v>
      </c>
      <c r="J124" s="74">
        <v>104114</v>
      </c>
      <c r="K124" s="74">
        <v>0</v>
      </c>
      <c r="L124" s="74">
        <v>0</v>
      </c>
      <c r="M124" s="74">
        <v>0</v>
      </c>
      <c r="N124" s="74">
        <v>0</v>
      </c>
      <c r="O124" s="74">
        <v>0</v>
      </c>
      <c r="P124" s="74">
        <v>7008</v>
      </c>
      <c r="Q124" s="74">
        <v>0</v>
      </c>
      <c r="R124" s="74">
        <v>0</v>
      </c>
      <c r="S124" s="74">
        <v>0</v>
      </c>
      <c r="T124" s="75">
        <v>0</v>
      </c>
    </row>
    <row r="125" spans="1:22" x14ac:dyDescent="0.25">
      <c r="A125" s="4"/>
      <c r="B125" s="6" t="s">
        <v>42</v>
      </c>
      <c r="C125" s="74"/>
      <c r="D125" s="74"/>
      <c r="E125" s="74"/>
      <c r="F125" s="74"/>
      <c r="G125" s="74"/>
      <c r="H125" s="74"/>
      <c r="I125" s="74"/>
      <c r="J125" s="74"/>
      <c r="K125" s="74"/>
      <c r="L125" s="74"/>
      <c r="M125" s="74"/>
      <c r="N125" s="74"/>
      <c r="O125" s="74"/>
      <c r="P125" s="74"/>
      <c r="Q125" s="74"/>
      <c r="R125" s="74"/>
      <c r="S125" s="74"/>
      <c r="T125" s="75"/>
    </row>
    <row r="126" spans="1:22" x14ac:dyDescent="0.25">
      <c r="A126" s="4" t="s">
        <v>29</v>
      </c>
      <c r="B126" s="5" t="s">
        <v>257</v>
      </c>
      <c r="C126" s="74">
        <v>8079</v>
      </c>
      <c r="D126" s="74">
        <v>9853</v>
      </c>
      <c r="E126" s="74">
        <v>0</v>
      </c>
      <c r="F126" s="74">
        <v>29469</v>
      </c>
      <c r="G126" s="74">
        <v>3731</v>
      </c>
      <c r="H126" s="74">
        <v>0</v>
      </c>
      <c r="I126" s="74">
        <v>0</v>
      </c>
      <c r="J126" s="74">
        <v>95900</v>
      </c>
      <c r="K126" s="74">
        <v>0</v>
      </c>
      <c r="L126" s="74">
        <v>0</v>
      </c>
      <c r="M126" s="74">
        <v>15000</v>
      </c>
      <c r="N126" s="74">
        <v>0</v>
      </c>
      <c r="O126" s="74">
        <v>0</v>
      </c>
      <c r="P126" s="74">
        <v>0</v>
      </c>
      <c r="Q126" s="74">
        <v>0</v>
      </c>
      <c r="R126" s="74">
        <v>0</v>
      </c>
      <c r="S126" s="74">
        <v>0</v>
      </c>
      <c r="T126" s="75">
        <v>0</v>
      </c>
    </row>
    <row r="127" spans="1:22" x14ac:dyDescent="0.25">
      <c r="A127" s="4"/>
      <c r="B127" s="6" t="s">
        <v>258</v>
      </c>
      <c r="C127" s="74"/>
      <c r="D127" s="74"/>
      <c r="E127" s="74"/>
      <c r="F127" s="74"/>
      <c r="G127" s="74"/>
      <c r="H127" s="74"/>
      <c r="I127" s="74"/>
      <c r="J127" s="74"/>
      <c r="K127" s="74"/>
      <c r="L127" s="74"/>
      <c r="M127" s="74"/>
      <c r="N127" s="74"/>
      <c r="O127" s="74"/>
      <c r="P127" s="74"/>
      <c r="Q127" s="74"/>
      <c r="R127" s="74"/>
      <c r="S127" s="74"/>
      <c r="T127" s="75"/>
    </row>
    <row r="128" spans="1:22" s="140" customFormat="1" x14ac:dyDescent="0.25">
      <c r="A128" s="4" t="s">
        <v>30</v>
      </c>
      <c r="B128" s="5" t="s">
        <v>259</v>
      </c>
      <c r="C128" s="74">
        <v>-20943</v>
      </c>
      <c r="D128" s="74">
        <v>-10796</v>
      </c>
      <c r="E128" s="74">
        <v>-1323</v>
      </c>
      <c r="F128" s="74">
        <v>-11415</v>
      </c>
      <c r="G128" s="74">
        <v>0</v>
      </c>
      <c r="H128" s="74">
        <v>-6429</v>
      </c>
      <c r="I128" s="74">
        <v>0</v>
      </c>
      <c r="J128" s="74">
        <v>-1054</v>
      </c>
      <c r="K128" s="74">
        <v>0</v>
      </c>
      <c r="L128" s="74">
        <v>0</v>
      </c>
      <c r="M128" s="74">
        <v>0</v>
      </c>
      <c r="N128" s="74">
        <v>0</v>
      </c>
      <c r="O128" s="74">
        <v>0</v>
      </c>
      <c r="P128" s="74">
        <v>0</v>
      </c>
      <c r="Q128" s="74">
        <v>0</v>
      </c>
      <c r="R128" s="74">
        <v>0</v>
      </c>
      <c r="S128" s="74">
        <v>-796</v>
      </c>
      <c r="T128" s="75">
        <v>0</v>
      </c>
      <c r="V128"/>
    </row>
    <row r="129" spans="1:22" s="140" customFormat="1" x14ac:dyDescent="0.25">
      <c r="A129" s="4"/>
      <c r="B129" s="6" t="s">
        <v>260</v>
      </c>
      <c r="C129" s="74"/>
      <c r="D129" s="74"/>
      <c r="E129" s="74"/>
      <c r="F129" s="74"/>
      <c r="G129" s="74"/>
      <c r="H129" s="74"/>
      <c r="I129" s="74"/>
      <c r="J129" s="74"/>
      <c r="K129" s="74"/>
      <c r="L129" s="74"/>
      <c r="M129" s="74"/>
      <c r="N129" s="74"/>
      <c r="O129" s="74"/>
      <c r="P129" s="74"/>
      <c r="Q129" s="74"/>
      <c r="R129" s="74"/>
      <c r="S129" s="74"/>
      <c r="T129" s="75"/>
      <c r="V129"/>
    </row>
    <row r="130" spans="1:22" s="140" customFormat="1" x14ac:dyDescent="0.25">
      <c r="A130" s="4" t="s">
        <v>31</v>
      </c>
      <c r="B130" s="5" t="s">
        <v>5</v>
      </c>
      <c r="C130" s="74">
        <v>-863226</v>
      </c>
      <c r="D130" s="74">
        <v>-198956</v>
      </c>
      <c r="E130" s="74">
        <v>-52969</v>
      </c>
      <c r="F130" s="74">
        <v>-131433</v>
      </c>
      <c r="G130" s="74">
        <v>5787</v>
      </c>
      <c r="H130" s="74">
        <v>-69671</v>
      </c>
      <c r="I130" s="74">
        <v>-6396</v>
      </c>
      <c r="J130" s="74">
        <v>-36885</v>
      </c>
      <c r="K130" s="74">
        <v>-10228</v>
      </c>
      <c r="L130" s="74">
        <v>-22287</v>
      </c>
      <c r="M130" s="74">
        <v>-125284</v>
      </c>
      <c r="N130" s="74">
        <v>-1196933</v>
      </c>
      <c r="O130" s="74">
        <v>-46106</v>
      </c>
      <c r="P130" s="74">
        <v>-77074</v>
      </c>
      <c r="Q130" s="74">
        <v>-486</v>
      </c>
      <c r="R130" s="74">
        <v>-74</v>
      </c>
      <c r="S130" s="74">
        <v>-962689</v>
      </c>
      <c r="T130" s="75">
        <v>-39791</v>
      </c>
      <c r="V130"/>
    </row>
    <row r="131" spans="1:22" s="140" customFormat="1" x14ac:dyDescent="0.25">
      <c r="A131" s="4"/>
      <c r="B131" s="6" t="s">
        <v>43</v>
      </c>
      <c r="C131" s="74"/>
      <c r="D131" s="74"/>
      <c r="E131" s="74"/>
      <c r="F131" s="74"/>
      <c r="G131" s="74"/>
      <c r="H131" s="74"/>
      <c r="I131" s="74"/>
      <c r="J131" s="74"/>
      <c r="K131" s="74"/>
      <c r="L131" s="74"/>
      <c r="M131" s="74"/>
      <c r="N131" s="74"/>
      <c r="O131" s="74"/>
      <c r="P131" s="74"/>
      <c r="Q131" s="74"/>
      <c r="R131" s="74"/>
      <c r="S131" s="74"/>
      <c r="T131" s="75"/>
      <c r="V131"/>
    </row>
    <row r="132" spans="1:22" x14ac:dyDescent="0.25">
      <c r="A132" s="4" t="s">
        <v>32</v>
      </c>
      <c r="B132" s="5" t="s">
        <v>261</v>
      </c>
      <c r="C132" s="74">
        <v>786407</v>
      </c>
      <c r="D132" s="74">
        <v>855582</v>
      </c>
      <c r="E132" s="74">
        <v>50474</v>
      </c>
      <c r="F132" s="74">
        <v>649749</v>
      </c>
      <c r="G132" s="74">
        <v>287813</v>
      </c>
      <c r="H132" s="74">
        <v>242850</v>
      </c>
      <c r="I132" s="74">
        <v>1659</v>
      </c>
      <c r="J132" s="74">
        <v>114810</v>
      </c>
      <c r="K132" s="74">
        <v>26658</v>
      </c>
      <c r="L132" s="74">
        <v>163243</v>
      </c>
      <c r="M132" s="74">
        <v>300846</v>
      </c>
      <c r="N132" s="74">
        <v>1146474</v>
      </c>
      <c r="O132" s="74">
        <v>197969</v>
      </c>
      <c r="P132" s="74">
        <v>-6915</v>
      </c>
      <c r="Q132" s="74">
        <v>38524</v>
      </c>
      <c r="R132" s="74">
        <v>66760</v>
      </c>
      <c r="S132" s="74">
        <v>766032</v>
      </c>
      <c r="T132" s="75">
        <v>26390</v>
      </c>
    </row>
    <row r="133" spans="1:22" x14ac:dyDescent="0.25">
      <c r="A133" s="4"/>
      <c r="B133" s="6" t="s">
        <v>262</v>
      </c>
      <c r="C133" s="74"/>
      <c r="D133" s="74"/>
      <c r="E133" s="74"/>
      <c r="F133" s="74"/>
      <c r="G133" s="74"/>
      <c r="H133" s="74"/>
      <c r="I133" s="74"/>
      <c r="J133" s="74"/>
      <c r="K133" s="74"/>
      <c r="L133" s="74"/>
      <c r="M133" s="74"/>
      <c r="N133" s="74"/>
      <c r="O133" s="74"/>
      <c r="P133" s="74"/>
      <c r="Q133" s="74"/>
      <c r="R133" s="74"/>
      <c r="S133" s="74"/>
      <c r="T133" s="75"/>
    </row>
    <row r="134" spans="1:22" x14ac:dyDescent="0.25">
      <c r="A134" s="4" t="s">
        <v>263</v>
      </c>
      <c r="B134" s="5" t="s">
        <v>264</v>
      </c>
      <c r="C134" s="74">
        <v>85053</v>
      </c>
      <c r="D134" s="74">
        <v>-544279</v>
      </c>
      <c r="E134" s="74">
        <v>11348</v>
      </c>
      <c r="F134" s="74">
        <v>25457</v>
      </c>
      <c r="G134" s="74">
        <v>14836</v>
      </c>
      <c r="H134" s="74">
        <v>973</v>
      </c>
      <c r="I134" s="74">
        <v>3117</v>
      </c>
      <c r="J134" s="74">
        <v>-124611</v>
      </c>
      <c r="K134" s="74">
        <v>112</v>
      </c>
      <c r="L134" s="74">
        <v>25110</v>
      </c>
      <c r="M134" s="74">
        <v>4774</v>
      </c>
      <c r="N134" s="74">
        <v>-12713</v>
      </c>
      <c r="O134" s="74">
        <v>10548</v>
      </c>
      <c r="P134" s="74">
        <v>-16830</v>
      </c>
      <c r="Q134" s="74">
        <v>7307</v>
      </c>
      <c r="R134" s="74">
        <v>4130</v>
      </c>
      <c r="S134" s="74">
        <v>62484</v>
      </c>
      <c r="T134" s="75">
        <v>-83279</v>
      </c>
    </row>
    <row r="135" spans="1:22" x14ac:dyDescent="0.25">
      <c r="A135" s="4"/>
      <c r="B135" s="6" t="s">
        <v>265</v>
      </c>
      <c r="C135" s="74"/>
      <c r="D135" s="74"/>
      <c r="E135" s="74"/>
      <c r="F135" s="74"/>
      <c r="G135" s="74"/>
      <c r="H135" s="74"/>
      <c r="I135" s="74"/>
      <c r="J135" s="74"/>
      <c r="K135" s="74"/>
      <c r="L135" s="74"/>
      <c r="M135" s="74"/>
      <c r="N135" s="74"/>
      <c r="O135" s="74"/>
      <c r="P135" s="74"/>
      <c r="Q135" s="74"/>
      <c r="R135" s="74"/>
      <c r="S135" s="74"/>
      <c r="T135" s="75"/>
    </row>
    <row r="136" spans="1:22" x14ac:dyDescent="0.25">
      <c r="A136" s="4" t="s">
        <v>266</v>
      </c>
      <c r="B136" s="5" t="s">
        <v>267</v>
      </c>
      <c r="C136" s="74">
        <v>0</v>
      </c>
      <c r="D136" s="74">
        <v>0</v>
      </c>
      <c r="E136" s="74">
        <v>0</v>
      </c>
      <c r="F136" s="74">
        <v>0</v>
      </c>
      <c r="G136" s="74">
        <v>0</v>
      </c>
      <c r="H136" s="74">
        <v>0</v>
      </c>
      <c r="I136" s="74">
        <v>0</v>
      </c>
      <c r="J136" s="74">
        <v>0</v>
      </c>
      <c r="K136" s="74">
        <v>0</v>
      </c>
      <c r="L136" s="74">
        <v>0</v>
      </c>
      <c r="M136" s="74"/>
      <c r="N136" s="74">
        <v>0</v>
      </c>
      <c r="O136" s="74">
        <v>0</v>
      </c>
      <c r="P136" s="74">
        <v>0</v>
      </c>
      <c r="Q136" s="74">
        <v>0</v>
      </c>
      <c r="R136" s="74">
        <v>0</v>
      </c>
      <c r="S136" s="74">
        <v>0</v>
      </c>
      <c r="T136" s="75">
        <v>0</v>
      </c>
    </row>
    <row r="137" spans="1:22" x14ac:dyDescent="0.25">
      <c r="A137" s="4"/>
      <c r="B137" s="6" t="s">
        <v>268</v>
      </c>
      <c r="C137" s="74"/>
      <c r="D137" s="74"/>
      <c r="E137" s="74"/>
      <c r="F137" s="74"/>
      <c r="G137" s="74"/>
      <c r="H137" s="74"/>
      <c r="I137" s="74"/>
      <c r="J137" s="74"/>
      <c r="K137" s="74"/>
      <c r="L137" s="74"/>
      <c r="M137" s="74"/>
      <c r="N137" s="74"/>
      <c r="O137" s="74"/>
      <c r="P137" s="74"/>
      <c r="Q137" s="74"/>
      <c r="R137" s="74"/>
      <c r="S137" s="74"/>
      <c r="T137" s="75"/>
    </row>
    <row r="138" spans="1:22" x14ac:dyDescent="0.25">
      <c r="A138" s="88" t="s">
        <v>269</v>
      </c>
      <c r="B138" s="5" t="s">
        <v>270</v>
      </c>
      <c r="C138" s="74">
        <v>322051</v>
      </c>
      <c r="D138" s="74">
        <v>591851</v>
      </c>
      <c r="E138" s="74">
        <v>0</v>
      </c>
      <c r="F138" s="74">
        <v>662703</v>
      </c>
      <c r="G138" s="74">
        <v>70419</v>
      </c>
      <c r="H138" s="74">
        <v>172</v>
      </c>
      <c r="I138" s="74">
        <v>1096</v>
      </c>
      <c r="J138" s="74">
        <v>100606</v>
      </c>
      <c r="K138" s="74">
        <v>1640</v>
      </c>
      <c r="L138" s="74">
        <v>1125</v>
      </c>
      <c r="M138" s="74">
        <v>12459</v>
      </c>
      <c r="N138" s="74">
        <v>1002186</v>
      </c>
      <c r="O138" s="74">
        <v>161</v>
      </c>
      <c r="P138" s="74">
        <v>0</v>
      </c>
      <c r="Q138" s="74">
        <v>19</v>
      </c>
      <c r="R138" s="74">
        <v>0</v>
      </c>
      <c r="S138" s="74">
        <v>586314</v>
      </c>
      <c r="T138" s="75">
        <v>0</v>
      </c>
    </row>
    <row r="139" spans="1:22" x14ac:dyDescent="0.25">
      <c r="A139" s="4"/>
      <c r="B139" s="6" t="s">
        <v>271</v>
      </c>
      <c r="C139" s="74"/>
      <c r="D139" s="74"/>
      <c r="E139" s="74"/>
      <c r="F139" s="74"/>
      <c r="G139" s="74"/>
      <c r="H139" s="74"/>
      <c r="I139" s="74"/>
      <c r="J139" s="74"/>
      <c r="K139" s="74"/>
      <c r="L139" s="74"/>
      <c r="M139" s="74"/>
      <c r="N139" s="74"/>
      <c r="O139" s="74"/>
      <c r="P139" s="74"/>
      <c r="Q139" s="74"/>
      <c r="R139" s="74"/>
      <c r="S139" s="74"/>
      <c r="T139" s="75"/>
    </row>
    <row r="140" spans="1:22" x14ac:dyDescent="0.25">
      <c r="A140" s="84"/>
      <c r="B140" s="85" t="s">
        <v>272</v>
      </c>
      <c r="C140" s="86">
        <v>1307421</v>
      </c>
      <c r="D140" s="86">
        <v>3946152</v>
      </c>
      <c r="E140" s="86">
        <v>112892</v>
      </c>
      <c r="F140" s="86">
        <v>7524680</v>
      </c>
      <c r="G140" s="86">
        <v>617651</v>
      </c>
      <c r="H140" s="86">
        <v>342895</v>
      </c>
      <c r="I140" s="86">
        <v>58976</v>
      </c>
      <c r="J140" s="86">
        <v>822880</v>
      </c>
      <c r="K140" s="86">
        <v>103182</v>
      </c>
      <c r="L140" s="86">
        <v>1070684</v>
      </c>
      <c r="M140" s="86">
        <v>1452795</v>
      </c>
      <c r="N140" s="86">
        <v>6839014</v>
      </c>
      <c r="O140" s="86">
        <v>243822</v>
      </c>
      <c r="P140" s="86">
        <v>336189</v>
      </c>
      <c r="Q140" s="86">
        <v>580988</v>
      </c>
      <c r="R140" s="86">
        <v>137409</v>
      </c>
      <c r="S140" s="86">
        <v>2424307</v>
      </c>
      <c r="T140" s="87">
        <v>-56776</v>
      </c>
    </row>
    <row r="141" spans="1:22" x14ac:dyDescent="0.25">
      <c r="A141" s="89"/>
      <c r="B141" s="90" t="s">
        <v>273</v>
      </c>
      <c r="C141" s="91">
        <v>44656037</v>
      </c>
      <c r="D141" s="91">
        <v>92999190</v>
      </c>
      <c r="E141" s="91">
        <v>1014296</v>
      </c>
      <c r="F141" s="91">
        <v>85292201</v>
      </c>
      <c r="G141" s="91">
        <v>6779586</v>
      </c>
      <c r="H141" s="91">
        <v>2370315</v>
      </c>
      <c r="I141" s="91">
        <v>561397</v>
      </c>
      <c r="J141" s="91">
        <v>15373002</v>
      </c>
      <c r="K141" s="91">
        <v>1110826</v>
      </c>
      <c r="L141" s="91">
        <v>14461754</v>
      </c>
      <c r="M141" s="91">
        <v>20966605</v>
      </c>
      <c r="N141" s="91">
        <v>117694107</v>
      </c>
      <c r="O141" s="91">
        <v>2416748</v>
      </c>
      <c r="P141" s="91">
        <v>6637782</v>
      </c>
      <c r="Q141" s="91">
        <v>5203335</v>
      </c>
      <c r="R141" s="91">
        <v>1338129</v>
      </c>
      <c r="S141" s="91">
        <v>42605856</v>
      </c>
      <c r="T141" s="92">
        <v>29969301</v>
      </c>
    </row>
    <row r="142" spans="1:22" s="151" customFormat="1" x14ac:dyDescent="0.25">
      <c r="A142" s="93"/>
      <c r="B142" s="5"/>
      <c r="C142" s="94"/>
      <c r="D142" s="94"/>
      <c r="E142" s="94"/>
      <c r="F142" s="94"/>
      <c r="G142" s="94"/>
      <c r="H142" s="94"/>
      <c r="I142" s="94"/>
      <c r="J142" s="94"/>
      <c r="K142" s="94"/>
      <c r="L142" s="94"/>
      <c r="M142" s="94"/>
      <c r="N142" s="94"/>
      <c r="O142" s="94"/>
      <c r="P142" s="94"/>
      <c r="Q142" s="94"/>
      <c r="R142" s="94"/>
      <c r="S142" s="94"/>
      <c r="T142" s="94"/>
    </row>
    <row r="143" spans="1:22" x14ac:dyDescent="0.25">
      <c r="A143" s="8" t="s">
        <v>44</v>
      </c>
      <c r="C143" s="49"/>
      <c r="D143" s="49"/>
      <c r="E143" s="49"/>
      <c r="F143" s="49"/>
      <c r="G143" s="49"/>
      <c r="H143" s="49"/>
      <c r="I143" s="49"/>
      <c r="J143" s="49"/>
      <c r="K143" s="49"/>
      <c r="L143" s="49"/>
      <c r="M143" s="49"/>
      <c r="N143" s="49"/>
      <c r="O143" s="49"/>
      <c r="P143" s="49"/>
      <c r="Q143" s="49"/>
      <c r="R143" s="49"/>
      <c r="S143" s="49"/>
      <c r="T143" s="49"/>
    </row>
    <row r="144" spans="1:22" x14ac:dyDescent="0.25">
      <c r="A144" s="9" t="s">
        <v>45</v>
      </c>
      <c r="C144" s="49"/>
      <c r="D144" s="49"/>
      <c r="E144" s="49"/>
      <c r="F144" s="49"/>
      <c r="G144" s="49"/>
      <c r="H144" s="49"/>
      <c r="I144" s="49"/>
      <c r="J144" s="49"/>
      <c r="K144" s="49"/>
      <c r="L144" s="49"/>
      <c r="M144" s="49"/>
      <c r="N144" s="49"/>
      <c r="O144" s="49"/>
      <c r="P144" s="49"/>
      <c r="Q144" s="49"/>
      <c r="R144" s="49"/>
      <c r="S144" s="49"/>
      <c r="T144" s="49"/>
    </row>
    <row r="145" spans="1:20" x14ac:dyDescent="0.25">
      <c r="A145" s="9"/>
      <c r="C145" s="49"/>
      <c r="D145" s="49"/>
      <c r="E145" s="49"/>
      <c r="F145" s="49"/>
      <c r="G145" s="49"/>
      <c r="H145" s="49"/>
      <c r="I145" s="49"/>
      <c r="J145" s="49"/>
      <c r="K145" s="49"/>
      <c r="L145" s="49"/>
      <c r="M145" s="49"/>
      <c r="N145" s="49"/>
      <c r="O145" s="49"/>
      <c r="P145" s="49"/>
      <c r="Q145" s="49"/>
      <c r="R145" s="49"/>
      <c r="S145" s="49"/>
      <c r="T145" s="49"/>
    </row>
    <row r="146" spans="1:20" x14ac:dyDescent="0.25">
      <c r="A146" s="8" t="s">
        <v>323</v>
      </c>
    </row>
    <row r="147" spans="1:20" x14ac:dyDescent="0.25">
      <c r="A147" s="9" t="s">
        <v>324</v>
      </c>
    </row>
  </sheetData>
  <pageMargins left="0.70866141732283472" right="0.70866141732283472" top="0.55118110236220474" bottom="0.55118110236220474" header="0.31496062992125984" footer="0.31496062992125984"/>
  <pageSetup paperSize="9" scale="65" orientation="portrait" verticalDpi="0"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6"/>
  <sheetViews>
    <sheetView showGridLines="0" zoomScaleNormal="100" workbookViewId="0">
      <pane xSplit="2" ySplit="4" topLeftCell="R140" activePane="bottomRight" state="frozen"/>
      <selection activeCell="A40" sqref="A40"/>
      <selection pane="topRight" activeCell="A40" sqref="A40"/>
      <selection pane="bottomLeft" activeCell="A40" sqref="A40"/>
      <selection pane="bottomRight" activeCell="U152" sqref="U152"/>
    </sheetView>
  </sheetViews>
  <sheetFormatPr defaultRowHeight="11.25" x14ac:dyDescent="0.2"/>
  <cols>
    <col min="1" max="1" width="4.28515625" style="11" customWidth="1"/>
    <col min="2" max="2" width="79.42578125" style="11" bestFit="1" customWidth="1"/>
    <col min="3" max="21" width="12.42578125" style="11" customWidth="1"/>
    <col min="22" max="16384" width="9.140625" style="11"/>
  </cols>
  <sheetData>
    <row r="1" spans="1:21" ht="15" customHeight="1" x14ac:dyDescent="0.2">
      <c r="A1" s="62" t="s">
        <v>33</v>
      </c>
      <c r="B1" s="97"/>
    </row>
    <row r="2" spans="1:21" ht="15" customHeight="1" x14ac:dyDescent="0.2">
      <c r="A2" s="62" t="s">
        <v>277</v>
      </c>
      <c r="B2" s="97"/>
    </row>
    <row r="3" spans="1:21" ht="15" customHeight="1" x14ac:dyDescent="0.2">
      <c r="A3" s="63" t="s">
        <v>151</v>
      </c>
    </row>
    <row r="4" spans="1:21" s="1" customFormat="1" ht="30" customHeight="1" x14ac:dyDescent="0.2">
      <c r="A4" s="64"/>
      <c r="B4" s="98"/>
      <c r="C4" s="66" t="s">
        <v>8</v>
      </c>
      <c r="D4" s="68" t="s">
        <v>152</v>
      </c>
      <c r="E4" s="66" t="s">
        <v>7</v>
      </c>
      <c r="F4" s="66" t="s">
        <v>153</v>
      </c>
      <c r="G4" s="66" t="s">
        <v>154</v>
      </c>
      <c r="H4" s="66" t="s">
        <v>9</v>
      </c>
      <c r="I4" s="66" t="s">
        <v>155</v>
      </c>
      <c r="J4" s="66" t="s">
        <v>156</v>
      </c>
      <c r="K4" s="66" t="s">
        <v>157</v>
      </c>
      <c r="L4" s="66" t="s">
        <v>158</v>
      </c>
      <c r="M4" s="66" t="s">
        <v>10</v>
      </c>
      <c r="N4" s="66" t="s">
        <v>6</v>
      </c>
      <c r="O4" s="66" t="s">
        <v>159</v>
      </c>
      <c r="P4" s="66" t="s">
        <v>161</v>
      </c>
      <c r="Q4" s="66" t="s">
        <v>162</v>
      </c>
      <c r="R4" s="66" t="s">
        <v>164</v>
      </c>
      <c r="S4" s="68" t="s">
        <v>165</v>
      </c>
      <c r="T4" s="66" t="s">
        <v>167</v>
      </c>
      <c r="U4" s="106" t="s">
        <v>278</v>
      </c>
    </row>
    <row r="5" spans="1:21" ht="15" customHeight="1" x14ac:dyDescent="0.2">
      <c r="A5" s="99"/>
      <c r="B5" s="3" t="s">
        <v>168</v>
      </c>
      <c r="C5" s="2"/>
      <c r="D5" s="2"/>
      <c r="E5" s="2"/>
      <c r="F5" s="2"/>
      <c r="G5" s="2"/>
      <c r="H5" s="2"/>
      <c r="I5" s="2"/>
      <c r="J5" s="2"/>
      <c r="K5" s="2"/>
      <c r="L5" s="2"/>
      <c r="M5" s="2"/>
      <c r="N5" s="2"/>
      <c r="O5" s="2"/>
      <c r="P5" s="2"/>
      <c r="Q5" s="2"/>
      <c r="R5" s="2"/>
      <c r="S5" s="2"/>
      <c r="T5" s="2"/>
      <c r="U5" s="25"/>
    </row>
    <row r="6" spans="1:21" ht="15" customHeight="1" x14ac:dyDescent="0.2">
      <c r="A6" s="4" t="s">
        <v>11</v>
      </c>
      <c r="B6" s="5" t="s">
        <v>169</v>
      </c>
      <c r="C6" s="74">
        <v>1145118</v>
      </c>
      <c r="D6" s="74">
        <v>2115945</v>
      </c>
      <c r="E6" s="74">
        <v>10323</v>
      </c>
      <c r="F6" s="74">
        <v>1090439</v>
      </c>
      <c r="G6" s="74">
        <v>1893</v>
      </c>
      <c r="H6" s="74">
        <v>5909</v>
      </c>
      <c r="I6" s="74">
        <v>9210</v>
      </c>
      <c r="J6" s="74">
        <v>288078</v>
      </c>
      <c r="K6" s="74">
        <v>1018</v>
      </c>
      <c r="L6" s="74">
        <v>249488</v>
      </c>
      <c r="M6" s="74">
        <v>461483</v>
      </c>
      <c r="N6" s="74">
        <v>2704481</v>
      </c>
      <c r="O6" s="74">
        <v>2925</v>
      </c>
      <c r="P6" s="74">
        <v>88783</v>
      </c>
      <c r="Q6" s="74">
        <v>545295</v>
      </c>
      <c r="R6" s="74">
        <v>13</v>
      </c>
      <c r="S6" s="74">
        <v>387837</v>
      </c>
      <c r="T6" s="74">
        <v>23152</v>
      </c>
      <c r="U6" s="75">
        <v>107493</v>
      </c>
    </row>
    <row r="7" spans="1:21" ht="15" customHeight="1" x14ac:dyDescent="0.2">
      <c r="A7" s="4"/>
      <c r="B7" s="6" t="s">
        <v>170</v>
      </c>
      <c r="C7" s="74"/>
      <c r="D7" s="74"/>
      <c r="E7" s="74"/>
      <c r="F7" s="74"/>
      <c r="G7" s="74"/>
      <c r="H7" s="74"/>
      <c r="I7" s="74"/>
      <c r="J7" s="74"/>
      <c r="K7" s="74"/>
      <c r="L7" s="74"/>
      <c r="M7" s="74"/>
      <c r="N7" s="74"/>
      <c r="O7" s="74"/>
      <c r="P7" s="74"/>
      <c r="Q7" s="74"/>
      <c r="R7" s="74"/>
      <c r="S7" s="74"/>
      <c r="T7" s="74"/>
      <c r="U7" s="75"/>
    </row>
    <row r="8" spans="1:21" ht="15" customHeight="1" x14ac:dyDescent="0.2">
      <c r="A8" s="4" t="s">
        <v>12</v>
      </c>
      <c r="B8" s="5" t="s">
        <v>171</v>
      </c>
      <c r="C8" s="74">
        <v>384768</v>
      </c>
      <c r="D8" s="74">
        <v>1577410</v>
      </c>
      <c r="E8" s="74">
        <v>42027</v>
      </c>
      <c r="F8" s="74">
        <v>580813</v>
      </c>
      <c r="G8" s="74">
        <v>75716</v>
      </c>
      <c r="H8" s="74">
        <v>10138</v>
      </c>
      <c r="I8" s="74">
        <v>14618</v>
      </c>
      <c r="J8" s="74">
        <v>183769</v>
      </c>
      <c r="K8" s="74">
        <v>36020</v>
      </c>
      <c r="L8" s="74">
        <v>93457</v>
      </c>
      <c r="M8" s="74">
        <v>223834</v>
      </c>
      <c r="N8" s="74">
        <v>986197</v>
      </c>
      <c r="O8" s="74">
        <v>1444</v>
      </c>
      <c r="P8" s="74">
        <v>47807</v>
      </c>
      <c r="Q8" s="74">
        <v>163403</v>
      </c>
      <c r="R8" s="74">
        <v>32666</v>
      </c>
      <c r="S8" s="74">
        <v>356962</v>
      </c>
      <c r="T8" s="74">
        <v>219786</v>
      </c>
      <c r="U8" s="75">
        <v>53761</v>
      </c>
    </row>
    <row r="9" spans="1:21" ht="15" customHeight="1" x14ac:dyDescent="0.2">
      <c r="A9" s="4"/>
      <c r="B9" s="6" t="s">
        <v>172</v>
      </c>
      <c r="C9" s="74"/>
      <c r="D9" s="74"/>
      <c r="E9" s="74"/>
      <c r="F9" s="74"/>
      <c r="G9" s="74"/>
      <c r="H9" s="74"/>
      <c r="I9" s="74"/>
      <c r="J9" s="74"/>
      <c r="K9" s="74"/>
      <c r="L9" s="74"/>
      <c r="M9" s="74"/>
      <c r="N9" s="74"/>
      <c r="O9" s="74"/>
      <c r="P9" s="74"/>
      <c r="Q9" s="74"/>
      <c r="R9" s="74"/>
      <c r="S9" s="74"/>
      <c r="T9" s="74"/>
      <c r="U9" s="75"/>
    </row>
    <row r="10" spans="1:21" ht="15" customHeight="1" x14ac:dyDescent="0.2">
      <c r="A10" s="4" t="s">
        <v>13</v>
      </c>
      <c r="B10" s="5" t="s">
        <v>173</v>
      </c>
      <c r="C10" s="74">
        <v>536991</v>
      </c>
      <c r="D10" s="74">
        <v>2145330</v>
      </c>
      <c r="E10" s="74">
        <v>13336</v>
      </c>
      <c r="F10" s="74">
        <v>3434639</v>
      </c>
      <c r="G10" s="74">
        <v>1977051</v>
      </c>
      <c r="H10" s="74">
        <v>41866</v>
      </c>
      <c r="I10" s="74">
        <v>35914</v>
      </c>
      <c r="J10" s="74">
        <v>256614</v>
      </c>
      <c r="K10" s="74">
        <v>107240</v>
      </c>
      <c r="L10" s="74">
        <v>12140</v>
      </c>
      <c r="M10" s="74">
        <v>173445</v>
      </c>
      <c r="N10" s="74">
        <v>2652407</v>
      </c>
      <c r="O10" s="74">
        <v>789285</v>
      </c>
      <c r="P10" s="74">
        <v>87776</v>
      </c>
      <c r="Q10" s="74">
        <v>573619</v>
      </c>
      <c r="R10" s="74">
        <v>734</v>
      </c>
      <c r="S10" s="74">
        <v>1990932</v>
      </c>
      <c r="T10" s="74">
        <v>8690</v>
      </c>
      <c r="U10" s="75">
        <v>18880</v>
      </c>
    </row>
    <row r="11" spans="1:21" ht="15" customHeight="1" x14ac:dyDescent="0.2">
      <c r="A11" s="4"/>
      <c r="B11" s="6" t="s">
        <v>34</v>
      </c>
      <c r="C11" s="74"/>
      <c r="D11" s="74"/>
      <c r="E11" s="74"/>
      <c r="F11" s="74"/>
      <c r="G11" s="74"/>
      <c r="H11" s="74"/>
      <c r="I11" s="74"/>
      <c r="J11" s="74"/>
      <c r="K11" s="74"/>
      <c r="L11" s="74"/>
      <c r="M11" s="74"/>
      <c r="N11" s="74"/>
      <c r="O11" s="74"/>
      <c r="P11" s="74"/>
      <c r="Q11" s="74"/>
      <c r="R11" s="74"/>
      <c r="S11" s="74"/>
      <c r="T11" s="74"/>
      <c r="U11" s="75"/>
    </row>
    <row r="12" spans="1:21" ht="15" customHeight="1" x14ac:dyDescent="0.2">
      <c r="A12" s="4" t="s">
        <v>14</v>
      </c>
      <c r="B12" s="5" t="s">
        <v>174</v>
      </c>
      <c r="C12" s="74">
        <v>400499</v>
      </c>
      <c r="D12" s="74">
        <v>0</v>
      </c>
      <c r="E12" s="74">
        <v>0</v>
      </c>
      <c r="F12" s="74">
        <v>1963989</v>
      </c>
      <c r="G12" s="74">
        <v>0</v>
      </c>
      <c r="H12" s="74">
        <v>0</v>
      </c>
      <c r="I12" s="74">
        <v>0</v>
      </c>
      <c r="J12" s="74">
        <v>203646</v>
      </c>
      <c r="K12" s="74">
        <v>97342</v>
      </c>
      <c r="L12" s="74">
        <v>14689</v>
      </c>
      <c r="M12" s="74">
        <v>3606</v>
      </c>
      <c r="N12" s="74">
        <v>1479303</v>
      </c>
      <c r="O12" s="74">
        <v>11287</v>
      </c>
      <c r="P12" s="74">
        <v>0</v>
      </c>
      <c r="Q12" s="74">
        <v>76535</v>
      </c>
      <c r="R12" s="74">
        <v>0</v>
      </c>
      <c r="S12" s="74">
        <v>2043822</v>
      </c>
      <c r="T12" s="74">
        <v>0</v>
      </c>
      <c r="U12" s="75">
        <v>0</v>
      </c>
    </row>
    <row r="13" spans="1:21" ht="15" customHeight="1" x14ac:dyDescent="0.2">
      <c r="A13" s="4"/>
      <c r="B13" s="6" t="s">
        <v>175</v>
      </c>
      <c r="C13" s="74"/>
      <c r="D13" s="74"/>
      <c r="E13" s="74"/>
      <c r="F13" s="74"/>
      <c r="G13" s="74"/>
      <c r="H13" s="74"/>
      <c r="I13" s="74"/>
      <c r="J13" s="74"/>
      <c r="K13" s="74"/>
      <c r="L13" s="74"/>
      <c r="M13" s="74"/>
      <c r="N13" s="74"/>
      <c r="O13" s="74"/>
      <c r="P13" s="74"/>
      <c r="Q13" s="74"/>
      <c r="R13" s="74"/>
      <c r="S13" s="74"/>
      <c r="T13" s="74"/>
      <c r="U13" s="75"/>
    </row>
    <row r="14" spans="1:21" ht="15" customHeight="1" x14ac:dyDescent="0.2">
      <c r="A14" s="4" t="s">
        <v>15</v>
      </c>
      <c r="B14" s="5" t="s">
        <v>176</v>
      </c>
      <c r="C14" s="74">
        <v>6778125</v>
      </c>
      <c r="D14" s="74">
        <v>4774115</v>
      </c>
      <c r="E14" s="74">
        <v>503683</v>
      </c>
      <c r="F14" s="74">
        <v>11482866</v>
      </c>
      <c r="G14" s="74">
        <v>303220</v>
      </c>
      <c r="H14" s="74">
        <v>308921</v>
      </c>
      <c r="I14" s="74">
        <v>76961</v>
      </c>
      <c r="J14" s="74">
        <v>561488</v>
      </c>
      <c r="K14" s="74">
        <v>225686</v>
      </c>
      <c r="L14" s="74">
        <v>825289</v>
      </c>
      <c r="M14" s="74">
        <v>2574368</v>
      </c>
      <c r="N14" s="74">
        <v>16843643</v>
      </c>
      <c r="O14" s="74">
        <v>450406</v>
      </c>
      <c r="P14" s="74">
        <v>124842</v>
      </c>
      <c r="Q14" s="74">
        <v>41130</v>
      </c>
      <c r="R14" s="74">
        <v>0</v>
      </c>
      <c r="S14" s="74">
        <v>4906649</v>
      </c>
      <c r="T14" s="74">
        <v>1556760</v>
      </c>
      <c r="U14" s="75">
        <v>49951</v>
      </c>
    </row>
    <row r="15" spans="1:21" ht="15" customHeight="1" x14ac:dyDescent="0.2">
      <c r="A15" s="4"/>
      <c r="B15" s="6" t="s">
        <v>177</v>
      </c>
      <c r="C15" s="74"/>
      <c r="D15" s="74"/>
      <c r="E15" s="74"/>
      <c r="F15" s="74"/>
      <c r="G15" s="74"/>
      <c r="H15" s="74"/>
      <c r="I15" s="74"/>
      <c r="J15" s="74"/>
      <c r="K15" s="74"/>
      <c r="L15" s="74"/>
      <c r="M15" s="74"/>
      <c r="N15" s="74"/>
      <c r="O15" s="74"/>
      <c r="P15" s="74"/>
      <c r="Q15" s="74"/>
      <c r="R15" s="74"/>
      <c r="S15" s="74"/>
      <c r="T15" s="74"/>
      <c r="U15" s="75"/>
    </row>
    <row r="16" spans="1:21" ht="15" customHeight="1" x14ac:dyDescent="0.2">
      <c r="A16" s="4"/>
      <c r="B16" s="76" t="s">
        <v>178</v>
      </c>
      <c r="C16" s="77">
        <v>6847875</v>
      </c>
      <c r="D16" s="77">
        <v>4841312</v>
      </c>
      <c r="E16" s="77">
        <v>503683</v>
      </c>
      <c r="F16" s="77">
        <v>11651148</v>
      </c>
      <c r="G16" s="77">
        <v>315734</v>
      </c>
      <c r="H16" s="77">
        <v>308921</v>
      </c>
      <c r="I16" s="77">
        <v>82630</v>
      </c>
      <c r="J16" s="77">
        <v>569178</v>
      </c>
      <c r="K16" s="77">
        <v>227410</v>
      </c>
      <c r="L16" s="77">
        <v>826872</v>
      </c>
      <c r="M16" s="77">
        <v>2604482</v>
      </c>
      <c r="N16" s="77">
        <v>17724124</v>
      </c>
      <c r="O16" s="77">
        <v>450406</v>
      </c>
      <c r="P16" s="77">
        <v>125456</v>
      </c>
      <c r="Q16" s="77">
        <v>41130</v>
      </c>
      <c r="R16" s="77">
        <v>0</v>
      </c>
      <c r="S16" s="77">
        <v>4980253</v>
      </c>
      <c r="T16" s="77">
        <v>1556760</v>
      </c>
      <c r="U16" s="78">
        <v>49951</v>
      </c>
    </row>
    <row r="17" spans="1:21" ht="15" customHeight="1" x14ac:dyDescent="0.2">
      <c r="A17" s="4"/>
      <c r="B17" s="79" t="s">
        <v>179</v>
      </c>
      <c r="C17" s="77"/>
      <c r="D17" s="77"/>
      <c r="E17" s="77"/>
      <c r="F17" s="77"/>
      <c r="G17" s="77"/>
      <c r="H17" s="77"/>
      <c r="I17" s="77"/>
      <c r="J17" s="77"/>
      <c r="K17" s="77"/>
      <c r="L17" s="77"/>
      <c r="M17" s="77"/>
      <c r="N17" s="77"/>
      <c r="O17" s="77"/>
      <c r="P17" s="77"/>
      <c r="Q17" s="77"/>
      <c r="R17" s="77"/>
      <c r="S17" s="77"/>
      <c r="T17" s="77"/>
      <c r="U17" s="78"/>
    </row>
    <row r="18" spans="1:21" ht="15" customHeight="1" x14ac:dyDescent="0.2">
      <c r="A18" s="4"/>
      <c r="B18" s="76" t="s">
        <v>180</v>
      </c>
      <c r="C18" s="77">
        <v>-69750</v>
      </c>
      <c r="D18" s="77">
        <v>-67197</v>
      </c>
      <c r="E18" s="77">
        <v>0</v>
      </c>
      <c r="F18" s="77">
        <v>-168282</v>
      </c>
      <c r="G18" s="77">
        <v>-12514</v>
      </c>
      <c r="H18" s="77">
        <v>0</v>
      </c>
      <c r="I18" s="77">
        <v>-5669</v>
      </c>
      <c r="J18" s="77">
        <v>-7690</v>
      </c>
      <c r="K18" s="77">
        <v>-1724</v>
      </c>
      <c r="L18" s="77">
        <v>-1583</v>
      </c>
      <c r="M18" s="77">
        <v>-30114</v>
      </c>
      <c r="N18" s="77">
        <v>-880481</v>
      </c>
      <c r="O18" s="77">
        <v>0</v>
      </c>
      <c r="P18" s="77">
        <v>-614</v>
      </c>
      <c r="Q18" s="77">
        <v>0</v>
      </c>
      <c r="R18" s="77">
        <v>0</v>
      </c>
      <c r="S18" s="77">
        <v>-73604</v>
      </c>
      <c r="T18" s="77">
        <v>0</v>
      </c>
      <c r="U18" s="78">
        <v>0</v>
      </c>
    </row>
    <row r="19" spans="1:21" ht="15" customHeight="1" x14ac:dyDescent="0.2">
      <c r="A19" s="4"/>
      <c r="B19" s="79" t="s">
        <v>181</v>
      </c>
      <c r="C19" s="77"/>
      <c r="D19" s="77"/>
      <c r="E19" s="77"/>
      <c r="F19" s="77"/>
      <c r="G19" s="77"/>
      <c r="H19" s="77"/>
      <c r="I19" s="77"/>
      <c r="J19" s="77"/>
      <c r="K19" s="77"/>
      <c r="L19" s="77"/>
      <c r="M19" s="77"/>
      <c r="N19" s="77"/>
      <c r="O19" s="77"/>
      <c r="P19" s="77"/>
      <c r="Q19" s="77"/>
      <c r="R19" s="77"/>
      <c r="S19" s="77"/>
      <c r="T19" s="77"/>
      <c r="U19" s="78"/>
    </row>
    <row r="20" spans="1:21" ht="15" customHeight="1" x14ac:dyDescent="0.2">
      <c r="A20" s="4" t="s">
        <v>16</v>
      </c>
      <c r="B20" s="5" t="s">
        <v>182</v>
      </c>
      <c r="C20" s="74">
        <v>2337591</v>
      </c>
      <c r="D20" s="74">
        <v>2913015</v>
      </c>
      <c r="E20" s="74">
        <v>27087</v>
      </c>
      <c r="F20" s="74">
        <v>3282576</v>
      </c>
      <c r="G20" s="74">
        <v>246691</v>
      </c>
      <c r="H20" s="74">
        <v>405770</v>
      </c>
      <c r="I20" s="74">
        <v>0</v>
      </c>
      <c r="J20" s="74">
        <v>648671</v>
      </c>
      <c r="K20" s="74">
        <v>59457</v>
      </c>
      <c r="L20" s="74">
        <v>304025</v>
      </c>
      <c r="M20" s="74">
        <v>284233</v>
      </c>
      <c r="N20" s="74">
        <v>4956118</v>
      </c>
      <c r="O20" s="74">
        <v>33363</v>
      </c>
      <c r="P20" s="74">
        <v>108932</v>
      </c>
      <c r="Q20" s="74">
        <v>565392</v>
      </c>
      <c r="R20" s="74">
        <v>15043</v>
      </c>
      <c r="S20" s="74">
        <v>2324350</v>
      </c>
      <c r="T20" s="74">
        <v>11903179</v>
      </c>
      <c r="U20" s="75">
        <v>150055</v>
      </c>
    </row>
    <row r="21" spans="1:21" ht="15" customHeight="1" x14ac:dyDescent="0.2">
      <c r="A21" s="4"/>
      <c r="B21" s="6" t="s">
        <v>183</v>
      </c>
      <c r="C21" s="74"/>
      <c r="D21" s="74"/>
      <c r="E21" s="74"/>
      <c r="F21" s="74"/>
      <c r="G21" s="74"/>
      <c r="H21" s="74"/>
      <c r="I21" s="74"/>
      <c r="J21" s="74"/>
      <c r="K21" s="74"/>
      <c r="L21" s="74"/>
      <c r="M21" s="74"/>
      <c r="N21" s="74"/>
      <c r="O21" s="74"/>
      <c r="P21" s="74"/>
      <c r="Q21" s="74"/>
      <c r="R21" s="74"/>
      <c r="S21" s="74"/>
      <c r="T21" s="74"/>
      <c r="U21" s="75"/>
    </row>
    <row r="22" spans="1:21" ht="15" customHeight="1" x14ac:dyDescent="0.2">
      <c r="A22" s="4"/>
      <c r="B22" s="76" t="s">
        <v>184</v>
      </c>
      <c r="C22" s="77">
        <v>2337594</v>
      </c>
      <c r="D22" s="77">
        <v>2915431</v>
      </c>
      <c r="E22" s="77">
        <v>27087</v>
      </c>
      <c r="F22" s="77">
        <v>3282795</v>
      </c>
      <c r="G22" s="77">
        <v>246921</v>
      </c>
      <c r="H22" s="77">
        <v>405770</v>
      </c>
      <c r="I22" s="77">
        <v>0</v>
      </c>
      <c r="J22" s="77">
        <v>648671</v>
      </c>
      <c r="K22" s="77">
        <v>59457</v>
      </c>
      <c r="L22" s="77">
        <v>304025</v>
      </c>
      <c r="M22" s="77">
        <v>284578</v>
      </c>
      <c r="N22" s="77">
        <v>4968430</v>
      </c>
      <c r="O22" s="77">
        <v>33484</v>
      </c>
      <c r="P22" s="77">
        <v>108932</v>
      </c>
      <c r="Q22" s="77">
        <v>565392</v>
      </c>
      <c r="R22" s="77">
        <v>15043</v>
      </c>
      <c r="S22" s="77">
        <v>2324350</v>
      </c>
      <c r="T22" s="77">
        <v>11903179</v>
      </c>
      <c r="U22" s="78">
        <v>150055</v>
      </c>
    </row>
    <row r="23" spans="1:21" ht="15" customHeight="1" x14ac:dyDescent="0.2">
      <c r="A23" s="4"/>
      <c r="B23" s="79" t="s">
        <v>179</v>
      </c>
      <c r="C23" s="77"/>
      <c r="D23" s="77"/>
      <c r="E23" s="77"/>
      <c r="F23" s="77"/>
      <c r="G23" s="77"/>
      <c r="H23" s="77"/>
      <c r="I23" s="77"/>
      <c r="J23" s="77"/>
      <c r="K23" s="77"/>
      <c r="L23" s="77"/>
      <c r="M23" s="77"/>
      <c r="N23" s="77"/>
      <c r="O23" s="77"/>
      <c r="P23" s="77"/>
      <c r="Q23" s="77"/>
      <c r="R23" s="77"/>
      <c r="S23" s="77"/>
      <c r="T23" s="77"/>
      <c r="U23" s="78"/>
    </row>
    <row r="24" spans="1:21" ht="15" customHeight="1" x14ac:dyDescent="0.2">
      <c r="A24" s="4"/>
      <c r="B24" s="76" t="s">
        <v>185</v>
      </c>
      <c r="C24" s="77">
        <v>-3</v>
      </c>
      <c r="D24" s="77">
        <v>-2416</v>
      </c>
      <c r="E24" s="77">
        <v>0</v>
      </c>
      <c r="F24" s="77">
        <v>-219</v>
      </c>
      <c r="G24" s="77">
        <v>-230</v>
      </c>
      <c r="H24" s="77">
        <v>0</v>
      </c>
      <c r="I24" s="77">
        <v>0</v>
      </c>
      <c r="J24" s="77">
        <v>0</v>
      </c>
      <c r="K24" s="77">
        <v>0</v>
      </c>
      <c r="L24" s="77">
        <v>0</v>
      </c>
      <c r="M24" s="77">
        <v>-345</v>
      </c>
      <c r="N24" s="77">
        <v>-12312</v>
      </c>
      <c r="O24" s="77">
        <v>-121</v>
      </c>
      <c r="P24" s="77">
        <v>0</v>
      </c>
      <c r="Q24" s="77">
        <v>0</v>
      </c>
      <c r="R24" s="77">
        <v>0</v>
      </c>
      <c r="S24" s="77">
        <v>0</v>
      </c>
      <c r="T24" s="77">
        <v>0</v>
      </c>
      <c r="U24" s="78">
        <v>0</v>
      </c>
    </row>
    <row r="25" spans="1:21" ht="15" customHeight="1" x14ac:dyDescent="0.2">
      <c r="A25" s="4"/>
      <c r="B25" s="79" t="s">
        <v>181</v>
      </c>
      <c r="C25" s="77"/>
      <c r="D25" s="77"/>
      <c r="E25" s="77"/>
      <c r="F25" s="77"/>
      <c r="G25" s="77"/>
      <c r="H25" s="77"/>
      <c r="I25" s="77"/>
      <c r="J25" s="77"/>
      <c r="K25" s="77"/>
      <c r="L25" s="77"/>
      <c r="M25" s="77"/>
      <c r="N25" s="77"/>
      <c r="O25" s="77"/>
      <c r="P25" s="77"/>
      <c r="Q25" s="77"/>
      <c r="R25" s="77"/>
      <c r="S25" s="77"/>
      <c r="T25" s="77"/>
      <c r="U25" s="78"/>
    </row>
    <row r="26" spans="1:21" ht="15" customHeight="1" x14ac:dyDescent="0.2">
      <c r="A26" s="4" t="s">
        <v>17</v>
      </c>
      <c r="B26" s="5" t="s">
        <v>186</v>
      </c>
      <c r="C26" s="74">
        <v>28318264</v>
      </c>
      <c r="D26" s="74">
        <v>68045535</v>
      </c>
      <c r="E26" s="74">
        <v>159331</v>
      </c>
      <c r="F26" s="74">
        <v>49043382</v>
      </c>
      <c r="G26" s="74">
        <v>2257945</v>
      </c>
      <c r="H26" s="74">
        <v>1414898</v>
      </c>
      <c r="I26" s="74">
        <v>233482</v>
      </c>
      <c r="J26" s="74">
        <v>11135315</v>
      </c>
      <c r="K26" s="74">
        <v>442899</v>
      </c>
      <c r="L26" s="74">
        <v>7913565</v>
      </c>
      <c r="M26" s="74">
        <v>16706626</v>
      </c>
      <c r="N26" s="74">
        <v>78247625</v>
      </c>
      <c r="O26" s="74">
        <v>699132</v>
      </c>
      <c r="P26" s="74">
        <v>6457513</v>
      </c>
      <c r="Q26" s="74">
        <v>3050393</v>
      </c>
      <c r="R26" s="74">
        <v>1264884</v>
      </c>
      <c r="S26" s="74">
        <v>28339940</v>
      </c>
      <c r="T26" s="74">
        <v>9847024</v>
      </c>
      <c r="U26" s="75">
        <v>3146097</v>
      </c>
    </row>
    <row r="27" spans="1:21" ht="15" customHeight="1" x14ac:dyDescent="0.2">
      <c r="A27" s="4"/>
      <c r="B27" s="6" t="s">
        <v>187</v>
      </c>
      <c r="C27" s="74"/>
      <c r="D27" s="74"/>
      <c r="E27" s="74"/>
      <c r="F27" s="74"/>
      <c r="G27" s="74"/>
      <c r="H27" s="74"/>
      <c r="I27" s="74"/>
      <c r="J27" s="74"/>
      <c r="K27" s="74"/>
      <c r="L27" s="74"/>
      <c r="M27" s="74"/>
      <c r="N27" s="74"/>
      <c r="O27" s="74"/>
      <c r="P27" s="74"/>
      <c r="Q27" s="74"/>
      <c r="R27" s="74"/>
      <c r="S27" s="74"/>
      <c r="T27" s="74"/>
      <c r="U27" s="75"/>
    </row>
    <row r="28" spans="1:21" ht="15" customHeight="1" x14ac:dyDescent="0.2">
      <c r="A28" s="4"/>
      <c r="B28" s="76" t="s">
        <v>188</v>
      </c>
      <c r="C28" s="77">
        <v>28994515</v>
      </c>
      <c r="D28" s="77">
        <v>71533077</v>
      </c>
      <c r="E28" s="77">
        <v>159680</v>
      </c>
      <c r="F28" s="77">
        <v>51210826</v>
      </c>
      <c r="G28" s="77">
        <v>2362339</v>
      </c>
      <c r="H28" s="77">
        <v>1511154</v>
      </c>
      <c r="I28" s="77">
        <v>243715</v>
      </c>
      <c r="J28" s="77">
        <v>11948846</v>
      </c>
      <c r="K28" s="77">
        <v>455895</v>
      </c>
      <c r="L28" s="77">
        <v>8507283</v>
      </c>
      <c r="M28" s="77">
        <v>17477102</v>
      </c>
      <c r="N28" s="77">
        <v>81630871</v>
      </c>
      <c r="O28" s="77">
        <v>767313</v>
      </c>
      <c r="P28" s="77">
        <v>6612227</v>
      </c>
      <c r="Q28" s="77">
        <v>3062643</v>
      </c>
      <c r="R28" s="77">
        <v>1315418</v>
      </c>
      <c r="S28" s="77">
        <v>29011853</v>
      </c>
      <c r="T28" s="77">
        <v>10344688</v>
      </c>
      <c r="U28" s="78">
        <v>3146097</v>
      </c>
    </row>
    <row r="29" spans="1:21" ht="15" customHeight="1" x14ac:dyDescent="0.2">
      <c r="A29" s="4"/>
      <c r="B29" s="79" t="s">
        <v>179</v>
      </c>
      <c r="C29" s="77"/>
      <c r="D29" s="77"/>
      <c r="E29" s="77"/>
      <c r="F29" s="77"/>
      <c r="G29" s="77"/>
      <c r="H29" s="77"/>
      <c r="I29" s="77"/>
      <c r="J29" s="77"/>
      <c r="K29" s="77"/>
      <c r="L29" s="77"/>
      <c r="M29" s="77"/>
      <c r="N29" s="77"/>
      <c r="O29" s="77"/>
      <c r="P29" s="77"/>
      <c r="Q29" s="77"/>
      <c r="R29" s="77"/>
      <c r="S29" s="77"/>
      <c r="T29" s="77"/>
      <c r="U29" s="78"/>
    </row>
    <row r="30" spans="1:21" ht="15" customHeight="1" x14ac:dyDescent="0.2">
      <c r="A30" s="4"/>
      <c r="B30" s="76" t="s">
        <v>189</v>
      </c>
      <c r="C30" s="77">
        <v>-676251</v>
      </c>
      <c r="D30" s="77">
        <v>-3487542</v>
      </c>
      <c r="E30" s="77">
        <v>-349</v>
      </c>
      <c r="F30" s="77">
        <v>-2167444</v>
      </c>
      <c r="G30" s="77">
        <v>-104394</v>
      </c>
      <c r="H30" s="77">
        <v>-96256</v>
      </c>
      <c r="I30" s="77">
        <v>-10233</v>
      </c>
      <c r="J30" s="77">
        <v>-813531</v>
      </c>
      <c r="K30" s="77">
        <v>-12996</v>
      </c>
      <c r="L30" s="77">
        <v>-593718</v>
      </c>
      <c r="M30" s="77">
        <v>-770476</v>
      </c>
      <c r="N30" s="77">
        <v>-3383246</v>
      </c>
      <c r="O30" s="77">
        <v>-68181</v>
      </c>
      <c r="P30" s="77">
        <v>-154714</v>
      </c>
      <c r="Q30" s="77">
        <v>-12250</v>
      </c>
      <c r="R30" s="77">
        <v>-50534</v>
      </c>
      <c r="S30" s="77">
        <v>-671913</v>
      </c>
      <c r="T30" s="77">
        <v>-497664</v>
      </c>
      <c r="U30" s="78">
        <v>0</v>
      </c>
    </row>
    <row r="31" spans="1:21" ht="15" customHeight="1" x14ac:dyDescent="0.2">
      <c r="A31" s="4"/>
      <c r="B31" s="79" t="s">
        <v>181</v>
      </c>
      <c r="C31" s="77"/>
      <c r="D31" s="77"/>
      <c r="E31" s="77"/>
      <c r="F31" s="77"/>
      <c r="G31" s="77"/>
      <c r="H31" s="77"/>
      <c r="I31" s="77"/>
      <c r="J31" s="77"/>
      <c r="K31" s="77"/>
      <c r="L31" s="77"/>
      <c r="M31" s="77"/>
      <c r="N31" s="77"/>
      <c r="O31" s="77"/>
      <c r="P31" s="77"/>
      <c r="Q31" s="77"/>
      <c r="R31" s="77"/>
      <c r="S31" s="77"/>
      <c r="T31" s="77"/>
      <c r="U31" s="78"/>
    </row>
    <row r="32" spans="1:21" ht="15" customHeight="1" x14ac:dyDescent="0.2">
      <c r="A32" s="4" t="s">
        <v>18</v>
      </c>
      <c r="B32" s="5" t="s">
        <v>190</v>
      </c>
      <c r="C32" s="74">
        <v>766190</v>
      </c>
      <c r="D32" s="74">
        <v>5160180</v>
      </c>
      <c r="E32" s="74">
        <v>0</v>
      </c>
      <c r="F32" s="74">
        <v>1541182</v>
      </c>
      <c r="G32" s="74">
        <v>727998</v>
      </c>
      <c r="H32" s="74">
        <v>179630</v>
      </c>
      <c r="I32" s="74">
        <v>109142</v>
      </c>
      <c r="J32" s="74">
        <v>53506</v>
      </c>
      <c r="K32" s="74">
        <v>39813</v>
      </c>
      <c r="L32" s="74">
        <v>3351291</v>
      </c>
      <c r="M32" s="74">
        <v>76994</v>
      </c>
      <c r="N32" s="74">
        <v>2837379</v>
      </c>
      <c r="O32" s="74">
        <v>0</v>
      </c>
      <c r="P32" s="74">
        <v>0</v>
      </c>
      <c r="Q32" s="74">
        <v>0</v>
      </c>
      <c r="R32" s="74">
        <v>0</v>
      </c>
      <c r="S32" s="74">
        <v>0</v>
      </c>
      <c r="T32" s="74">
        <v>0</v>
      </c>
      <c r="U32" s="75">
        <v>0</v>
      </c>
    </row>
    <row r="33" spans="1:21" ht="15" customHeight="1" x14ac:dyDescent="0.2">
      <c r="A33" s="4"/>
      <c r="B33" s="6" t="s">
        <v>191</v>
      </c>
      <c r="C33" s="74"/>
      <c r="D33" s="74"/>
      <c r="E33" s="74"/>
      <c r="F33" s="74"/>
      <c r="G33" s="74"/>
      <c r="H33" s="74"/>
      <c r="I33" s="74"/>
      <c r="J33" s="74"/>
      <c r="K33" s="74"/>
      <c r="L33" s="74"/>
      <c r="M33" s="74"/>
      <c r="N33" s="74"/>
      <c r="O33" s="74"/>
      <c r="P33" s="74"/>
      <c r="Q33" s="74"/>
      <c r="R33" s="74"/>
      <c r="S33" s="74"/>
      <c r="T33" s="74"/>
      <c r="U33" s="75"/>
    </row>
    <row r="34" spans="1:21" ht="15" customHeight="1" x14ac:dyDescent="0.2">
      <c r="A34" s="4"/>
      <c r="B34" s="76" t="s">
        <v>192</v>
      </c>
      <c r="C34" s="77">
        <v>883923</v>
      </c>
      <c r="D34" s="77">
        <v>5692845</v>
      </c>
      <c r="E34" s="77">
        <v>0</v>
      </c>
      <c r="F34" s="77">
        <v>1573498</v>
      </c>
      <c r="G34" s="77">
        <v>728355</v>
      </c>
      <c r="H34" s="77">
        <v>179630</v>
      </c>
      <c r="I34" s="77">
        <v>112405</v>
      </c>
      <c r="J34" s="77">
        <v>53706</v>
      </c>
      <c r="K34" s="77">
        <v>40013</v>
      </c>
      <c r="L34" s="77">
        <v>3351291</v>
      </c>
      <c r="M34" s="77">
        <v>76994</v>
      </c>
      <c r="N34" s="77">
        <v>2957414</v>
      </c>
      <c r="O34" s="77">
        <v>0</v>
      </c>
      <c r="P34" s="77">
        <v>0</v>
      </c>
      <c r="Q34" s="77">
        <v>0</v>
      </c>
      <c r="R34" s="77">
        <v>0</v>
      </c>
      <c r="S34" s="77">
        <v>0</v>
      </c>
      <c r="T34" s="77">
        <v>0</v>
      </c>
      <c r="U34" s="78">
        <v>0</v>
      </c>
    </row>
    <row r="35" spans="1:21" ht="15" customHeight="1" x14ac:dyDescent="0.2">
      <c r="A35" s="4"/>
      <c r="B35" s="79" t="s">
        <v>179</v>
      </c>
      <c r="C35" s="77"/>
      <c r="D35" s="77"/>
      <c r="E35" s="77"/>
      <c r="F35" s="77"/>
      <c r="G35" s="77"/>
      <c r="H35" s="77"/>
      <c r="I35" s="77"/>
      <c r="J35" s="77"/>
      <c r="K35" s="77"/>
      <c r="L35" s="77"/>
      <c r="M35" s="77"/>
      <c r="N35" s="77"/>
      <c r="O35" s="77"/>
      <c r="P35" s="77"/>
      <c r="Q35" s="77"/>
      <c r="R35" s="77"/>
      <c r="S35" s="77"/>
      <c r="T35" s="77"/>
      <c r="U35" s="78"/>
    </row>
    <row r="36" spans="1:21" ht="15" customHeight="1" x14ac:dyDescent="0.2">
      <c r="A36" s="4"/>
      <c r="B36" s="76" t="s">
        <v>193</v>
      </c>
      <c r="C36" s="77">
        <v>-117733</v>
      </c>
      <c r="D36" s="77">
        <v>-532665</v>
      </c>
      <c r="E36" s="77">
        <v>0</v>
      </c>
      <c r="F36" s="77">
        <v>-32316</v>
      </c>
      <c r="G36" s="77">
        <v>-357</v>
      </c>
      <c r="H36" s="77">
        <v>0</v>
      </c>
      <c r="I36" s="77">
        <v>-3263</v>
      </c>
      <c r="J36" s="77">
        <v>-200</v>
      </c>
      <c r="K36" s="77">
        <v>-200</v>
      </c>
      <c r="L36" s="77">
        <v>0</v>
      </c>
      <c r="M36" s="77">
        <v>0</v>
      </c>
      <c r="N36" s="77">
        <v>-120035</v>
      </c>
      <c r="O36" s="77">
        <v>0</v>
      </c>
      <c r="P36" s="77">
        <v>0</v>
      </c>
      <c r="Q36" s="77">
        <v>0</v>
      </c>
      <c r="R36" s="77">
        <v>0</v>
      </c>
      <c r="S36" s="77">
        <v>0</v>
      </c>
      <c r="T36" s="77">
        <v>0</v>
      </c>
      <c r="U36" s="78">
        <v>0</v>
      </c>
    </row>
    <row r="37" spans="1:21" ht="15" customHeight="1" x14ac:dyDescent="0.2">
      <c r="A37" s="4"/>
      <c r="B37" s="79" t="s">
        <v>181</v>
      </c>
      <c r="C37" s="77"/>
      <c r="D37" s="77"/>
      <c r="E37" s="77"/>
      <c r="F37" s="77"/>
      <c r="G37" s="77"/>
      <c r="H37" s="77"/>
      <c r="I37" s="77"/>
      <c r="J37" s="77"/>
      <c r="K37" s="77"/>
      <c r="L37" s="77"/>
      <c r="M37" s="77"/>
      <c r="N37" s="77"/>
      <c r="O37" s="77"/>
      <c r="P37" s="77"/>
      <c r="Q37" s="77"/>
      <c r="R37" s="77"/>
      <c r="S37" s="77"/>
      <c r="T37" s="77"/>
      <c r="U37" s="78"/>
    </row>
    <row r="38" spans="1:21" ht="15" customHeight="1" x14ac:dyDescent="0.2">
      <c r="A38" s="4" t="s">
        <v>19</v>
      </c>
      <c r="B38" s="5" t="s">
        <v>194</v>
      </c>
      <c r="C38" s="74">
        <v>0</v>
      </c>
      <c r="D38" s="74">
        <v>495</v>
      </c>
      <c r="E38" s="74">
        <v>0</v>
      </c>
      <c r="F38" s="74">
        <v>0</v>
      </c>
      <c r="G38" s="74">
        <v>0</v>
      </c>
      <c r="H38" s="74">
        <v>0</v>
      </c>
      <c r="I38" s="74">
        <v>0</v>
      </c>
      <c r="J38" s="74">
        <v>72347</v>
      </c>
      <c r="K38" s="74">
        <v>0</v>
      </c>
      <c r="L38" s="74">
        <v>0</v>
      </c>
      <c r="M38" s="74">
        <v>0</v>
      </c>
      <c r="N38" s="74">
        <v>777954</v>
      </c>
      <c r="O38" s="74">
        <v>0</v>
      </c>
      <c r="P38" s="74">
        <v>0</v>
      </c>
      <c r="Q38" s="74">
        <v>0</v>
      </c>
      <c r="R38" s="74">
        <v>0</v>
      </c>
      <c r="S38" s="74">
        <v>0</v>
      </c>
      <c r="T38" s="74">
        <v>0</v>
      </c>
      <c r="U38" s="75">
        <v>0</v>
      </c>
    </row>
    <row r="39" spans="1:21" ht="15" customHeight="1" x14ac:dyDescent="0.2">
      <c r="A39" s="4"/>
      <c r="B39" s="6" t="s">
        <v>195</v>
      </c>
      <c r="C39" s="74"/>
      <c r="D39" s="74"/>
      <c r="E39" s="74"/>
      <c r="F39" s="74"/>
      <c r="G39" s="74"/>
      <c r="H39" s="74"/>
      <c r="I39" s="74"/>
      <c r="J39" s="74"/>
      <c r="K39" s="74"/>
      <c r="L39" s="74"/>
      <c r="M39" s="74"/>
      <c r="N39" s="74"/>
      <c r="O39" s="74"/>
      <c r="P39" s="74"/>
      <c r="Q39" s="74"/>
      <c r="R39" s="74"/>
      <c r="S39" s="74"/>
      <c r="T39" s="74"/>
      <c r="U39" s="75"/>
    </row>
    <row r="40" spans="1:21" ht="15" customHeight="1" x14ac:dyDescent="0.2">
      <c r="A40" s="4" t="s">
        <v>20</v>
      </c>
      <c r="B40" s="5" t="s">
        <v>196</v>
      </c>
      <c r="C40" s="74">
        <v>279843</v>
      </c>
      <c r="D40" s="74">
        <v>495879</v>
      </c>
      <c r="E40" s="74">
        <v>22</v>
      </c>
      <c r="F40" s="74">
        <v>510090</v>
      </c>
      <c r="G40" s="74">
        <v>88071</v>
      </c>
      <c r="H40" s="74">
        <v>0</v>
      </c>
      <c r="I40" s="74">
        <v>0</v>
      </c>
      <c r="J40" s="74">
        <v>0</v>
      </c>
      <c r="K40" s="74">
        <v>0</v>
      </c>
      <c r="L40" s="74">
        <v>0</v>
      </c>
      <c r="M40" s="74">
        <v>8072</v>
      </c>
      <c r="N40" s="74">
        <v>108129</v>
      </c>
      <c r="O40" s="74">
        <v>1460</v>
      </c>
      <c r="P40" s="74">
        <v>1924</v>
      </c>
      <c r="Q40" s="74">
        <v>0</v>
      </c>
      <c r="R40" s="74">
        <v>0</v>
      </c>
      <c r="S40" s="74">
        <v>167302</v>
      </c>
      <c r="T40" s="74">
        <v>29211</v>
      </c>
      <c r="U40" s="75">
        <v>0</v>
      </c>
    </row>
    <row r="41" spans="1:21" ht="15" customHeight="1" x14ac:dyDescent="0.2">
      <c r="A41" s="4"/>
      <c r="B41" s="6" t="s">
        <v>197</v>
      </c>
      <c r="C41" s="74"/>
      <c r="D41" s="74"/>
      <c r="E41" s="74"/>
      <c r="F41" s="74"/>
      <c r="G41" s="74"/>
      <c r="H41" s="74"/>
      <c r="I41" s="74"/>
      <c r="J41" s="74"/>
      <c r="K41" s="74"/>
      <c r="L41" s="74"/>
      <c r="M41" s="74"/>
      <c r="N41" s="74"/>
      <c r="O41" s="74"/>
      <c r="P41" s="74"/>
      <c r="Q41" s="74"/>
      <c r="R41" s="74"/>
      <c r="S41" s="74"/>
      <c r="T41" s="74"/>
      <c r="U41" s="75"/>
    </row>
    <row r="42" spans="1:21" ht="15" customHeight="1" x14ac:dyDescent="0.2">
      <c r="A42" s="4" t="s">
        <v>21</v>
      </c>
      <c r="B42" s="5" t="s">
        <v>198</v>
      </c>
      <c r="C42" s="74">
        <v>0</v>
      </c>
      <c r="D42" s="74">
        <v>1104650</v>
      </c>
      <c r="E42" s="74">
        <v>0</v>
      </c>
      <c r="F42" s="74">
        <v>1646683</v>
      </c>
      <c r="G42" s="74">
        <v>1255</v>
      </c>
      <c r="H42" s="74">
        <v>0</v>
      </c>
      <c r="I42" s="74">
        <v>30513</v>
      </c>
      <c r="J42" s="74">
        <v>267678</v>
      </c>
      <c r="K42" s="74">
        <v>3639</v>
      </c>
      <c r="L42" s="74">
        <v>601976</v>
      </c>
      <c r="M42" s="74">
        <v>137011</v>
      </c>
      <c r="N42" s="74">
        <v>473485</v>
      </c>
      <c r="O42" s="74">
        <v>0</v>
      </c>
      <c r="P42" s="74">
        <v>22</v>
      </c>
      <c r="Q42" s="74">
        <v>0</v>
      </c>
      <c r="R42" s="74">
        <v>1377</v>
      </c>
      <c r="S42" s="74">
        <v>141172</v>
      </c>
      <c r="T42" s="74">
        <v>32933</v>
      </c>
      <c r="U42" s="75">
        <v>1029558</v>
      </c>
    </row>
    <row r="43" spans="1:21" ht="15" customHeight="1" x14ac:dyDescent="0.2">
      <c r="A43" s="4"/>
      <c r="B43" s="6" t="s">
        <v>199</v>
      </c>
      <c r="C43" s="74"/>
      <c r="D43" s="74"/>
      <c r="E43" s="74"/>
      <c r="F43" s="74"/>
      <c r="G43" s="74"/>
      <c r="H43" s="74"/>
      <c r="I43" s="74"/>
      <c r="J43" s="74"/>
      <c r="K43" s="74"/>
      <c r="L43" s="74"/>
      <c r="M43" s="74"/>
      <c r="N43" s="74"/>
      <c r="O43" s="74"/>
      <c r="P43" s="74"/>
      <c r="Q43" s="74"/>
      <c r="R43" s="74"/>
      <c r="S43" s="74"/>
      <c r="T43" s="74"/>
      <c r="U43" s="75"/>
    </row>
    <row r="44" spans="1:21" ht="15" customHeight="1" x14ac:dyDescent="0.2">
      <c r="A44" s="4"/>
      <c r="B44" s="76" t="s">
        <v>200</v>
      </c>
      <c r="C44" s="77">
        <v>0</v>
      </c>
      <c r="D44" s="77">
        <v>1401879</v>
      </c>
      <c r="E44" s="77">
        <v>0</v>
      </c>
      <c r="F44" s="77">
        <v>1828132</v>
      </c>
      <c r="G44" s="77">
        <v>1255</v>
      </c>
      <c r="H44" s="77">
        <v>0</v>
      </c>
      <c r="I44" s="77">
        <v>33351</v>
      </c>
      <c r="J44" s="77">
        <v>282557</v>
      </c>
      <c r="K44" s="77">
        <v>3639</v>
      </c>
      <c r="L44" s="77">
        <v>652253</v>
      </c>
      <c r="M44" s="77">
        <v>168102</v>
      </c>
      <c r="N44" s="77">
        <v>576859</v>
      </c>
      <c r="O44" s="77">
        <v>0</v>
      </c>
      <c r="P44" s="77">
        <v>22</v>
      </c>
      <c r="Q44" s="77">
        <v>0</v>
      </c>
      <c r="R44" s="77">
        <v>3202</v>
      </c>
      <c r="S44" s="77">
        <v>208676</v>
      </c>
      <c r="T44" s="77">
        <v>32933</v>
      </c>
      <c r="U44" s="78">
        <v>1029558</v>
      </c>
    </row>
    <row r="45" spans="1:21" ht="15" customHeight="1" x14ac:dyDescent="0.2">
      <c r="A45" s="4"/>
      <c r="B45" s="16" t="s">
        <v>179</v>
      </c>
      <c r="C45" s="77"/>
      <c r="D45" s="77"/>
      <c r="E45" s="77"/>
      <c r="F45" s="77"/>
      <c r="G45" s="77"/>
      <c r="H45" s="77"/>
      <c r="I45" s="77"/>
      <c r="J45" s="77"/>
      <c r="K45" s="77"/>
      <c r="L45" s="77"/>
      <c r="M45" s="77"/>
      <c r="N45" s="77"/>
      <c r="O45" s="77"/>
      <c r="P45" s="77"/>
      <c r="Q45" s="77"/>
      <c r="R45" s="77"/>
      <c r="S45" s="77"/>
      <c r="T45" s="77"/>
      <c r="U45" s="78"/>
    </row>
    <row r="46" spans="1:21" ht="15" customHeight="1" x14ac:dyDescent="0.2">
      <c r="A46" s="4"/>
      <c r="B46" s="76" t="s">
        <v>201</v>
      </c>
      <c r="C46" s="77">
        <v>0</v>
      </c>
      <c r="D46" s="77">
        <v>-297229</v>
      </c>
      <c r="E46" s="77">
        <v>0</v>
      </c>
      <c r="F46" s="77">
        <v>-181449</v>
      </c>
      <c r="G46" s="77">
        <v>0</v>
      </c>
      <c r="H46" s="77">
        <v>0</v>
      </c>
      <c r="I46" s="77">
        <v>-2838</v>
      </c>
      <c r="J46" s="77">
        <v>-14879</v>
      </c>
      <c r="K46" s="77">
        <v>0</v>
      </c>
      <c r="L46" s="77">
        <v>-50277</v>
      </c>
      <c r="M46" s="77">
        <v>-31091</v>
      </c>
      <c r="N46" s="77">
        <v>-103374</v>
      </c>
      <c r="O46" s="77">
        <v>0</v>
      </c>
      <c r="P46" s="77">
        <v>0</v>
      </c>
      <c r="Q46" s="77">
        <v>0</v>
      </c>
      <c r="R46" s="77">
        <v>-1825</v>
      </c>
      <c r="S46" s="77">
        <v>-67504</v>
      </c>
      <c r="T46" s="77">
        <v>0</v>
      </c>
      <c r="U46" s="78">
        <v>0</v>
      </c>
    </row>
    <row r="47" spans="1:21" ht="15" customHeight="1" x14ac:dyDescent="0.2">
      <c r="A47" s="4"/>
      <c r="B47" s="16" t="s">
        <v>181</v>
      </c>
      <c r="C47" s="77"/>
      <c r="D47" s="77"/>
      <c r="E47" s="77"/>
      <c r="F47" s="77"/>
      <c r="G47" s="77"/>
      <c r="H47" s="77"/>
      <c r="I47" s="77"/>
      <c r="J47" s="77"/>
      <c r="K47" s="77"/>
      <c r="L47" s="77"/>
      <c r="M47" s="77"/>
      <c r="N47" s="77"/>
      <c r="O47" s="77"/>
      <c r="P47" s="77"/>
      <c r="Q47" s="77"/>
      <c r="R47" s="77"/>
      <c r="S47" s="77"/>
      <c r="T47" s="77"/>
      <c r="U47" s="78"/>
    </row>
    <row r="48" spans="1:21" ht="15" customHeight="1" x14ac:dyDescent="0.2">
      <c r="A48" s="4" t="s">
        <v>22</v>
      </c>
      <c r="B48" s="5" t="s">
        <v>202</v>
      </c>
      <c r="C48" s="74">
        <v>0</v>
      </c>
      <c r="D48" s="74">
        <v>560567</v>
      </c>
      <c r="E48" s="74">
        <v>0</v>
      </c>
      <c r="F48" s="74">
        <v>0</v>
      </c>
      <c r="G48" s="74">
        <v>0</v>
      </c>
      <c r="H48" s="74">
        <v>586</v>
      </c>
      <c r="I48" s="74">
        <v>5003</v>
      </c>
      <c r="J48" s="74">
        <v>844026</v>
      </c>
      <c r="K48" s="74">
        <v>17601</v>
      </c>
      <c r="L48" s="74">
        <v>72</v>
      </c>
      <c r="M48" s="74">
        <v>0</v>
      </c>
      <c r="N48" s="74">
        <v>459088</v>
      </c>
      <c r="O48" s="74">
        <v>0</v>
      </c>
      <c r="P48" s="74">
        <v>0</v>
      </c>
      <c r="Q48" s="74">
        <v>0</v>
      </c>
      <c r="R48" s="74">
        <v>0</v>
      </c>
      <c r="S48" s="74">
        <v>0</v>
      </c>
      <c r="T48" s="74">
        <v>0</v>
      </c>
      <c r="U48" s="75">
        <v>0</v>
      </c>
    </row>
    <row r="49" spans="1:21" ht="15" customHeight="1" x14ac:dyDescent="0.2">
      <c r="A49" s="4"/>
      <c r="B49" s="6" t="s">
        <v>203</v>
      </c>
      <c r="C49" s="74"/>
      <c r="D49" s="74"/>
      <c r="E49" s="74"/>
      <c r="F49" s="74"/>
      <c r="G49" s="74"/>
      <c r="H49" s="74"/>
      <c r="I49" s="74"/>
      <c r="J49" s="74"/>
      <c r="K49" s="74"/>
      <c r="L49" s="74"/>
      <c r="M49" s="74"/>
      <c r="N49" s="74"/>
      <c r="O49" s="74"/>
      <c r="P49" s="74"/>
      <c r="Q49" s="74"/>
      <c r="R49" s="74"/>
      <c r="S49" s="74"/>
      <c r="T49" s="74"/>
      <c r="U49" s="75"/>
    </row>
    <row r="50" spans="1:21" ht="15" customHeight="1" x14ac:dyDescent="0.2">
      <c r="A50" s="4" t="s">
        <v>23</v>
      </c>
      <c r="B50" s="5" t="s">
        <v>204</v>
      </c>
      <c r="C50" s="74">
        <v>225107</v>
      </c>
      <c r="D50" s="74">
        <v>624599</v>
      </c>
      <c r="E50" s="74">
        <v>17400</v>
      </c>
      <c r="F50" s="74">
        <v>851678</v>
      </c>
      <c r="G50" s="74">
        <v>20315</v>
      </c>
      <c r="H50" s="74">
        <v>15235</v>
      </c>
      <c r="I50" s="74">
        <v>2797</v>
      </c>
      <c r="J50" s="74">
        <v>369192</v>
      </c>
      <c r="K50" s="74">
        <v>12968</v>
      </c>
      <c r="L50" s="74">
        <v>289724</v>
      </c>
      <c r="M50" s="74">
        <v>108657</v>
      </c>
      <c r="N50" s="74">
        <v>1153856</v>
      </c>
      <c r="O50" s="74">
        <v>12223</v>
      </c>
      <c r="P50" s="74">
        <v>47014</v>
      </c>
      <c r="Q50" s="74">
        <v>13362</v>
      </c>
      <c r="R50" s="74">
        <v>7746</v>
      </c>
      <c r="S50" s="74">
        <v>364777</v>
      </c>
      <c r="T50" s="74">
        <v>69915</v>
      </c>
      <c r="U50" s="75">
        <v>21431</v>
      </c>
    </row>
    <row r="51" spans="1:21" ht="15" customHeight="1" x14ac:dyDescent="0.2">
      <c r="A51" s="4"/>
      <c r="B51" s="6" t="s">
        <v>205</v>
      </c>
      <c r="C51" s="74"/>
      <c r="D51" s="74"/>
      <c r="E51" s="74"/>
      <c r="F51" s="74"/>
      <c r="G51" s="74"/>
      <c r="H51" s="74"/>
      <c r="I51" s="74"/>
      <c r="J51" s="74"/>
      <c r="K51" s="74"/>
      <c r="L51" s="74"/>
      <c r="M51" s="74"/>
      <c r="N51" s="74"/>
      <c r="O51" s="74"/>
      <c r="P51" s="74"/>
      <c r="Q51" s="74"/>
      <c r="R51" s="74"/>
      <c r="S51" s="74"/>
      <c r="T51" s="74"/>
      <c r="U51" s="75"/>
    </row>
    <row r="52" spans="1:21" ht="15" customHeight="1" x14ac:dyDescent="0.2">
      <c r="A52" s="4"/>
      <c r="B52" s="76" t="s">
        <v>206</v>
      </c>
      <c r="C52" s="77">
        <v>724439</v>
      </c>
      <c r="D52" s="77">
        <v>1819139</v>
      </c>
      <c r="E52" s="77">
        <v>25748</v>
      </c>
      <c r="F52" s="77">
        <v>1665672</v>
      </c>
      <c r="G52" s="77">
        <v>36510</v>
      </c>
      <c r="H52" s="77">
        <v>38645</v>
      </c>
      <c r="I52" s="77">
        <v>5560</v>
      </c>
      <c r="J52" s="77">
        <v>542176</v>
      </c>
      <c r="K52" s="77">
        <v>17190</v>
      </c>
      <c r="L52" s="77">
        <v>531050</v>
      </c>
      <c r="M52" s="77">
        <v>273310</v>
      </c>
      <c r="N52" s="77">
        <v>2227077</v>
      </c>
      <c r="O52" s="77">
        <v>22794</v>
      </c>
      <c r="P52" s="77">
        <v>121442</v>
      </c>
      <c r="Q52" s="77">
        <v>21752</v>
      </c>
      <c r="R52" s="77">
        <v>11436</v>
      </c>
      <c r="S52" s="77">
        <v>849899</v>
      </c>
      <c r="T52" s="77">
        <v>146221</v>
      </c>
      <c r="U52" s="78">
        <v>95074</v>
      </c>
    </row>
    <row r="53" spans="1:21" ht="15" customHeight="1" x14ac:dyDescent="0.2">
      <c r="A53" s="4"/>
      <c r="B53" s="16" t="s">
        <v>179</v>
      </c>
      <c r="C53" s="77"/>
      <c r="D53" s="77"/>
      <c r="E53" s="77"/>
      <c r="F53" s="77"/>
      <c r="G53" s="77"/>
      <c r="H53" s="77"/>
      <c r="I53" s="77"/>
      <c r="J53" s="77"/>
      <c r="K53" s="77"/>
      <c r="L53" s="77"/>
      <c r="M53" s="77"/>
      <c r="N53" s="77"/>
      <c r="O53" s="77"/>
      <c r="P53" s="77"/>
      <c r="Q53" s="77"/>
      <c r="R53" s="77"/>
      <c r="S53" s="77"/>
      <c r="T53" s="77"/>
      <c r="U53" s="78"/>
    </row>
    <row r="54" spans="1:21" ht="15" customHeight="1" x14ac:dyDescent="0.2">
      <c r="A54" s="4"/>
      <c r="B54" s="76" t="s">
        <v>207</v>
      </c>
      <c r="C54" s="77">
        <v>-499332</v>
      </c>
      <c r="D54" s="77">
        <v>-1194540</v>
      </c>
      <c r="E54" s="77">
        <v>-8348</v>
      </c>
      <c r="F54" s="77">
        <v>-813994</v>
      </c>
      <c r="G54" s="77">
        <v>-16195</v>
      </c>
      <c r="H54" s="77">
        <v>-23410</v>
      </c>
      <c r="I54" s="77">
        <v>-2763</v>
      </c>
      <c r="J54" s="77">
        <v>-172984</v>
      </c>
      <c r="K54" s="77">
        <v>-4222</v>
      </c>
      <c r="L54" s="77">
        <v>-241326</v>
      </c>
      <c r="M54" s="77">
        <v>-164653</v>
      </c>
      <c r="N54" s="77">
        <v>-1073221</v>
      </c>
      <c r="O54" s="77">
        <v>-10571</v>
      </c>
      <c r="P54" s="77">
        <v>-74428</v>
      </c>
      <c r="Q54" s="77">
        <v>-8390</v>
      </c>
      <c r="R54" s="77">
        <v>-3690</v>
      </c>
      <c r="S54" s="77">
        <v>-485122</v>
      </c>
      <c r="T54" s="77">
        <v>-76306</v>
      </c>
      <c r="U54" s="78">
        <v>-73643</v>
      </c>
    </row>
    <row r="55" spans="1:21" ht="15" customHeight="1" x14ac:dyDescent="0.2">
      <c r="A55" s="4"/>
      <c r="B55" s="16" t="s">
        <v>208</v>
      </c>
      <c r="C55" s="77"/>
      <c r="D55" s="77"/>
      <c r="E55" s="77"/>
      <c r="F55" s="77"/>
      <c r="G55" s="77"/>
      <c r="H55" s="77"/>
      <c r="I55" s="77"/>
      <c r="J55" s="77"/>
      <c r="K55" s="77"/>
      <c r="L55" s="77"/>
      <c r="M55" s="77"/>
      <c r="N55" s="77"/>
      <c r="O55" s="77"/>
      <c r="P55" s="77"/>
      <c r="Q55" s="77"/>
      <c r="R55" s="77"/>
      <c r="S55" s="77"/>
      <c r="T55" s="77"/>
      <c r="U55" s="78"/>
    </row>
    <row r="56" spans="1:21" ht="15" customHeight="1" x14ac:dyDescent="0.2">
      <c r="A56" s="4" t="s">
        <v>24</v>
      </c>
      <c r="B56" s="5" t="s">
        <v>209</v>
      </c>
      <c r="C56" s="74">
        <v>9557</v>
      </c>
      <c r="D56" s="74">
        <v>251266</v>
      </c>
      <c r="E56" s="74">
        <v>534</v>
      </c>
      <c r="F56" s="74">
        <v>230332</v>
      </c>
      <c r="G56" s="74">
        <v>69565</v>
      </c>
      <c r="H56" s="74">
        <v>939</v>
      </c>
      <c r="I56" s="74">
        <v>862</v>
      </c>
      <c r="J56" s="74">
        <v>27456</v>
      </c>
      <c r="K56" s="74">
        <v>3710</v>
      </c>
      <c r="L56" s="74">
        <v>55252</v>
      </c>
      <c r="M56" s="74">
        <v>90205</v>
      </c>
      <c r="N56" s="74">
        <v>402088</v>
      </c>
      <c r="O56" s="74">
        <v>790</v>
      </c>
      <c r="P56" s="74">
        <v>7318</v>
      </c>
      <c r="Q56" s="74">
        <v>91112</v>
      </c>
      <c r="R56" s="74">
        <v>2609</v>
      </c>
      <c r="S56" s="74">
        <v>76009</v>
      </c>
      <c r="T56" s="74">
        <v>105266</v>
      </c>
      <c r="U56" s="75">
        <v>1017</v>
      </c>
    </row>
    <row r="57" spans="1:21" ht="15" customHeight="1" x14ac:dyDescent="0.2">
      <c r="A57" s="4"/>
      <c r="B57" s="6" t="s">
        <v>35</v>
      </c>
      <c r="C57" s="74"/>
      <c r="D57" s="74"/>
      <c r="E57" s="74"/>
      <c r="F57" s="74"/>
      <c r="G57" s="74"/>
      <c r="H57" s="74"/>
      <c r="I57" s="74"/>
      <c r="J57" s="74"/>
      <c r="K57" s="74"/>
      <c r="L57" s="74"/>
      <c r="M57" s="74"/>
      <c r="N57" s="74"/>
      <c r="O57" s="74"/>
      <c r="P57" s="74"/>
      <c r="Q57" s="74"/>
      <c r="R57" s="74"/>
      <c r="S57" s="74"/>
      <c r="T57" s="74"/>
      <c r="U57" s="75"/>
    </row>
    <row r="58" spans="1:21" ht="15" customHeight="1" x14ac:dyDescent="0.2">
      <c r="A58" s="4"/>
      <c r="B58" s="76" t="s">
        <v>210</v>
      </c>
      <c r="C58" s="77">
        <v>94161</v>
      </c>
      <c r="D58" s="77">
        <v>705326</v>
      </c>
      <c r="E58" s="77">
        <v>7427</v>
      </c>
      <c r="F58" s="77">
        <v>783182</v>
      </c>
      <c r="G58" s="77">
        <v>83032</v>
      </c>
      <c r="H58" s="77">
        <v>3899</v>
      </c>
      <c r="I58" s="77">
        <v>1828</v>
      </c>
      <c r="J58" s="77">
        <v>102399</v>
      </c>
      <c r="K58" s="77">
        <v>8375</v>
      </c>
      <c r="L58" s="77">
        <v>194627</v>
      </c>
      <c r="M58" s="77">
        <v>135978</v>
      </c>
      <c r="N58" s="77">
        <v>1073860</v>
      </c>
      <c r="O58" s="77">
        <v>5163</v>
      </c>
      <c r="P58" s="77">
        <v>10115</v>
      </c>
      <c r="Q58" s="77">
        <v>164134</v>
      </c>
      <c r="R58" s="77">
        <v>6113</v>
      </c>
      <c r="S58" s="77">
        <v>325071</v>
      </c>
      <c r="T58" s="77">
        <v>136745</v>
      </c>
      <c r="U58" s="78">
        <v>26066</v>
      </c>
    </row>
    <row r="59" spans="1:21" ht="15" customHeight="1" x14ac:dyDescent="0.2">
      <c r="A59" s="4"/>
      <c r="B59" s="16" t="s">
        <v>179</v>
      </c>
      <c r="C59" s="77"/>
      <c r="D59" s="77"/>
      <c r="E59" s="77"/>
      <c r="F59" s="77"/>
      <c r="G59" s="77"/>
      <c r="H59" s="77"/>
      <c r="I59" s="77"/>
      <c r="J59" s="77"/>
      <c r="K59" s="77"/>
      <c r="L59" s="77"/>
      <c r="M59" s="77"/>
      <c r="N59" s="77"/>
      <c r="O59" s="77"/>
      <c r="P59" s="77"/>
      <c r="Q59" s="77"/>
      <c r="R59" s="77"/>
      <c r="S59" s="77"/>
      <c r="T59" s="77"/>
      <c r="U59" s="78"/>
    </row>
    <row r="60" spans="1:21" ht="15" customHeight="1" x14ac:dyDescent="0.2">
      <c r="A60" s="4"/>
      <c r="B60" s="76" t="s">
        <v>211</v>
      </c>
      <c r="C60" s="77">
        <v>-84604</v>
      </c>
      <c r="D60" s="77">
        <v>-454060</v>
      </c>
      <c r="E60" s="77">
        <v>-6893</v>
      </c>
      <c r="F60" s="77">
        <v>-552850</v>
      </c>
      <c r="G60" s="77">
        <v>-13467</v>
      </c>
      <c r="H60" s="77">
        <v>-2960</v>
      </c>
      <c r="I60" s="77">
        <v>-966</v>
      </c>
      <c r="J60" s="77">
        <v>-74943</v>
      </c>
      <c r="K60" s="77">
        <v>-4665</v>
      </c>
      <c r="L60" s="77">
        <v>-139375</v>
      </c>
      <c r="M60" s="77">
        <v>-45773</v>
      </c>
      <c r="N60" s="77">
        <v>-671772</v>
      </c>
      <c r="O60" s="77">
        <v>-4373</v>
      </c>
      <c r="P60" s="77">
        <v>-2797</v>
      </c>
      <c r="Q60" s="77">
        <v>-73022</v>
      </c>
      <c r="R60" s="77">
        <v>-3504</v>
      </c>
      <c r="S60" s="77">
        <v>-249062</v>
      </c>
      <c r="T60" s="77">
        <v>-31479</v>
      </c>
      <c r="U60" s="78">
        <v>-25049</v>
      </c>
    </row>
    <row r="61" spans="1:21" ht="15" customHeight="1" x14ac:dyDescent="0.2">
      <c r="A61" s="4"/>
      <c r="B61" s="16" t="s">
        <v>208</v>
      </c>
      <c r="C61" s="77"/>
      <c r="D61" s="77"/>
      <c r="E61" s="77"/>
      <c r="F61" s="77"/>
      <c r="G61" s="77"/>
      <c r="H61" s="77"/>
      <c r="I61" s="77"/>
      <c r="J61" s="77"/>
      <c r="K61" s="77"/>
      <c r="L61" s="77"/>
      <c r="M61" s="77"/>
      <c r="N61" s="77"/>
      <c r="O61" s="77"/>
      <c r="P61" s="77"/>
      <c r="Q61" s="77"/>
      <c r="R61" s="77"/>
      <c r="S61" s="77"/>
      <c r="T61" s="77"/>
      <c r="U61" s="78"/>
    </row>
    <row r="62" spans="1:21" ht="15" customHeight="1" x14ac:dyDescent="0.2">
      <c r="A62" s="4" t="s">
        <v>25</v>
      </c>
      <c r="B62" s="5" t="s">
        <v>212</v>
      </c>
      <c r="C62" s="74">
        <v>179244</v>
      </c>
      <c r="D62" s="74">
        <v>305075</v>
      </c>
      <c r="E62" s="74">
        <v>4955</v>
      </c>
      <c r="F62" s="74">
        <v>806999</v>
      </c>
      <c r="G62" s="74">
        <v>35226</v>
      </c>
      <c r="H62" s="74">
        <v>0</v>
      </c>
      <c r="I62" s="74">
        <v>0</v>
      </c>
      <c r="J62" s="74">
        <v>155670</v>
      </c>
      <c r="K62" s="74">
        <v>1220</v>
      </c>
      <c r="L62" s="74">
        <v>69842</v>
      </c>
      <c r="M62" s="74">
        <v>57856</v>
      </c>
      <c r="N62" s="74">
        <v>35939</v>
      </c>
      <c r="O62" s="74">
        <v>0</v>
      </c>
      <c r="P62" s="74">
        <v>0</v>
      </c>
      <c r="Q62" s="74">
        <v>31611</v>
      </c>
      <c r="R62" s="74">
        <v>0</v>
      </c>
      <c r="S62" s="74">
        <v>133052</v>
      </c>
      <c r="T62" s="74">
        <v>1003348</v>
      </c>
      <c r="U62" s="75">
        <v>0</v>
      </c>
    </row>
    <row r="63" spans="1:21" ht="15" customHeight="1" x14ac:dyDescent="0.2">
      <c r="A63" s="4"/>
      <c r="B63" s="6" t="s">
        <v>213</v>
      </c>
      <c r="C63" s="74"/>
      <c r="D63" s="74"/>
      <c r="E63" s="74"/>
      <c r="F63" s="74"/>
      <c r="G63" s="74"/>
      <c r="H63" s="74"/>
      <c r="I63" s="74"/>
      <c r="J63" s="74"/>
      <c r="K63" s="74"/>
      <c r="L63" s="74"/>
      <c r="M63" s="74"/>
      <c r="N63" s="74"/>
      <c r="O63" s="74"/>
      <c r="P63" s="74"/>
      <c r="Q63" s="74"/>
      <c r="R63" s="74"/>
      <c r="S63" s="74"/>
      <c r="T63" s="74"/>
      <c r="U63" s="75"/>
    </row>
    <row r="64" spans="1:21" ht="15" customHeight="1" x14ac:dyDescent="0.2">
      <c r="A64" s="4"/>
      <c r="B64" s="76" t="s">
        <v>214</v>
      </c>
      <c r="C64" s="77">
        <v>179244</v>
      </c>
      <c r="D64" s="77">
        <v>305075</v>
      </c>
      <c r="E64" s="77">
        <v>4955</v>
      </c>
      <c r="F64" s="77">
        <v>806999</v>
      </c>
      <c r="G64" s="77">
        <v>35226</v>
      </c>
      <c r="H64" s="77">
        <v>0</v>
      </c>
      <c r="I64" s="77">
        <v>0</v>
      </c>
      <c r="J64" s="77">
        <v>171778</v>
      </c>
      <c r="K64" s="77">
        <v>1220</v>
      </c>
      <c r="L64" s="77">
        <v>69842</v>
      </c>
      <c r="M64" s="77">
        <v>58197</v>
      </c>
      <c r="N64" s="77">
        <v>35939</v>
      </c>
      <c r="O64" s="77">
        <v>0</v>
      </c>
      <c r="P64" s="77">
        <v>0</v>
      </c>
      <c r="Q64" s="77">
        <v>31611</v>
      </c>
      <c r="R64" s="77">
        <v>0</v>
      </c>
      <c r="S64" s="77">
        <v>133552</v>
      </c>
      <c r="T64" s="77">
        <v>1003348</v>
      </c>
      <c r="U64" s="78">
        <v>0</v>
      </c>
    </row>
    <row r="65" spans="1:21" ht="15" customHeight="1" x14ac:dyDescent="0.2">
      <c r="A65" s="4"/>
      <c r="B65" s="16" t="s">
        <v>179</v>
      </c>
      <c r="C65" s="77"/>
      <c r="D65" s="77"/>
      <c r="E65" s="77"/>
      <c r="F65" s="77"/>
      <c r="G65" s="77"/>
      <c r="H65" s="77"/>
      <c r="I65" s="77"/>
      <c r="J65" s="77"/>
      <c r="K65" s="77"/>
      <c r="L65" s="77"/>
      <c r="M65" s="77"/>
      <c r="N65" s="77"/>
      <c r="O65" s="77"/>
      <c r="P65" s="77"/>
      <c r="Q65" s="77"/>
      <c r="R65" s="77"/>
      <c r="S65" s="77"/>
      <c r="T65" s="77"/>
      <c r="U65" s="78"/>
    </row>
    <row r="66" spans="1:21" ht="15" customHeight="1" x14ac:dyDescent="0.2">
      <c r="A66" s="4"/>
      <c r="B66" s="76" t="s">
        <v>215</v>
      </c>
      <c r="C66" s="77">
        <v>0</v>
      </c>
      <c r="D66" s="77">
        <v>0</v>
      </c>
      <c r="E66" s="77">
        <v>0</v>
      </c>
      <c r="F66" s="77">
        <v>0</v>
      </c>
      <c r="G66" s="77">
        <v>0</v>
      </c>
      <c r="H66" s="77">
        <v>0</v>
      </c>
      <c r="I66" s="77">
        <v>0</v>
      </c>
      <c r="J66" s="77">
        <v>-16108</v>
      </c>
      <c r="K66" s="77">
        <v>0</v>
      </c>
      <c r="L66" s="77">
        <v>0</v>
      </c>
      <c r="M66" s="77">
        <v>-341</v>
      </c>
      <c r="N66" s="77">
        <v>0</v>
      </c>
      <c r="O66" s="77">
        <v>0</v>
      </c>
      <c r="P66" s="77">
        <v>0</v>
      </c>
      <c r="Q66" s="77">
        <v>0</v>
      </c>
      <c r="R66" s="77">
        <v>0</v>
      </c>
      <c r="S66" s="77">
        <v>-500</v>
      </c>
      <c r="T66" s="77">
        <v>0</v>
      </c>
      <c r="U66" s="78">
        <v>0</v>
      </c>
    </row>
    <row r="67" spans="1:21" ht="15" customHeight="1" x14ac:dyDescent="0.2">
      <c r="A67" s="4"/>
      <c r="B67" s="16" t="s">
        <v>181</v>
      </c>
      <c r="C67" s="77"/>
      <c r="D67" s="77"/>
      <c r="E67" s="77"/>
      <c r="F67" s="77"/>
      <c r="G67" s="77"/>
      <c r="H67" s="77"/>
      <c r="I67" s="77"/>
      <c r="J67" s="77"/>
      <c r="K67" s="77"/>
      <c r="L67" s="77"/>
      <c r="M67" s="77"/>
      <c r="N67" s="77"/>
      <c r="O67" s="77"/>
      <c r="P67" s="77"/>
      <c r="Q67" s="77"/>
      <c r="R67" s="77"/>
      <c r="S67" s="77"/>
      <c r="T67" s="77"/>
      <c r="U67" s="78"/>
    </row>
    <row r="68" spans="1:21" ht="15" customHeight="1" x14ac:dyDescent="0.2">
      <c r="A68" s="4" t="s">
        <v>26</v>
      </c>
      <c r="B68" s="5" t="s">
        <v>216</v>
      </c>
      <c r="C68" s="74">
        <v>8775</v>
      </c>
      <c r="D68" s="74">
        <v>52828</v>
      </c>
      <c r="E68" s="74">
        <v>1740</v>
      </c>
      <c r="F68" s="74">
        <v>28692</v>
      </c>
      <c r="G68" s="74">
        <v>3464</v>
      </c>
      <c r="H68" s="74">
        <v>769</v>
      </c>
      <c r="I68" s="74">
        <v>423</v>
      </c>
      <c r="J68" s="74">
        <v>25067</v>
      </c>
      <c r="K68" s="74">
        <v>5109</v>
      </c>
      <c r="L68" s="74">
        <v>5452</v>
      </c>
      <c r="M68" s="74">
        <v>2768</v>
      </c>
      <c r="N68" s="74">
        <v>87828</v>
      </c>
      <c r="O68" s="74">
        <v>23534</v>
      </c>
      <c r="P68" s="74">
        <v>296</v>
      </c>
      <c r="Q68" s="74">
        <v>1626</v>
      </c>
      <c r="R68" s="74">
        <v>11</v>
      </c>
      <c r="S68" s="74">
        <v>21522</v>
      </c>
      <c r="T68" s="74">
        <v>17751</v>
      </c>
      <c r="U68" s="75">
        <v>140</v>
      </c>
    </row>
    <row r="69" spans="1:21" ht="15" customHeight="1" x14ac:dyDescent="0.2">
      <c r="A69" s="4"/>
      <c r="B69" s="6" t="s">
        <v>217</v>
      </c>
      <c r="C69" s="74"/>
      <c r="D69" s="74"/>
      <c r="E69" s="74"/>
      <c r="F69" s="74"/>
      <c r="G69" s="74"/>
      <c r="H69" s="74"/>
      <c r="I69" s="74"/>
      <c r="J69" s="74"/>
      <c r="K69" s="74"/>
      <c r="L69" s="74"/>
      <c r="M69" s="74"/>
      <c r="N69" s="74"/>
      <c r="O69" s="74"/>
      <c r="P69" s="74"/>
      <c r="Q69" s="74"/>
      <c r="R69" s="74"/>
      <c r="S69" s="74"/>
      <c r="T69" s="74"/>
      <c r="U69" s="75"/>
    </row>
    <row r="70" spans="1:21" ht="15" customHeight="1" x14ac:dyDescent="0.2">
      <c r="A70" s="4" t="s">
        <v>27</v>
      </c>
      <c r="B70" s="5" t="s">
        <v>218</v>
      </c>
      <c r="C70" s="74">
        <v>894755</v>
      </c>
      <c r="D70" s="74">
        <v>1564538</v>
      </c>
      <c r="E70" s="74">
        <v>34873</v>
      </c>
      <c r="F70" s="74">
        <v>712157</v>
      </c>
      <c r="G70" s="74">
        <v>49177</v>
      </c>
      <c r="H70" s="74">
        <v>29122</v>
      </c>
      <c r="I70" s="74">
        <v>8163</v>
      </c>
      <c r="J70" s="74">
        <v>151179</v>
      </c>
      <c r="K70" s="74">
        <v>12543</v>
      </c>
      <c r="L70" s="74">
        <v>119153</v>
      </c>
      <c r="M70" s="74">
        <v>80693</v>
      </c>
      <c r="N70" s="74">
        <v>1928680</v>
      </c>
      <c r="O70" s="74">
        <v>60383</v>
      </c>
      <c r="P70" s="74">
        <v>51039</v>
      </c>
      <c r="Q70" s="74">
        <v>9290</v>
      </c>
      <c r="R70" s="74">
        <v>3788</v>
      </c>
      <c r="S70" s="74">
        <v>746820</v>
      </c>
      <c r="T70" s="74">
        <v>99861</v>
      </c>
      <c r="U70" s="75">
        <v>0</v>
      </c>
    </row>
    <row r="71" spans="1:21" ht="15" customHeight="1" x14ac:dyDescent="0.2">
      <c r="A71" s="4"/>
      <c r="B71" s="6" t="s">
        <v>219</v>
      </c>
      <c r="C71" s="74"/>
      <c r="D71" s="74"/>
      <c r="E71" s="74"/>
      <c r="F71" s="74"/>
      <c r="G71" s="74"/>
      <c r="H71" s="74"/>
      <c r="I71" s="74"/>
      <c r="J71" s="74"/>
      <c r="K71" s="74"/>
      <c r="L71" s="74"/>
      <c r="M71" s="74"/>
      <c r="N71" s="74"/>
      <c r="O71" s="74"/>
      <c r="P71" s="74"/>
      <c r="Q71" s="74"/>
      <c r="R71" s="74"/>
      <c r="S71" s="74"/>
      <c r="T71" s="74"/>
      <c r="U71" s="75"/>
    </row>
    <row r="72" spans="1:21" ht="15" customHeight="1" x14ac:dyDescent="0.2">
      <c r="A72" s="4" t="s">
        <v>28</v>
      </c>
      <c r="B72" s="5" t="s">
        <v>220</v>
      </c>
      <c r="C72" s="74">
        <v>0</v>
      </c>
      <c r="D72" s="74">
        <v>3188</v>
      </c>
      <c r="E72" s="74">
        <v>0</v>
      </c>
      <c r="F72" s="74">
        <v>0</v>
      </c>
      <c r="G72" s="74">
        <v>0</v>
      </c>
      <c r="H72" s="74">
        <v>0</v>
      </c>
      <c r="I72" s="74">
        <v>0</v>
      </c>
      <c r="J72" s="74">
        <v>0</v>
      </c>
      <c r="K72" s="74"/>
      <c r="L72" s="74">
        <v>0</v>
      </c>
      <c r="M72" s="74">
        <v>0</v>
      </c>
      <c r="N72" s="74">
        <v>226202</v>
      </c>
      <c r="O72" s="74">
        <v>0</v>
      </c>
      <c r="P72" s="74">
        <v>0</v>
      </c>
      <c r="Q72" s="74">
        <v>0</v>
      </c>
      <c r="R72" s="74">
        <v>0</v>
      </c>
      <c r="S72" s="74">
        <v>29817</v>
      </c>
      <c r="T72" s="74">
        <v>0</v>
      </c>
      <c r="U72" s="75"/>
    </row>
    <row r="73" spans="1:21" ht="15" customHeight="1" x14ac:dyDescent="0.2">
      <c r="A73" s="4"/>
      <c r="B73" s="6" t="s">
        <v>221</v>
      </c>
      <c r="C73" s="74"/>
      <c r="D73" s="74"/>
      <c r="E73" s="74"/>
      <c r="F73" s="74"/>
      <c r="G73" s="74"/>
      <c r="H73" s="74"/>
      <c r="I73" s="74"/>
      <c r="J73" s="74"/>
      <c r="K73" s="74"/>
      <c r="L73" s="74"/>
      <c r="M73" s="74"/>
      <c r="N73" s="74"/>
      <c r="O73" s="74"/>
      <c r="P73" s="74"/>
      <c r="Q73" s="74"/>
      <c r="R73" s="74"/>
      <c r="S73" s="74"/>
      <c r="T73" s="74"/>
      <c r="U73" s="75"/>
    </row>
    <row r="74" spans="1:21" ht="15" customHeight="1" x14ac:dyDescent="0.2">
      <c r="A74" s="4" t="s">
        <v>29</v>
      </c>
      <c r="B74" s="5" t="s">
        <v>222</v>
      </c>
      <c r="C74" s="74">
        <v>691090</v>
      </c>
      <c r="D74" s="74">
        <v>1787464</v>
      </c>
      <c r="E74" s="74">
        <v>13672</v>
      </c>
      <c r="F74" s="74">
        <v>3030855</v>
      </c>
      <c r="G74" s="74">
        <v>702198</v>
      </c>
      <c r="H74" s="74">
        <v>108305</v>
      </c>
      <c r="I74" s="74">
        <v>9668</v>
      </c>
      <c r="J74" s="74">
        <v>579412</v>
      </c>
      <c r="K74" s="74">
        <v>27028</v>
      </c>
      <c r="L74" s="74">
        <v>335417</v>
      </c>
      <c r="M74" s="74">
        <v>505539</v>
      </c>
      <c r="N74" s="74">
        <v>4204879</v>
      </c>
      <c r="O74" s="74">
        <v>75447</v>
      </c>
      <c r="P74" s="74">
        <v>73651</v>
      </c>
      <c r="Q74" s="74">
        <v>48509</v>
      </c>
      <c r="R74" s="74">
        <v>8632</v>
      </c>
      <c r="S74" s="74">
        <v>192860</v>
      </c>
      <c r="T74" s="74">
        <v>63932</v>
      </c>
      <c r="U74" s="75">
        <v>60853</v>
      </c>
    </row>
    <row r="75" spans="1:21" ht="15" customHeight="1" x14ac:dyDescent="0.2">
      <c r="A75" s="4"/>
      <c r="B75" s="6" t="s">
        <v>36</v>
      </c>
      <c r="C75" s="74"/>
      <c r="D75" s="74"/>
      <c r="E75" s="74"/>
      <c r="F75" s="74"/>
      <c r="G75" s="74"/>
      <c r="H75" s="74"/>
      <c r="I75" s="74"/>
      <c r="J75" s="74"/>
      <c r="K75" s="74"/>
      <c r="L75" s="74"/>
      <c r="M75" s="74"/>
      <c r="N75" s="74"/>
      <c r="O75" s="74"/>
      <c r="P75" s="74"/>
      <c r="Q75" s="74"/>
      <c r="R75" s="74"/>
      <c r="S75" s="74"/>
      <c r="T75" s="74"/>
      <c r="U75" s="75"/>
    </row>
    <row r="76" spans="1:21" ht="15" customHeight="1" x14ac:dyDescent="0.2">
      <c r="A76" s="4"/>
      <c r="B76" s="76" t="s">
        <v>223</v>
      </c>
      <c r="C76" s="77">
        <v>0</v>
      </c>
      <c r="D76" s="77">
        <v>4746</v>
      </c>
      <c r="E76" s="77">
        <v>0</v>
      </c>
      <c r="F76" s="77">
        <v>0</v>
      </c>
      <c r="G76" s="77">
        <v>0</v>
      </c>
      <c r="H76" s="77">
        <v>0</v>
      </c>
      <c r="I76" s="77">
        <v>0</v>
      </c>
      <c r="J76" s="77">
        <v>0</v>
      </c>
      <c r="K76" s="77">
        <v>0</v>
      </c>
      <c r="L76" s="77">
        <v>6009</v>
      </c>
      <c r="M76" s="77">
        <v>0</v>
      </c>
      <c r="N76" s="77">
        <v>0</v>
      </c>
      <c r="O76" s="77">
        <v>0</v>
      </c>
      <c r="P76" s="77">
        <v>0</v>
      </c>
      <c r="Q76" s="77">
        <v>0</v>
      </c>
      <c r="R76" s="77">
        <v>0</v>
      </c>
      <c r="S76" s="77">
        <v>6235</v>
      </c>
      <c r="T76" s="77">
        <v>0</v>
      </c>
      <c r="U76" s="78">
        <v>0</v>
      </c>
    </row>
    <row r="77" spans="1:21" ht="15" customHeight="1" x14ac:dyDescent="0.2">
      <c r="A77" s="4"/>
      <c r="B77" s="16" t="s">
        <v>224</v>
      </c>
      <c r="C77" s="77"/>
      <c r="D77" s="77"/>
      <c r="E77" s="77"/>
      <c r="F77" s="77"/>
      <c r="G77" s="77"/>
      <c r="H77" s="77"/>
      <c r="I77" s="77"/>
      <c r="J77" s="77"/>
      <c r="K77" s="77"/>
      <c r="L77" s="77"/>
      <c r="M77" s="77"/>
      <c r="N77" s="77"/>
      <c r="O77" s="77"/>
      <c r="P77" s="77"/>
      <c r="Q77" s="77"/>
      <c r="R77" s="77"/>
      <c r="S77" s="77"/>
      <c r="T77" s="77"/>
      <c r="U77" s="78"/>
    </row>
    <row r="78" spans="1:21" ht="15" customHeight="1" x14ac:dyDescent="0.2">
      <c r="A78" s="4"/>
      <c r="B78" s="76" t="s">
        <v>225</v>
      </c>
      <c r="C78" s="77">
        <v>746135</v>
      </c>
      <c r="D78" s="77">
        <v>1865304</v>
      </c>
      <c r="E78" s="77">
        <v>14131</v>
      </c>
      <c r="F78" s="77">
        <v>3078716</v>
      </c>
      <c r="G78" s="77">
        <v>707811</v>
      </c>
      <c r="H78" s="77">
        <v>147587</v>
      </c>
      <c r="I78" s="77">
        <v>9668</v>
      </c>
      <c r="J78" s="77">
        <v>600286</v>
      </c>
      <c r="K78" s="77">
        <v>27356</v>
      </c>
      <c r="L78" s="77">
        <v>344098</v>
      </c>
      <c r="M78" s="77">
        <v>506578</v>
      </c>
      <c r="N78" s="77">
        <v>4396303</v>
      </c>
      <c r="O78" s="77">
        <v>75447</v>
      </c>
      <c r="P78" s="77">
        <v>84364</v>
      </c>
      <c r="Q78" s="77">
        <v>48509</v>
      </c>
      <c r="R78" s="77">
        <v>8632</v>
      </c>
      <c r="S78" s="77">
        <v>208788</v>
      </c>
      <c r="T78" s="77">
        <v>63932</v>
      </c>
      <c r="U78" s="78">
        <v>70519</v>
      </c>
    </row>
    <row r="79" spans="1:21" ht="15" customHeight="1" x14ac:dyDescent="0.2">
      <c r="A79" s="4"/>
      <c r="B79" s="16" t="s">
        <v>36</v>
      </c>
      <c r="C79" s="77"/>
      <c r="D79" s="77"/>
      <c r="E79" s="77"/>
      <c r="F79" s="77"/>
      <c r="G79" s="77"/>
      <c r="H79" s="77"/>
      <c r="I79" s="77"/>
      <c r="J79" s="77"/>
      <c r="K79" s="77"/>
      <c r="L79" s="77"/>
      <c r="M79" s="77"/>
      <c r="N79" s="77"/>
      <c r="O79" s="77"/>
      <c r="P79" s="77"/>
      <c r="Q79" s="77"/>
      <c r="R79" s="77"/>
      <c r="S79" s="77"/>
      <c r="T79" s="77"/>
      <c r="U79" s="78"/>
    </row>
    <row r="80" spans="1:21" ht="15" customHeight="1" x14ac:dyDescent="0.2">
      <c r="A80" s="4"/>
      <c r="B80" s="76" t="s">
        <v>226</v>
      </c>
      <c r="C80" s="77">
        <v>-55045</v>
      </c>
      <c r="D80" s="77">
        <v>-82586</v>
      </c>
      <c r="E80" s="77">
        <v>-459</v>
      </c>
      <c r="F80" s="77">
        <v>-47861</v>
      </c>
      <c r="G80" s="77">
        <v>-5613</v>
      </c>
      <c r="H80" s="77">
        <v>-39282</v>
      </c>
      <c r="I80" s="77">
        <v>0</v>
      </c>
      <c r="J80" s="77">
        <v>-20874</v>
      </c>
      <c r="K80" s="77">
        <v>-328</v>
      </c>
      <c r="L80" s="77">
        <v>-14690</v>
      </c>
      <c r="M80" s="77">
        <v>-1039</v>
      </c>
      <c r="N80" s="77">
        <v>-191424</v>
      </c>
      <c r="O80" s="77">
        <v>0</v>
      </c>
      <c r="P80" s="77">
        <v>-10713</v>
      </c>
      <c r="Q80" s="77">
        <v>0</v>
      </c>
      <c r="R80" s="77">
        <v>0</v>
      </c>
      <c r="S80" s="77">
        <v>-22163</v>
      </c>
      <c r="T80" s="77">
        <v>0</v>
      </c>
      <c r="U80" s="78">
        <v>-9666</v>
      </c>
    </row>
    <row r="81" spans="1:21" ht="15" customHeight="1" x14ac:dyDescent="0.2">
      <c r="A81" s="4"/>
      <c r="B81" s="16" t="s">
        <v>181</v>
      </c>
      <c r="C81" s="77"/>
      <c r="D81" s="77"/>
      <c r="E81" s="77"/>
      <c r="F81" s="77"/>
      <c r="G81" s="77"/>
      <c r="H81" s="77"/>
      <c r="I81" s="77"/>
      <c r="J81" s="77"/>
      <c r="K81" s="77"/>
      <c r="L81" s="77"/>
      <c r="M81" s="77"/>
      <c r="N81" s="77"/>
      <c r="O81" s="77"/>
      <c r="P81" s="77"/>
      <c r="Q81" s="77"/>
      <c r="R81" s="77"/>
      <c r="S81" s="77"/>
      <c r="T81" s="77"/>
      <c r="U81" s="78"/>
    </row>
    <row r="82" spans="1:21" ht="15" customHeight="1" x14ac:dyDescent="0.2">
      <c r="A82" s="100"/>
      <c r="B82" s="101" t="s">
        <v>227</v>
      </c>
      <c r="C82" s="102">
        <v>42955917</v>
      </c>
      <c r="D82" s="102">
        <v>93482079</v>
      </c>
      <c r="E82" s="102">
        <v>828983</v>
      </c>
      <c r="F82" s="102">
        <v>80237372</v>
      </c>
      <c r="G82" s="102">
        <v>6559785</v>
      </c>
      <c r="H82" s="102">
        <v>2522088</v>
      </c>
      <c r="I82" s="102">
        <v>536756</v>
      </c>
      <c r="J82" s="102">
        <v>15823114</v>
      </c>
      <c r="K82" s="102">
        <v>1093293</v>
      </c>
      <c r="L82" s="102">
        <v>14240832</v>
      </c>
      <c r="M82" s="102">
        <v>21495390</v>
      </c>
      <c r="N82" s="102">
        <v>120565281</v>
      </c>
      <c r="O82" s="102">
        <v>2161679</v>
      </c>
      <c r="P82" s="102">
        <v>7096917</v>
      </c>
      <c r="Q82" s="102">
        <v>5211277</v>
      </c>
      <c r="R82" s="102">
        <v>1337503</v>
      </c>
      <c r="S82" s="102">
        <v>42223823</v>
      </c>
      <c r="T82" s="102">
        <v>24980808</v>
      </c>
      <c r="U82" s="103">
        <v>4639236</v>
      </c>
    </row>
    <row r="83" spans="1:21" ht="15" customHeight="1" x14ac:dyDescent="0.2">
      <c r="A83" s="70"/>
      <c r="B83" s="3" t="s">
        <v>37</v>
      </c>
      <c r="C83" s="7"/>
      <c r="D83" s="7"/>
      <c r="E83" s="7"/>
      <c r="F83" s="7"/>
      <c r="G83" s="7"/>
      <c r="H83" s="7"/>
      <c r="I83" s="7"/>
      <c r="J83" s="7"/>
      <c r="K83" s="7"/>
      <c r="L83" s="7"/>
      <c r="M83" s="7"/>
      <c r="N83" s="7"/>
      <c r="O83" s="7"/>
      <c r="P83" s="7"/>
      <c r="Q83" s="7"/>
      <c r="R83" s="7"/>
      <c r="S83" s="7"/>
      <c r="T83" s="7"/>
      <c r="U83" s="28"/>
    </row>
    <row r="84" spans="1:21" ht="15" customHeight="1" x14ac:dyDescent="0.2">
      <c r="A84" s="4" t="s">
        <v>228</v>
      </c>
      <c r="B84" s="5" t="s">
        <v>229</v>
      </c>
      <c r="C84" s="74">
        <v>2499197</v>
      </c>
      <c r="D84" s="74">
        <v>13670434</v>
      </c>
      <c r="E84" s="74">
        <v>238323</v>
      </c>
      <c r="F84" s="74">
        <v>10013713</v>
      </c>
      <c r="G84" s="74">
        <v>64007</v>
      </c>
      <c r="H84" s="74">
        <v>495517</v>
      </c>
      <c r="I84" s="74">
        <v>147703</v>
      </c>
      <c r="J84" s="74">
        <v>2484286</v>
      </c>
      <c r="K84" s="74">
        <v>313268</v>
      </c>
      <c r="L84" s="74">
        <v>1600385</v>
      </c>
      <c r="M84" s="74">
        <v>2003300</v>
      </c>
      <c r="N84" s="74">
        <v>10302984</v>
      </c>
      <c r="O84" s="74">
        <v>232136</v>
      </c>
      <c r="P84" s="74">
        <v>0</v>
      </c>
      <c r="Q84" s="74">
        <v>0</v>
      </c>
      <c r="R84" s="74">
        <v>115032</v>
      </c>
      <c r="S84" s="74">
        <v>4913234</v>
      </c>
      <c r="T84" s="74">
        <v>450113</v>
      </c>
      <c r="U84" s="75">
        <v>0</v>
      </c>
    </row>
    <row r="85" spans="1:21" ht="15" customHeight="1" x14ac:dyDescent="0.2">
      <c r="A85" s="4"/>
      <c r="B85" s="6" t="s">
        <v>230</v>
      </c>
      <c r="C85" s="74"/>
      <c r="D85" s="74"/>
      <c r="E85" s="74"/>
      <c r="F85" s="74"/>
      <c r="G85" s="74"/>
      <c r="H85" s="74"/>
      <c r="I85" s="74"/>
      <c r="J85" s="74"/>
      <c r="K85" s="74"/>
      <c r="L85" s="74"/>
      <c r="M85" s="74"/>
      <c r="N85" s="74"/>
      <c r="O85" s="74"/>
      <c r="P85" s="74"/>
      <c r="Q85" s="74"/>
      <c r="R85" s="74"/>
      <c r="S85" s="74"/>
      <c r="T85" s="74"/>
      <c r="U85" s="75"/>
    </row>
    <row r="86" spans="1:21" ht="15" customHeight="1" x14ac:dyDescent="0.2">
      <c r="A86" s="4" t="s">
        <v>12</v>
      </c>
      <c r="B86" s="5" t="s">
        <v>0</v>
      </c>
      <c r="C86" s="74">
        <v>454238</v>
      </c>
      <c r="D86" s="74">
        <v>1478680</v>
      </c>
      <c r="E86" s="74">
        <v>18592</v>
      </c>
      <c r="F86" s="74">
        <v>2125253</v>
      </c>
      <c r="G86" s="74">
        <v>791761</v>
      </c>
      <c r="H86" s="74">
        <v>93726</v>
      </c>
      <c r="I86" s="74">
        <v>680</v>
      </c>
      <c r="J86" s="74">
        <v>89048</v>
      </c>
      <c r="K86" s="74">
        <v>75198</v>
      </c>
      <c r="L86" s="74">
        <v>1716</v>
      </c>
      <c r="M86" s="74">
        <v>71790</v>
      </c>
      <c r="N86" s="74">
        <v>0</v>
      </c>
      <c r="O86" s="74">
        <v>733589</v>
      </c>
      <c r="P86" s="74">
        <v>73149</v>
      </c>
      <c r="Q86" s="74">
        <v>555555</v>
      </c>
      <c r="R86" s="74">
        <v>751</v>
      </c>
      <c r="S86" s="74">
        <v>1598169</v>
      </c>
      <c r="T86" s="74">
        <v>14239</v>
      </c>
      <c r="U86" s="75">
        <v>0</v>
      </c>
    </row>
    <row r="87" spans="1:21" ht="15" customHeight="1" x14ac:dyDescent="0.2">
      <c r="A87" s="4"/>
      <c r="B87" s="6" t="s">
        <v>38</v>
      </c>
      <c r="C87" s="74"/>
      <c r="D87" s="74"/>
      <c r="E87" s="74"/>
      <c r="F87" s="74"/>
      <c r="G87" s="74"/>
      <c r="H87" s="74"/>
      <c r="I87" s="74"/>
      <c r="J87" s="74"/>
      <c r="K87" s="74"/>
      <c r="L87" s="74"/>
      <c r="M87" s="74"/>
      <c r="N87" s="74"/>
      <c r="O87" s="74"/>
      <c r="P87" s="74"/>
      <c r="Q87" s="74"/>
      <c r="R87" s="74"/>
      <c r="S87" s="74"/>
      <c r="T87" s="74"/>
      <c r="U87" s="75"/>
    </row>
    <row r="88" spans="1:21" ht="15" customHeight="1" x14ac:dyDescent="0.2">
      <c r="A88" s="4" t="s">
        <v>13</v>
      </c>
      <c r="B88" s="5" t="s">
        <v>231</v>
      </c>
      <c r="C88" s="74">
        <v>0</v>
      </c>
      <c r="D88" s="74">
        <v>2578990</v>
      </c>
      <c r="E88" s="74">
        <v>0</v>
      </c>
      <c r="F88" s="74">
        <v>0</v>
      </c>
      <c r="G88" s="74">
        <v>0</v>
      </c>
      <c r="H88" s="74">
        <v>0</v>
      </c>
      <c r="I88" s="74">
        <v>0</v>
      </c>
      <c r="J88" s="74">
        <v>80946</v>
      </c>
      <c r="K88" s="74">
        <v>0</v>
      </c>
      <c r="L88" s="74">
        <v>0</v>
      </c>
      <c r="M88" s="74">
        <v>0</v>
      </c>
      <c r="N88" s="74">
        <v>1918488</v>
      </c>
      <c r="O88" s="74">
        <v>0</v>
      </c>
      <c r="P88" s="74">
        <v>0</v>
      </c>
      <c r="Q88" s="74">
        <v>0</v>
      </c>
      <c r="R88" s="74">
        <v>0</v>
      </c>
      <c r="S88" s="74">
        <v>4038370</v>
      </c>
      <c r="T88" s="74">
        <v>0</v>
      </c>
      <c r="U88" s="75">
        <v>15758</v>
      </c>
    </row>
    <row r="89" spans="1:21" ht="15" customHeight="1" x14ac:dyDescent="0.2">
      <c r="A89" s="4"/>
      <c r="B89" s="6" t="s">
        <v>232</v>
      </c>
      <c r="C89" s="74"/>
      <c r="D89" s="74"/>
      <c r="E89" s="74"/>
      <c r="F89" s="74"/>
      <c r="G89" s="74"/>
      <c r="H89" s="74"/>
      <c r="I89" s="74"/>
      <c r="J89" s="74"/>
      <c r="K89" s="74"/>
      <c r="L89" s="74"/>
      <c r="M89" s="74"/>
      <c r="N89" s="74"/>
      <c r="O89" s="74"/>
      <c r="P89" s="74"/>
      <c r="Q89" s="74"/>
      <c r="R89" s="74"/>
      <c r="S89" s="74"/>
      <c r="T89" s="74"/>
      <c r="U89" s="75"/>
    </row>
    <row r="90" spans="1:21" ht="15" customHeight="1" x14ac:dyDescent="0.2">
      <c r="A90" s="4" t="s">
        <v>14</v>
      </c>
      <c r="B90" s="5" t="s">
        <v>233</v>
      </c>
      <c r="C90" s="74">
        <v>2071520</v>
      </c>
      <c r="D90" s="74">
        <v>4052985</v>
      </c>
      <c r="E90" s="74">
        <v>48896</v>
      </c>
      <c r="F90" s="74">
        <v>6239360</v>
      </c>
      <c r="G90" s="74">
        <v>2452209</v>
      </c>
      <c r="H90" s="74">
        <v>580645</v>
      </c>
      <c r="I90" s="74">
        <v>34878</v>
      </c>
      <c r="J90" s="74">
        <v>1088515</v>
      </c>
      <c r="K90" s="74">
        <v>308702</v>
      </c>
      <c r="L90" s="74">
        <v>304732</v>
      </c>
      <c r="M90" s="74">
        <v>743797</v>
      </c>
      <c r="N90" s="74">
        <v>5557970</v>
      </c>
      <c r="O90" s="74">
        <v>763355</v>
      </c>
      <c r="P90" s="74">
        <v>3384379</v>
      </c>
      <c r="Q90" s="74">
        <v>803264</v>
      </c>
      <c r="R90" s="74">
        <v>984969</v>
      </c>
      <c r="S90" s="74">
        <v>3239802</v>
      </c>
      <c r="T90" s="74">
        <v>20481407</v>
      </c>
      <c r="U90" s="75">
        <v>457138</v>
      </c>
    </row>
    <row r="91" spans="1:21" ht="15" customHeight="1" x14ac:dyDescent="0.2">
      <c r="A91" s="4"/>
      <c r="B91" s="6" t="s">
        <v>234</v>
      </c>
      <c r="C91" s="74"/>
      <c r="D91" s="74"/>
      <c r="E91" s="74"/>
      <c r="F91" s="74"/>
      <c r="G91" s="74"/>
      <c r="H91" s="74"/>
      <c r="I91" s="74"/>
      <c r="J91" s="74"/>
      <c r="K91" s="74"/>
      <c r="L91" s="74"/>
      <c r="M91" s="74"/>
      <c r="N91" s="74"/>
      <c r="O91" s="74"/>
      <c r="P91" s="74"/>
      <c r="Q91" s="74"/>
      <c r="R91" s="74"/>
      <c r="S91" s="74"/>
      <c r="T91" s="74"/>
      <c r="U91" s="75"/>
    </row>
    <row r="92" spans="1:21" ht="15" customHeight="1" x14ac:dyDescent="0.2">
      <c r="A92" s="4" t="s">
        <v>15</v>
      </c>
      <c r="B92" s="5" t="s">
        <v>235</v>
      </c>
      <c r="C92" s="74">
        <v>24671328</v>
      </c>
      <c r="D92" s="74">
        <v>47516110</v>
      </c>
      <c r="E92" s="74">
        <v>440568</v>
      </c>
      <c r="F92" s="74">
        <v>34206162</v>
      </c>
      <c r="G92" s="74">
        <v>859247</v>
      </c>
      <c r="H92" s="74">
        <v>406267</v>
      </c>
      <c r="I92" s="74">
        <v>117829</v>
      </c>
      <c r="J92" s="74">
        <v>8030692</v>
      </c>
      <c r="K92" s="74">
        <v>246152</v>
      </c>
      <c r="L92" s="74">
        <v>9821452</v>
      </c>
      <c r="M92" s="74">
        <v>13701919</v>
      </c>
      <c r="N92" s="74">
        <v>70587491</v>
      </c>
      <c r="O92" s="74">
        <v>114070</v>
      </c>
      <c r="P92" s="74">
        <v>3220504</v>
      </c>
      <c r="Q92" s="74">
        <v>1464465</v>
      </c>
      <c r="R92" s="74">
        <v>2442</v>
      </c>
      <c r="S92" s="74">
        <v>19073613</v>
      </c>
      <c r="T92" s="74">
        <v>3020526</v>
      </c>
      <c r="U92" s="75">
        <v>1658909</v>
      </c>
    </row>
    <row r="93" spans="1:21" ht="15" customHeight="1" x14ac:dyDescent="0.2">
      <c r="A93" s="4"/>
      <c r="B93" s="6" t="s">
        <v>236</v>
      </c>
      <c r="C93" s="74"/>
      <c r="D93" s="74"/>
      <c r="E93" s="74"/>
      <c r="F93" s="74"/>
      <c r="G93" s="74"/>
      <c r="H93" s="74"/>
      <c r="I93" s="74"/>
      <c r="J93" s="74"/>
      <c r="K93" s="74"/>
      <c r="L93" s="74"/>
      <c r="M93" s="74"/>
      <c r="N93" s="74"/>
      <c r="O93" s="74"/>
      <c r="P93" s="74"/>
      <c r="Q93" s="74"/>
      <c r="R93" s="74"/>
      <c r="S93" s="74"/>
      <c r="T93" s="74"/>
      <c r="U93" s="75"/>
    </row>
    <row r="94" spans="1:21" ht="15" customHeight="1" x14ac:dyDescent="0.2">
      <c r="A94" s="4" t="s">
        <v>16</v>
      </c>
      <c r="B94" s="5" t="s">
        <v>237</v>
      </c>
      <c r="C94" s="74">
        <v>6691953</v>
      </c>
      <c r="D94" s="74">
        <v>16236202</v>
      </c>
      <c r="E94" s="74">
        <v>0</v>
      </c>
      <c r="F94" s="74">
        <v>18452648</v>
      </c>
      <c r="G94" s="74">
        <v>1299619</v>
      </c>
      <c r="H94" s="74">
        <v>356853</v>
      </c>
      <c r="I94" s="74">
        <v>176289</v>
      </c>
      <c r="J94" s="74">
        <v>2349156</v>
      </c>
      <c r="K94" s="74">
        <v>182</v>
      </c>
      <c r="L94" s="74">
        <v>0</v>
      </c>
      <c r="M94" s="74">
        <v>2473112</v>
      </c>
      <c r="N94" s="74">
        <v>14923309</v>
      </c>
      <c r="O94" s="74">
        <v>0</v>
      </c>
      <c r="P94" s="74">
        <v>0</v>
      </c>
      <c r="Q94" s="74">
        <v>1618289</v>
      </c>
      <c r="R94" s="74">
        <v>0</v>
      </c>
      <c r="S94" s="74">
        <v>5889741</v>
      </c>
      <c r="T94" s="74">
        <v>24633</v>
      </c>
      <c r="U94" s="75">
        <v>1580645</v>
      </c>
    </row>
    <row r="95" spans="1:21" ht="15" customHeight="1" x14ac:dyDescent="0.2">
      <c r="A95" s="4"/>
      <c r="B95" s="6" t="s">
        <v>238</v>
      </c>
      <c r="C95" s="74"/>
      <c r="D95" s="74"/>
      <c r="E95" s="74"/>
      <c r="F95" s="74"/>
      <c r="G95" s="74"/>
      <c r="H95" s="74"/>
      <c r="I95" s="74"/>
      <c r="J95" s="74"/>
      <c r="K95" s="74"/>
      <c r="L95" s="74"/>
      <c r="M95" s="74"/>
      <c r="N95" s="74"/>
      <c r="O95" s="74"/>
      <c r="P95" s="74"/>
      <c r="Q95" s="74"/>
      <c r="R95" s="74"/>
      <c r="S95" s="74"/>
      <c r="T95" s="74"/>
      <c r="U95" s="75"/>
    </row>
    <row r="96" spans="1:21" ht="15" customHeight="1" x14ac:dyDescent="0.2">
      <c r="A96" s="4" t="s">
        <v>17</v>
      </c>
      <c r="B96" s="5" t="s">
        <v>239</v>
      </c>
      <c r="C96" s="74">
        <v>1414597</v>
      </c>
      <c r="D96" s="74">
        <v>0</v>
      </c>
      <c r="E96" s="74">
        <v>0</v>
      </c>
      <c r="F96" s="74"/>
      <c r="G96" s="74">
        <v>31498</v>
      </c>
      <c r="H96" s="74">
        <v>0</v>
      </c>
      <c r="I96" s="74">
        <v>0</v>
      </c>
      <c r="J96" s="74">
        <v>0</v>
      </c>
      <c r="K96" s="74">
        <v>0</v>
      </c>
      <c r="L96" s="74">
        <v>0</v>
      </c>
      <c r="M96" s="74">
        <v>453061</v>
      </c>
      <c r="N96" s="74">
        <v>0</v>
      </c>
      <c r="O96" s="74">
        <v>0</v>
      </c>
      <c r="P96" s="74">
        <v>0</v>
      </c>
      <c r="Q96" s="74">
        <v>0</v>
      </c>
      <c r="R96" s="74">
        <v>0</v>
      </c>
      <c r="S96" s="74">
        <v>0</v>
      </c>
      <c r="T96" s="74">
        <v>720151</v>
      </c>
      <c r="U96" s="75">
        <v>0</v>
      </c>
    </row>
    <row r="97" spans="1:21" ht="15" customHeight="1" x14ac:dyDescent="0.2">
      <c r="A97" s="4"/>
      <c r="B97" s="6" t="s">
        <v>240</v>
      </c>
      <c r="C97" s="74"/>
      <c r="D97" s="74"/>
      <c r="E97" s="74"/>
      <c r="F97" s="74"/>
      <c r="G97" s="74"/>
      <c r="H97" s="74"/>
      <c r="I97" s="74"/>
      <c r="J97" s="74"/>
      <c r="K97" s="74"/>
      <c r="L97" s="74"/>
      <c r="M97" s="74"/>
      <c r="N97" s="74"/>
      <c r="O97" s="74"/>
      <c r="P97" s="74"/>
      <c r="Q97" s="74"/>
      <c r="R97" s="74"/>
      <c r="S97" s="74"/>
      <c r="T97" s="74"/>
      <c r="U97" s="75"/>
    </row>
    <row r="98" spans="1:21" ht="15" customHeight="1" x14ac:dyDescent="0.2">
      <c r="A98" s="4" t="s">
        <v>18</v>
      </c>
      <c r="B98" s="5" t="s">
        <v>196</v>
      </c>
      <c r="C98" s="74">
        <v>661904</v>
      </c>
      <c r="D98" s="74">
        <v>508032</v>
      </c>
      <c r="E98" s="74">
        <v>5047</v>
      </c>
      <c r="F98" s="74">
        <v>238633</v>
      </c>
      <c r="G98" s="74">
        <v>127582</v>
      </c>
      <c r="H98" s="74">
        <v>53022</v>
      </c>
      <c r="I98" s="74">
        <v>0</v>
      </c>
      <c r="J98" s="74">
        <v>130</v>
      </c>
      <c r="K98" s="74">
        <v>0</v>
      </c>
      <c r="L98" s="74">
        <v>0</v>
      </c>
      <c r="M98" s="74">
        <v>19428</v>
      </c>
      <c r="N98" s="74">
        <v>93072</v>
      </c>
      <c r="O98" s="74">
        <v>1521</v>
      </c>
      <c r="P98" s="74">
        <v>20237</v>
      </c>
      <c r="Q98" s="74">
        <v>3197</v>
      </c>
      <c r="R98" s="74">
        <v>3416</v>
      </c>
      <c r="S98" s="74">
        <v>282889</v>
      </c>
      <c r="T98" s="74">
        <v>36235</v>
      </c>
      <c r="U98" s="75">
        <v>0</v>
      </c>
    </row>
    <row r="99" spans="1:21" ht="15" customHeight="1" x14ac:dyDescent="0.2">
      <c r="A99" s="4"/>
      <c r="B99" s="6" t="s">
        <v>197</v>
      </c>
      <c r="C99" s="74"/>
      <c r="D99" s="74"/>
      <c r="E99" s="74"/>
      <c r="F99" s="74"/>
      <c r="G99" s="74"/>
      <c r="H99" s="74"/>
      <c r="I99" s="74"/>
      <c r="J99" s="74"/>
      <c r="K99" s="74"/>
      <c r="L99" s="74"/>
      <c r="M99" s="74"/>
      <c r="N99" s="74"/>
      <c r="O99" s="74"/>
      <c r="P99" s="74"/>
      <c r="Q99" s="74"/>
      <c r="R99" s="74"/>
      <c r="S99" s="74"/>
      <c r="T99" s="74"/>
      <c r="U99" s="75"/>
    </row>
    <row r="100" spans="1:21" ht="15" customHeight="1" x14ac:dyDescent="0.2">
      <c r="A100" s="4" t="s">
        <v>19</v>
      </c>
      <c r="B100" s="5" t="s">
        <v>241</v>
      </c>
      <c r="C100" s="74">
        <v>0</v>
      </c>
      <c r="D100" s="74">
        <v>0</v>
      </c>
      <c r="E100" s="74">
        <v>0</v>
      </c>
      <c r="F100" s="74">
        <v>140950</v>
      </c>
      <c r="G100" s="74">
        <v>0</v>
      </c>
      <c r="H100" s="74">
        <v>0</v>
      </c>
      <c r="I100" s="74">
        <v>0</v>
      </c>
      <c r="J100" s="74">
        <v>0</v>
      </c>
      <c r="K100" s="74">
        <v>0</v>
      </c>
      <c r="L100" s="74">
        <v>0</v>
      </c>
      <c r="M100" s="74">
        <v>0</v>
      </c>
      <c r="N100" s="74">
        <v>0</v>
      </c>
      <c r="O100" s="74">
        <v>0</v>
      </c>
      <c r="P100" s="74">
        <v>0</v>
      </c>
      <c r="Q100" s="74">
        <v>0</v>
      </c>
      <c r="R100" s="74">
        <v>0</v>
      </c>
      <c r="S100" s="74">
        <v>0</v>
      </c>
      <c r="T100" s="74">
        <v>0</v>
      </c>
      <c r="U100" s="75">
        <v>922902</v>
      </c>
    </row>
    <row r="101" spans="1:21" ht="15" customHeight="1" x14ac:dyDescent="0.2">
      <c r="A101" s="4"/>
      <c r="B101" s="6" t="s">
        <v>242</v>
      </c>
      <c r="C101" s="74"/>
      <c r="D101" s="74"/>
      <c r="E101" s="74"/>
      <c r="F101" s="74"/>
      <c r="G101" s="74"/>
      <c r="H101" s="74"/>
      <c r="I101" s="74"/>
      <c r="J101" s="74"/>
      <c r="K101" s="74"/>
      <c r="L101" s="74"/>
      <c r="M101" s="74"/>
      <c r="N101" s="74"/>
      <c r="O101" s="74"/>
      <c r="P101" s="74"/>
      <c r="Q101" s="74"/>
      <c r="R101" s="74"/>
      <c r="S101" s="74"/>
      <c r="T101" s="74"/>
      <c r="U101" s="75"/>
    </row>
    <row r="102" spans="1:21" ht="15" customHeight="1" x14ac:dyDescent="0.2">
      <c r="A102" s="4" t="s">
        <v>20</v>
      </c>
      <c r="B102" s="5" t="s">
        <v>1</v>
      </c>
      <c r="C102" s="74">
        <v>128188</v>
      </c>
      <c r="D102" s="74">
        <v>164438</v>
      </c>
      <c r="E102" s="74">
        <v>20</v>
      </c>
      <c r="F102" s="74">
        <v>190450</v>
      </c>
      <c r="G102" s="74">
        <v>23663</v>
      </c>
      <c r="H102" s="74">
        <v>0</v>
      </c>
      <c r="I102" s="74">
        <v>500</v>
      </c>
      <c r="J102" s="74">
        <v>15405</v>
      </c>
      <c r="K102" s="74">
        <v>305</v>
      </c>
      <c r="L102" s="74">
        <v>6916</v>
      </c>
      <c r="M102" s="74">
        <v>7985</v>
      </c>
      <c r="N102" s="74">
        <v>887484</v>
      </c>
      <c r="O102" s="74">
        <v>5138</v>
      </c>
      <c r="P102" s="74">
        <v>5321</v>
      </c>
      <c r="Q102" s="74">
        <v>0</v>
      </c>
      <c r="R102" s="74">
        <v>392</v>
      </c>
      <c r="S102" s="74">
        <v>78045</v>
      </c>
      <c r="T102" s="74">
        <v>30738</v>
      </c>
      <c r="U102" s="75">
        <v>103114</v>
      </c>
    </row>
    <row r="103" spans="1:21" ht="15" customHeight="1" x14ac:dyDescent="0.2">
      <c r="A103" s="4"/>
      <c r="B103" s="6" t="s">
        <v>39</v>
      </c>
      <c r="C103" s="74"/>
      <c r="D103" s="74"/>
      <c r="E103" s="74"/>
      <c r="F103" s="74"/>
      <c r="G103" s="74"/>
      <c r="H103" s="74"/>
      <c r="I103" s="74"/>
      <c r="J103" s="74"/>
      <c r="K103" s="74"/>
      <c r="L103" s="74"/>
      <c r="M103" s="74"/>
      <c r="N103" s="74"/>
      <c r="O103" s="74"/>
      <c r="P103" s="74"/>
      <c r="Q103" s="74"/>
      <c r="R103" s="74"/>
      <c r="S103" s="74"/>
      <c r="T103" s="74"/>
      <c r="U103" s="75"/>
    </row>
    <row r="104" spans="1:21" ht="15" customHeight="1" x14ac:dyDescent="0.2">
      <c r="A104" s="4" t="s">
        <v>21</v>
      </c>
      <c r="B104" s="5" t="s">
        <v>243</v>
      </c>
      <c r="C104" s="74">
        <v>2625181</v>
      </c>
      <c r="D104" s="74">
        <v>81663</v>
      </c>
      <c r="E104" s="74">
        <v>0</v>
      </c>
      <c r="F104" s="74">
        <v>0</v>
      </c>
      <c r="G104" s="74">
        <v>0</v>
      </c>
      <c r="H104" s="74">
        <v>0</v>
      </c>
      <c r="I104" s="74">
        <v>0</v>
      </c>
      <c r="J104" s="74">
        <v>0</v>
      </c>
      <c r="K104" s="74">
        <v>0</v>
      </c>
      <c r="L104" s="74">
        <v>1006884</v>
      </c>
      <c r="M104" s="74">
        <v>0</v>
      </c>
      <c r="N104" s="74">
        <v>4607614</v>
      </c>
      <c r="O104" s="74">
        <v>0</v>
      </c>
      <c r="P104" s="74">
        <v>0</v>
      </c>
      <c r="Q104" s="74">
        <v>1158</v>
      </c>
      <c r="R104" s="74">
        <v>0</v>
      </c>
      <c r="S104" s="74">
        <v>418732</v>
      </c>
      <c r="T104" s="74">
        <v>0</v>
      </c>
      <c r="U104" s="75">
        <v>0</v>
      </c>
    </row>
    <row r="105" spans="1:21" ht="15" customHeight="1" x14ac:dyDescent="0.2">
      <c r="A105" s="4"/>
      <c r="B105" s="6" t="s">
        <v>244</v>
      </c>
      <c r="C105" s="74"/>
      <c r="D105" s="74"/>
      <c r="E105" s="74"/>
      <c r="F105" s="74"/>
      <c r="G105" s="74"/>
      <c r="H105" s="74"/>
      <c r="I105" s="74"/>
      <c r="J105" s="74"/>
      <c r="K105" s="74"/>
      <c r="L105" s="74"/>
      <c r="M105" s="74"/>
      <c r="N105" s="74"/>
      <c r="O105" s="74"/>
      <c r="P105" s="74"/>
      <c r="Q105" s="74"/>
      <c r="R105" s="74"/>
      <c r="S105" s="74"/>
      <c r="T105" s="74"/>
      <c r="U105" s="75"/>
    </row>
    <row r="106" spans="1:21" ht="15" customHeight="1" x14ac:dyDescent="0.2">
      <c r="A106" s="4" t="s">
        <v>22</v>
      </c>
      <c r="B106" s="5" t="s">
        <v>245</v>
      </c>
      <c r="C106" s="74">
        <v>5104</v>
      </c>
      <c r="D106" s="74">
        <v>24037</v>
      </c>
      <c r="E106" s="74">
        <v>0</v>
      </c>
      <c r="F106" s="74">
        <v>44937</v>
      </c>
      <c r="G106" s="74">
        <v>8666</v>
      </c>
      <c r="H106" s="74">
        <v>1061</v>
      </c>
      <c r="I106" s="74">
        <v>12</v>
      </c>
      <c r="J106" s="74">
        <v>14290</v>
      </c>
      <c r="K106" s="74">
        <v>3559</v>
      </c>
      <c r="L106" s="74">
        <v>13778</v>
      </c>
      <c r="M106" s="74">
        <v>10</v>
      </c>
      <c r="N106" s="74">
        <v>52511</v>
      </c>
      <c r="O106" s="74">
        <v>2150</v>
      </c>
      <c r="P106" s="74">
        <v>1191</v>
      </c>
      <c r="Q106" s="74">
        <v>8529</v>
      </c>
      <c r="R106" s="74">
        <v>252</v>
      </c>
      <c r="S106" s="74">
        <v>7263</v>
      </c>
      <c r="T106" s="74">
        <v>15766</v>
      </c>
      <c r="U106" s="75">
        <v>1027</v>
      </c>
    </row>
    <row r="107" spans="1:21" ht="15" customHeight="1" x14ac:dyDescent="0.2">
      <c r="A107" s="4"/>
      <c r="B107" s="6" t="s">
        <v>246</v>
      </c>
      <c r="C107" s="74"/>
      <c r="D107" s="74"/>
      <c r="E107" s="74"/>
      <c r="F107" s="74"/>
      <c r="G107" s="74"/>
      <c r="H107" s="74"/>
      <c r="I107" s="74"/>
      <c r="J107" s="74"/>
      <c r="K107" s="74"/>
      <c r="L107" s="74"/>
      <c r="M107" s="74"/>
      <c r="N107" s="74"/>
      <c r="O107" s="74"/>
      <c r="P107" s="74"/>
      <c r="Q107" s="74"/>
      <c r="R107" s="74"/>
      <c r="S107" s="74"/>
      <c r="T107" s="74"/>
      <c r="U107" s="75"/>
    </row>
    <row r="108" spans="1:21" ht="15" customHeight="1" x14ac:dyDescent="0.2">
      <c r="A108" s="4" t="s">
        <v>23</v>
      </c>
      <c r="B108" s="5" t="s">
        <v>247</v>
      </c>
      <c r="C108" s="74">
        <v>27839</v>
      </c>
      <c r="D108" s="74">
        <v>2385</v>
      </c>
      <c r="E108" s="74">
        <v>0</v>
      </c>
      <c r="F108" s="74">
        <v>110533</v>
      </c>
      <c r="G108" s="74">
        <v>18624</v>
      </c>
      <c r="H108" s="74">
        <v>150</v>
      </c>
      <c r="I108" s="74">
        <v>124</v>
      </c>
      <c r="J108" s="74">
        <v>51687</v>
      </c>
      <c r="K108" s="74">
        <v>0</v>
      </c>
      <c r="L108" s="74">
        <v>1887</v>
      </c>
      <c r="M108" s="74">
        <v>36</v>
      </c>
      <c r="N108" s="74">
        <v>166220</v>
      </c>
      <c r="O108" s="74">
        <v>2831</v>
      </c>
      <c r="P108" s="74">
        <v>99</v>
      </c>
      <c r="Q108" s="74">
        <v>10610</v>
      </c>
      <c r="R108" s="74">
        <v>2109</v>
      </c>
      <c r="S108" s="74">
        <v>76864</v>
      </c>
      <c r="T108" s="74">
        <v>22823</v>
      </c>
      <c r="U108" s="75">
        <v>926</v>
      </c>
    </row>
    <row r="109" spans="1:21" ht="15" customHeight="1" x14ac:dyDescent="0.2">
      <c r="A109" s="4"/>
      <c r="B109" s="6" t="s">
        <v>248</v>
      </c>
      <c r="C109" s="74"/>
      <c r="D109" s="74"/>
      <c r="E109" s="74"/>
      <c r="F109" s="74"/>
      <c r="G109" s="74"/>
      <c r="H109" s="74"/>
      <c r="I109" s="74"/>
      <c r="J109" s="74"/>
      <c r="K109" s="74"/>
      <c r="L109" s="74"/>
      <c r="M109" s="74"/>
      <c r="N109" s="74"/>
      <c r="O109" s="74"/>
      <c r="P109" s="74"/>
      <c r="Q109" s="74"/>
      <c r="R109" s="74"/>
      <c r="S109" s="74"/>
      <c r="T109" s="74"/>
      <c r="U109" s="75"/>
    </row>
    <row r="110" spans="1:21" ht="15" customHeight="1" x14ac:dyDescent="0.2">
      <c r="A110" s="4" t="s">
        <v>24</v>
      </c>
      <c r="B110" s="5" t="s">
        <v>249</v>
      </c>
      <c r="C110" s="74">
        <v>4637</v>
      </c>
      <c r="D110" s="74">
        <v>0</v>
      </c>
      <c r="E110" s="74">
        <v>0</v>
      </c>
      <c r="F110" s="74">
        <v>0</v>
      </c>
      <c r="G110" s="74">
        <v>0</v>
      </c>
      <c r="H110" s="74">
        <v>0</v>
      </c>
      <c r="I110" s="74">
        <v>0</v>
      </c>
      <c r="J110" s="74">
        <v>43891</v>
      </c>
      <c r="K110" s="74">
        <v>0</v>
      </c>
      <c r="L110" s="74">
        <v>30661</v>
      </c>
      <c r="M110" s="74">
        <v>0</v>
      </c>
      <c r="N110" s="74">
        <v>0</v>
      </c>
      <c r="O110" s="74">
        <v>0</v>
      </c>
      <c r="P110" s="74">
        <v>0</v>
      </c>
      <c r="Q110" s="74">
        <v>0</v>
      </c>
      <c r="R110" s="74">
        <v>0</v>
      </c>
      <c r="S110" s="74">
        <v>0</v>
      </c>
      <c r="T110" s="74">
        <v>0</v>
      </c>
      <c r="U110" s="75">
        <v>0</v>
      </c>
    </row>
    <row r="111" spans="1:21" ht="15" customHeight="1" x14ac:dyDescent="0.2">
      <c r="A111" s="4"/>
      <c r="B111" s="6" t="s">
        <v>250</v>
      </c>
      <c r="C111" s="74"/>
      <c r="D111" s="74"/>
      <c r="E111" s="74"/>
      <c r="F111" s="74"/>
      <c r="G111" s="74"/>
      <c r="H111" s="74"/>
      <c r="I111" s="74"/>
      <c r="J111" s="74"/>
      <c r="K111" s="74"/>
      <c r="L111" s="74"/>
      <c r="M111" s="74"/>
      <c r="N111" s="74"/>
      <c r="O111" s="74"/>
      <c r="P111" s="74"/>
      <c r="Q111" s="74"/>
      <c r="R111" s="74"/>
      <c r="S111" s="74"/>
      <c r="T111" s="74"/>
      <c r="U111" s="75"/>
    </row>
    <row r="112" spans="1:21" ht="15" customHeight="1" x14ac:dyDescent="0.2">
      <c r="A112" s="4" t="s">
        <v>25</v>
      </c>
      <c r="B112" s="5" t="s">
        <v>251</v>
      </c>
      <c r="C112" s="74">
        <v>209854</v>
      </c>
      <c r="D112" s="74">
        <v>1146543</v>
      </c>
      <c r="E112" s="74">
        <v>0</v>
      </c>
      <c r="F112" s="74">
        <v>961235</v>
      </c>
      <c r="G112" s="74">
        <v>90304</v>
      </c>
      <c r="H112" s="74">
        <v>125410</v>
      </c>
      <c r="I112" s="74">
        <v>0</v>
      </c>
      <c r="J112" s="74">
        <v>218540</v>
      </c>
      <c r="K112" s="74">
        <v>17821</v>
      </c>
      <c r="L112" s="74">
        <v>125005</v>
      </c>
      <c r="M112" s="74">
        <v>477843</v>
      </c>
      <c r="N112" s="74">
        <v>2075416</v>
      </c>
      <c r="O112" s="74">
        <v>0</v>
      </c>
      <c r="P112" s="74">
        <v>0</v>
      </c>
      <c r="Q112" s="74">
        <v>83116</v>
      </c>
      <c r="R112" s="74">
        <v>15118</v>
      </c>
      <c r="S112" s="74">
        <v>0</v>
      </c>
      <c r="T112" s="74">
        <v>0</v>
      </c>
      <c r="U112" s="75">
        <v>245674</v>
      </c>
    </row>
    <row r="113" spans="1:21" ht="15" customHeight="1" x14ac:dyDescent="0.2">
      <c r="A113" s="4"/>
      <c r="B113" s="6" t="s">
        <v>252</v>
      </c>
      <c r="C113" s="74"/>
      <c r="D113" s="74"/>
      <c r="E113" s="74"/>
      <c r="F113" s="74"/>
      <c r="G113" s="74"/>
      <c r="H113" s="74"/>
      <c r="I113" s="74"/>
      <c r="J113" s="74"/>
      <c r="K113" s="74"/>
      <c r="L113" s="74"/>
      <c r="M113" s="74"/>
      <c r="N113" s="74"/>
      <c r="O113" s="74"/>
      <c r="P113" s="74"/>
      <c r="Q113" s="74"/>
      <c r="R113" s="74"/>
      <c r="S113" s="74"/>
      <c r="T113" s="74"/>
      <c r="U113" s="75"/>
    </row>
    <row r="114" spans="1:21" ht="15" customHeight="1" x14ac:dyDescent="0.2">
      <c r="A114" s="4" t="s">
        <v>26</v>
      </c>
      <c r="B114" s="5" t="s">
        <v>2</v>
      </c>
      <c r="C114" s="74">
        <v>667989</v>
      </c>
      <c r="D114" s="74">
        <v>1647209</v>
      </c>
      <c r="E114" s="74">
        <v>10303</v>
      </c>
      <c r="F114" s="74">
        <v>1321023</v>
      </c>
      <c r="G114" s="74">
        <v>186187</v>
      </c>
      <c r="H114" s="74">
        <v>72312</v>
      </c>
      <c r="I114" s="74">
        <v>7911</v>
      </c>
      <c r="J114" s="74">
        <v>421612</v>
      </c>
      <c r="K114" s="74">
        <v>38852</v>
      </c>
      <c r="L114" s="74">
        <v>280677</v>
      </c>
      <c r="M114" s="74">
        <v>283621</v>
      </c>
      <c r="N114" s="74">
        <v>4055469</v>
      </c>
      <c r="O114" s="74">
        <v>93073</v>
      </c>
      <c r="P114" s="74">
        <v>41536</v>
      </c>
      <c r="Q114" s="74">
        <v>92330</v>
      </c>
      <c r="R114" s="74">
        <v>79669</v>
      </c>
      <c r="S114" s="74">
        <v>332810</v>
      </c>
      <c r="T114" s="74">
        <v>261712</v>
      </c>
      <c r="U114" s="75">
        <v>147762</v>
      </c>
    </row>
    <row r="115" spans="1:21" ht="15" customHeight="1" x14ac:dyDescent="0.2">
      <c r="A115" s="4"/>
      <c r="B115" s="6" t="s">
        <v>40</v>
      </c>
      <c r="C115" s="74"/>
      <c r="D115" s="74"/>
      <c r="E115" s="74"/>
      <c r="F115" s="74"/>
      <c r="G115" s="74"/>
      <c r="H115" s="74"/>
      <c r="I115" s="74"/>
      <c r="J115" s="74"/>
      <c r="K115" s="74"/>
      <c r="L115" s="74"/>
      <c r="M115" s="74"/>
      <c r="N115" s="74"/>
      <c r="O115" s="74"/>
      <c r="P115" s="74"/>
      <c r="Q115" s="74"/>
      <c r="R115" s="74"/>
      <c r="S115" s="74"/>
      <c r="T115" s="74"/>
      <c r="U115" s="75"/>
    </row>
    <row r="116" spans="1:21" ht="15" customHeight="1" x14ac:dyDescent="0.2">
      <c r="A116" s="4"/>
      <c r="B116" s="76" t="s">
        <v>253</v>
      </c>
      <c r="C116" s="77">
        <v>0</v>
      </c>
      <c r="D116" s="77">
        <v>1544</v>
      </c>
      <c r="E116" s="77">
        <v>0</v>
      </c>
      <c r="F116" s="77">
        <v>0</v>
      </c>
      <c r="G116" s="77">
        <v>0</v>
      </c>
      <c r="H116" s="77">
        <v>0</v>
      </c>
      <c r="I116" s="77">
        <v>0</v>
      </c>
      <c r="J116" s="77">
        <v>0</v>
      </c>
      <c r="K116" s="77">
        <v>0</v>
      </c>
      <c r="L116" s="77">
        <v>9267</v>
      </c>
      <c r="M116" s="77">
        <v>0</v>
      </c>
      <c r="N116" s="77">
        <v>204200</v>
      </c>
      <c r="O116" s="77">
        <v>0</v>
      </c>
      <c r="P116" s="77">
        <v>0</v>
      </c>
      <c r="Q116" s="77">
        <v>0</v>
      </c>
      <c r="R116" s="77">
        <v>0</v>
      </c>
      <c r="S116" s="77">
        <v>10713</v>
      </c>
      <c r="T116" s="77">
        <v>0</v>
      </c>
      <c r="U116" s="78">
        <v>0</v>
      </c>
    </row>
    <row r="117" spans="1:21" ht="15" customHeight="1" x14ac:dyDescent="0.2">
      <c r="A117" s="4"/>
      <c r="B117" s="16" t="s">
        <v>254</v>
      </c>
      <c r="C117" s="77"/>
      <c r="D117" s="77"/>
      <c r="E117" s="77"/>
      <c r="F117" s="77"/>
      <c r="G117" s="77"/>
      <c r="H117" s="77"/>
      <c r="I117" s="77"/>
      <c r="J117" s="77"/>
      <c r="K117" s="77"/>
      <c r="L117" s="77"/>
      <c r="M117" s="77"/>
      <c r="N117" s="77"/>
      <c r="O117" s="77"/>
      <c r="P117" s="77"/>
      <c r="Q117" s="77"/>
      <c r="R117" s="77"/>
      <c r="S117" s="77"/>
      <c r="T117" s="77"/>
      <c r="U117" s="78"/>
    </row>
    <row r="118" spans="1:21" ht="15" customHeight="1" x14ac:dyDescent="0.2">
      <c r="A118" s="4"/>
      <c r="B118" s="76" t="s">
        <v>255</v>
      </c>
      <c r="C118" s="105">
        <v>667989</v>
      </c>
      <c r="D118" s="105">
        <v>1645665</v>
      </c>
      <c r="E118" s="105">
        <v>10303</v>
      </c>
      <c r="F118" s="105">
        <v>1321023</v>
      </c>
      <c r="G118" s="105">
        <v>186187</v>
      </c>
      <c r="H118" s="105">
        <v>72312</v>
      </c>
      <c r="I118" s="105">
        <v>7911</v>
      </c>
      <c r="J118" s="105">
        <v>421612</v>
      </c>
      <c r="K118" s="105">
        <v>38852</v>
      </c>
      <c r="L118" s="105">
        <v>271410</v>
      </c>
      <c r="M118" s="105">
        <v>283621</v>
      </c>
      <c r="N118" s="105">
        <v>3851269</v>
      </c>
      <c r="O118" s="105">
        <v>93073</v>
      </c>
      <c r="P118" s="105">
        <v>41536</v>
      </c>
      <c r="Q118" s="105">
        <v>92330</v>
      </c>
      <c r="R118" s="105">
        <v>79669</v>
      </c>
      <c r="S118" s="105">
        <v>322097</v>
      </c>
      <c r="T118" s="105">
        <v>261712</v>
      </c>
      <c r="U118" s="107">
        <v>147762</v>
      </c>
    </row>
    <row r="119" spans="1:21" ht="15" customHeight="1" x14ac:dyDescent="0.2">
      <c r="A119" s="4"/>
      <c r="B119" s="16" t="s">
        <v>40</v>
      </c>
      <c r="C119" s="77"/>
      <c r="D119" s="77"/>
      <c r="E119" s="77"/>
      <c r="F119" s="77"/>
      <c r="G119" s="77"/>
      <c r="H119" s="77"/>
      <c r="I119" s="77"/>
      <c r="J119" s="77"/>
      <c r="K119" s="77"/>
      <c r="L119" s="77"/>
      <c r="M119" s="77"/>
      <c r="N119" s="77"/>
      <c r="O119" s="77"/>
      <c r="P119" s="77"/>
      <c r="Q119" s="77"/>
      <c r="R119" s="77"/>
      <c r="S119" s="77"/>
      <c r="T119" s="77"/>
      <c r="U119" s="78"/>
    </row>
    <row r="120" spans="1:21" ht="15" customHeight="1" x14ac:dyDescent="0.2">
      <c r="A120" s="84"/>
      <c r="B120" s="85" t="s">
        <v>41</v>
      </c>
      <c r="C120" s="86">
        <v>42133529</v>
      </c>
      <c r="D120" s="86">
        <v>89107708</v>
      </c>
      <c r="E120" s="86">
        <v>761749</v>
      </c>
      <c r="F120" s="86">
        <v>74044897</v>
      </c>
      <c r="G120" s="86">
        <v>5953367</v>
      </c>
      <c r="H120" s="86">
        <v>2184963</v>
      </c>
      <c r="I120" s="86">
        <v>485926</v>
      </c>
      <c r="J120" s="86">
        <v>14888198</v>
      </c>
      <c r="K120" s="86">
        <v>1004039</v>
      </c>
      <c r="L120" s="86">
        <v>13194093</v>
      </c>
      <c r="M120" s="86">
        <v>20235902</v>
      </c>
      <c r="N120" s="86">
        <v>115228028</v>
      </c>
      <c r="O120" s="86">
        <v>1947863</v>
      </c>
      <c r="P120" s="86">
        <v>6746416</v>
      </c>
      <c r="Q120" s="86">
        <v>4640513</v>
      </c>
      <c r="R120" s="86">
        <v>1204150</v>
      </c>
      <c r="S120" s="86">
        <v>39949532</v>
      </c>
      <c r="T120" s="86">
        <v>25078343</v>
      </c>
      <c r="U120" s="87">
        <v>5133855</v>
      </c>
    </row>
    <row r="121" spans="1:21" ht="15" customHeight="1" x14ac:dyDescent="0.2">
      <c r="A121" s="70"/>
      <c r="B121" s="3" t="s">
        <v>3</v>
      </c>
      <c r="C121" s="7"/>
      <c r="D121" s="7"/>
      <c r="E121" s="7"/>
      <c r="F121" s="7"/>
      <c r="G121" s="7"/>
      <c r="H121" s="7"/>
      <c r="I121" s="7"/>
      <c r="J121" s="7"/>
      <c r="K121" s="7"/>
      <c r="L121" s="7"/>
      <c r="M121" s="7"/>
      <c r="N121" s="7"/>
      <c r="O121" s="7"/>
      <c r="P121" s="7"/>
      <c r="Q121" s="7"/>
      <c r="R121" s="7"/>
      <c r="S121" s="7"/>
      <c r="T121" s="7"/>
      <c r="U121" s="28"/>
    </row>
    <row r="122" spans="1:21" ht="15" customHeight="1" x14ac:dyDescent="0.2">
      <c r="A122" s="4" t="s">
        <v>27</v>
      </c>
      <c r="B122" s="5" t="s">
        <v>3</v>
      </c>
      <c r="C122" s="74">
        <v>990000</v>
      </c>
      <c r="D122" s="74">
        <v>6236175</v>
      </c>
      <c r="E122" s="74">
        <v>104000</v>
      </c>
      <c r="F122" s="74">
        <v>4242145</v>
      </c>
      <c r="G122" s="74">
        <v>226269</v>
      </c>
      <c r="H122" s="74">
        <v>150000</v>
      </c>
      <c r="I122" s="74">
        <v>59500</v>
      </c>
      <c r="J122" s="74">
        <v>570000</v>
      </c>
      <c r="K122" s="74">
        <v>85000</v>
      </c>
      <c r="L122" s="74">
        <v>867606</v>
      </c>
      <c r="M122" s="74">
        <v>1245000</v>
      </c>
      <c r="N122" s="74">
        <v>5150000</v>
      </c>
      <c r="O122" s="74">
        <v>81250</v>
      </c>
      <c r="P122" s="74">
        <v>430000</v>
      </c>
      <c r="Q122" s="74">
        <v>535624</v>
      </c>
      <c r="R122" s="74">
        <v>66593</v>
      </c>
      <c r="S122" s="74">
        <v>1972962</v>
      </c>
      <c r="T122" s="74">
        <v>39904</v>
      </c>
      <c r="U122" s="75">
        <v>380000</v>
      </c>
    </row>
    <row r="123" spans="1:21" ht="15" customHeight="1" x14ac:dyDescent="0.2">
      <c r="A123" s="4"/>
      <c r="B123" s="6" t="s">
        <v>256</v>
      </c>
      <c r="C123" s="74"/>
      <c r="D123" s="74"/>
      <c r="E123" s="74"/>
      <c r="F123" s="74"/>
      <c r="G123" s="74"/>
      <c r="H123" s="74"/>
      <c r="I123" s="74"/>
      <c r="J123" s="74"/>
      <c r="K123" s="74"/>
      <c r="L123" s="74"/>
      <c r="M123" s="74"/>
      <c r="N123" s="74"/>
      <c r="O123" s="74"/>
      <c r="P123" s="74"/>
      <c r="Q123" s="74"/>
      <c r="R123" s="74"/>
      <c r="S123" s="74"/>
      <c r="T123" s="74"/>
      <c r="U123" s="75"/>
    </row>
    <row r="124" spans="1:21" ht="15" customHeight="1" x14ac:dyDescent="0.2">
      <c r="A124" s="4" t="s">
        <v>28</v>
      </c>
      <c r="B124" s="5" t="s">
        <v>4</v>
      </c>
      <c r="C124" s="74">
        <v>128432</v>
      </c>
      <c r="D124" s="74">
        <v>71722</v>
      </c>
      <c r="E124" s="74">
        <v>1362</v>
      </c>
      <c r="F124" s="74">
        <v>1081663</v>
      </c>
      <c r="G124" s="74">
        <v>8796</v>
      </c>
      <c r="H124" s="74">
        <v>25000</v>
      </c>
      <c r="I124" s="74">
        <v>0</v>
      </c>
      <c r="J124" s="74">
        <v>104114</v>
      </c>
      <c r="K124" s="74">
        <v>0</v>
      </c>
      <c r="L124" s="74">
        <v>0</v>
      </c>
      <c r="M124" s="74">
        <v>0</v>
      </c>
      <c r="N124" s="74">
        <v>0</v>
      </c>
      <c r="O124" s="74">
        <v>0</v>
      </c>
      <c r="P124" s="74">
        <v>7008</v>
      </c>
      <c r="Q124" s="74">
        <v>0</v>
      </c>
      <c r="R124" s="74">
        <v>0</v>
      </c>
      <c r="S124" s="74">
        <v>0</v>
      </c>
      <c r="T124" s="74">
        <v>0</v>
      </c>
      <c r="U124" s="75">
        <v>6790</v>
      </c>
    </row>
    <row r="125" spans="1:21" ht="15" customHeight="1" x14ac:dyDescent="0.2">
      <c r="A125" s="4"/>
      <c r="B125" s="6" t="s">
        <v>42</v>
      </c>
      <c r="C125" s="74"/>
      <c r="D125" s="74"/>
      <c r="E125" s="74"/>
      <c r="F125" s="74"/>
      <c r="G125" s="74"/>
      <c r="H125" s="74"/>
      <c r="I125" s="74"/>
      <c r="J125" s="74"/>
      <c r="K125" s="74"/>
      <c r="L125" s="74"/>
      <c r="M125" s="74"/>
      <c r="N125" s="74"/>
      <c r="O125" s="74"/>
      <c r="P125" s="74"/>
      <c r="Q125" s="74"/>
      <c r="R125" s="74"/>
      <c r="S125" s="74"/>
      <c r="T125" s="74"/>
      <c r="U125" s="75"/>
    </row>
    <row r="126" spans="1:21" ht="15" customHeight="1" x14ac:dyDescent="0.2">
      <c r="A126" s="4" t="s">
        <v>29</v>
      </c>
      <c r="B126" s="5" t="s">
        <v>257</v>
      </c>
      <c r="C126" s="74">
        <v>8030</v>
      </c>
      <c r="D126" s="74">
        <v>9853</v>
      </c>
      <c r="E126" s="74">
        <v>0</v>
      </c>
      <c r="F126" s="74">
        <v>29505</v>
      </c>
      <c r="G126" s="74">
        <v>3731</v>
      </c>
      <c r="H126" s="74">
        <v>0</v>
      </c>
      <c r="I126" s="74">
        <v>0</v>
      </c>
      <c r="J126" s="74">
        <v>95900</v>
      </c>
      <c r="K126" s="74">
        <v>0</v>
      </c>
      <c r="L126" s="74">
        <v>0</v>
      </c>
      <c r="M126" s="74">
        <v>15000</v>
      </c>
      <c r="N126" s="74">
        <v>0</v>
      </c>
      <c r="O126" s="74">
        <v>0</v>
      </c>
      <c r="P126" s="74">
        <v>0</v>
      </c>
      <c r="Q126" s="74">
        <v>0</v>
      </c>
      <c r="R126" s="74">
        <v>0</v>
      </c>
      <c r="S126" s="74">
        <v>0</v>
      </c>
      <c r="T126" s="74">
        <v>1087</v>
      </c>
      <c r="U126" s="75">
        <v>0</v>
      </c>
    </row>
    <row r="127" spans="1:21" ht="15" customHeight="1" x14ac:dyDescent="0.2">
      <c r="A127" s="4"/>
      <c r="B127" s="6" t="s">
        <v>258</v>
      </c>
      <c r="C127" s="74"/>
      <c r="D127" s="74"/>
      <c r="E127" s="74"/>
      <c r="F127" s="74"/>
      <c r="G127" s="74"/>
      <c r="H127" s="74"/>
      <c r="I127" s="74"/>
      <c r="J127" s="74"/>
      <c r="K127" s="74"/>
      <c r="L127" s="74"/>
      <c r="M127" s="74"/>
      <c r="N127" s="74"/>
      <c r="O127" s="74"/>
      <c r="P127" s="74"/>
      <c r="Q127" s="74"/>
      <c r="R127" s="74"/>
      <c r="S127" s="74"/>
      <c r="T127" s="74"/>
      <c r="U127" s="75"/>
    </row>
    <row r="128" spans="1:21" ht="15" customHeight="1" x14ac:dyDescent="0.2">
      <c r="A128" s="4" t="s">
        <v>30</v>
      </c>
      <c r="B128" s="5" t="s">
        <v>259</v>
      </c>
      <c r="C128" s="74">
        <v>-21020</v>
      </c>
      <c r="D128" s="74">
        <v>-11422</v>
      </c>
      <c r="E128" s="74">
        <v>-1323</v>
      </c>
      <c r="F128" s="74">
        <v>-997</v>
      </c>
      <c r="G128" s="74">
        <v>0</v>
      </c>
      <c r="H128" s="74">
        <v>-6386</v>
      </c>
      <c r="I128" s="74">
        <v>0</v>
      </c>
      <c r="J128" s="74">
        <v>-1086</v>
      </c>
      <c r="K128" s="74">
        <v>0</v>
      </c>
      <c r="L128" s="74">
        <v>0</v>
      </c>
      <c r="M128" s="74">
        <v>0</v>
      </c>
      <c r="N128" s="74">
        <v>0</v>
      </c>
      <c r="O128" s="74">
        <v>0</v>
      </c>
      <c r="P128" s="74">
        <v>0</v>
      </c>
      <c r="Q128" s="74">
        <v>0</v>
      </c>
      <c r="R128" s="74">
        <v>0</v>
      </c>
      <c r="S128" s="74">
        <v>-796</v>
      </c>
      <c r="T128" s="74">
        <v>0</v>
      </c>
      <c r="U128" s="75">
        <v>0</v>
      </c>
    </row>
    <row r="129" spans="1:21" ht="15" customHeight="1" x14ac:dyDescent="0.2">
      <c r="A129" s="4"/>
      <c r="B129" s="6" t="s">
        <v>260</v>
      </c>
      <c r="C129" s="74"/>
      <c r="D129" s="74"/>
      <c r="E129" s="74"/>
      <c r="F129" s="74"/>
      <c r="G129" s="74"/>
      <c r="H129" s="74"/>
      <c r="I129" s="74"/>
      <c r="J129" s="74"/>
      <c r="K129" s="74"/>
      <c r="L129" s="74"/>
      <c r="M129" s="74"/>
      <c r="N129" s="74"/>
      <c r="O129" s="74"/>
      <c r="P129" s="74"/>
      <c r="Q129" s="74"/>
      <c r="R129" s="74"/>
      <c r="S129" s="74"/>
      <c r="T129" s="74"/>
      <c r="U129" s="75"/>
    </row>
    <row r="130" spans="1:21" ht="15" customHeight="1" x14ac:dyDescent="0.2">
      <c r="A130" s="4" t="s">
        <v>31</v>
      </c>
      <c r="B130" s="5" t="s">
        <v>5</v>
      </c>
      <c r="C130" s="74">
        <v>-1251533</v>
      </c>
      <c r="D130" s="74">
        <v>-389460</v>
      </c>
      <c r="E130" s="74">
        <v>-87279</v>
      </c>
      <c r="F130" s="74">
        <v>-445175</v>
      </c>
      <c r="G130" s="74">
        <v>-5779</v>
      </c>
      <c r="H130" s="74">
        <v>-36326</v>
      </c>
      <c r="I130" s="74">
        <v>-11421</v>
      </c>
      <c r="J130" s="74">
        <v>-52004</v>
      </c>
      <c r="K130" s="74">
        <v>-24408</v>
      </c>
      <c r="L130" s="74">
        <v>-12635</v>
      </c>
      <c r="M130" s="74">
        <v>-311711</v>
      </c>
      <c r="N130" s="74">
        <v>-2078222</v>
      </c>
      <c r="O130" s="74">
        <v>-69288</v>
      </c>
      <c r="P130" s="74">
        <v>-77264</v>
      </c>
      <c r="Q130" s="74">
        <v>-1379</v>
      </c>
      <c r="R130" s="74">
        <v>0</v>
      </c>
      <c r="S130" s="74">
        <v>-1096901</v>
      </c>
      <c r="T130" s="74">
        <v>-89071</v>
      </c>
      <c r="U130" s="75">
        <v>-18960</v>
      </c>
    </row>
    <row r="131" spans="1:21" ht="15" customHeight="1" x14ac:dyDescent="0.2">
      <c r="A131" s="4"/>
      <c r="B131" s="6" t="s">
        <v>43</v>
      </c>
      <c r="C131" s="74"/>
      <c r="D131" s="74"/>
      <c r="E131" s="74"/>
      <c r="F131" s="74"/>
      <c r="G131" s="74"/>
      <c r="H131" s="74"/>
      <c r="I131" s="74"/>
      <c r="J131" s="74"/>
      <c r="K131" s="74"/>
      <c r="L131" s="74"/>
      <c r="M131" s="74"/>
      <c r="N131" s="74"/>
      <c r="O131" s="74"/>
      <c r="P131" s="74"/>
      <c r="Q131" s="74"/>
      <c r="R131" s="74"/>
      <c r="S131" s="74"/>
      <c r="T131" s="74"/>
      <c r="U131" s="75"/>
    </row>
    <row r="132" spans="1:21" ht="15" customHeight="1" x14ac:dyDescent="0.2">
      <c r="A132" s="4" t="s">
        <v>32</v>
      </c>
      <c r="B132" s="5" t="s">
        <v>261</v>
      </c>
      <c r="C132" s="74">
        <v>900312</v>
      </c>
      <c r="D132" s="74">
        <v>-1241489</v>
      </c>
      <c r="E132" s="74">
        <v>47969</v>
      </c>
      <c r="F132" s="74">
        <v>805645</v>
      </c>
      <c r="G132" s="74">
        <v>285018</v>
      </c>
      <c r="H132" s="74">
        <v>201520</v>
      </c>
      <c r="I132" s="74">
        <v>5207</v>
      </c>
      <c r="J132" s="74">
        <v>276471</v>
      </c>
      <c r="K132" s="74">
        <v>27566</v>
      </c>
      <c r="L132" s="74">
        <v>135705</v>
      </c>
      <c r="M132" s="74">
        <v>254789</v>
      </c>
      <c r="N132" s="74">
        <v>1708697</v>
      </c>
      <c r="O132" s="74">
        <v>189416</v>
      </c>
      <c r="P132" s="74">
        <v>8003</v>
      </c>
      <c r="Q132" s="74">
        <v>84957</v>
      </c>
      <c r="R132" s="74">
        <v>56983</v>
      </c>
      <c r="S132" s="74">
        <v>756651</v>
      </c>
      <c r="T132" s="74">
        <v>25388</v>
      </c>
      <c r="U132" s="75">
        <v>-777771</v>
      </c>
    </row>
    <row r="133" spans="1:21" ht="15" customHeight="1" x14ac:dyDescent="0.2">
      <c r="A133" s="4"/>
      <c r="B133" s="6" t="s">
        <v>262</v>
      </c>
      <c r="C133" s="74"/>
      <c r="D133" s="74"/>
      <c r="E133" s="74"/>
      <c r="F133" s="74"/>
      <c r="G133" s="74"/>
      <c r="H133" s="74"/>
      <c r="I133" s="74"/>
      <c r="J133" s="74"/>
      <c r="K133" s="74"/>
      <c r="L133" s="74"/>
      <c r="M133" s="74"/>
      <c r="N133" s="74"/>
      <c r="O133" s="74"/>
      <c r="P133" s="74"/>
      <c r="Q133" s="74"/>
      <c r="R133" s="74"/>
      <c r="S133" s="74"/>
      <c r="T133" s="74"/>
      <c r="U133" s="75"/>
    </row>
    <row r="134" spans="1:21" ht="15" customHeight="1" x14ac:dyDescent="0.2">
      <c r="A134" s="4" t="s">
        <v>263</v>
      </c>
      <c r="B134" s="5" t="s">
        <v>264</v>
      </c>
      <c r="C134" s="74">
        <v>-284871</v>
      </c>
      <c r="D134" s="74">
        <v>-848623</v>
      </c>
      <c r="E134" s="74">
        <v>2505</v>
      </c>
      <c r="F134" s="74">
        <v>-108758</v>
      </c>
      <c r="G134" s="74">
        <v>9061</v>
      </c>
      <c r="H134" s="74">
        <v>3131</v>
      </c>
      <c r="I134" s="74">
        <v>-3538</v>
      </c>
      <c r="J134" s="74">
        <v>-161583</v>
      </c>
      <c r="K134" s="74">
        <v>-887</v>
      </c>
      <c r="L134" s="74">
        <v>55024</v>
      </c>
      <c r="M134" s="74">
        <v>45029</v>
      </c>
      <c r="N134" s="74">
        <v>-488425</v>
      </c>
      <c r="O134" s="74">
        <v>8553</v>
      </c>
      <c r="P134" s="74">
        <v>-17246</v>
      </c>
      <c r="Q134" s="74">
        <v>-48456</v>
      </c>
      <c r="R134" s="74">
        <v>9777</v>
      </c>
      <c r="S134" s="74">
        <v>63921</v>
      </c>
      <c r="T134" s="74">
        <v>-74843</v>
      </c>
      <c r="U134" s="75">
        <v>-87131</v>
      </c>
    </row>
    <row r="135" spans="1:21" ht="15" customHeight="1" x14ac:dyDescent="0.2">
      <c r="A135" s="4"/>
      <c r="B135" s="6" t="s">
        <v>265</v>
      </c>
      <c r="C135" s="74"/>
      <c r="D135" s="74"/>
      <c r="E135" s="74"/>
      <c r="F135" s="74"/>
      <c r="G135" s="74"/>
      <c r="H135" s="74"/>
      <c r="I135" s="74"/>
      <c r="J135" s="74"/>
      <c r="K135" s="74"/>
      <c r="L135" s="74"/>
      <c r="M135" s="74"/>
      <c r="N135" s="74"/>
      <c r="O135" s="74"/>
      <c r="P135" s="74"/>
      <c r="Q135" s="74"/>
      <c r="R135" s="74"/>
      <c r="S135" s="74"/>
      <c r="T135" s="74"/>
      <c r="U135" s="75"/>
    </row>
    <row r="136" spans="1:21"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4">
        <v>0</v>
      </c>
      <c r="T136" s="74">
        <v>0</v>
      </c>
      <c r="U136" s="75">
        <v>0</v>
      </c>
    </row>
    <row r="137" spans="1:21" ht="15" customHeight="1" x14ac:dyDescent="0.2">
      <c r="A137" s="4"/>
      <c r="B137" s="6" t="s">
        <v>268</v>
      </c>
      <c r="C137" s="74"/>
      <c r="D137" s="74"/>
      <c r="E137" s="74"/>
      <c r="F137" s="74"/>
      <c r="G137" s="74"/>
      <c r="H137" s="74"/>
      <c r="I137" s="74"/>
      <c r="J137" s="74"/>
      <c r="K137" s="74"/>
      <c r="L137" s="74"/>
      <c r="M137" s="74"/>
      <c r="N137" s="74"/>
      <c r="O137" s="74"/>
      <c r="P137" s="74"/>
      <c r="Q137" s="74"/>
      <c r="R137" s="74"/>
      <c r="S137" s="74"/>
      <c r="T137" s="74"/>
      <c r="U137" s="75"/>
    </row>
    <row r="138" spans="1:21" ht="15" customHeight="1" x14ac:dyDescent="0.2">
      <c r="A138" s="88" t="s">
        <v>269</v>
      </c>
      <c r="B138" s="5" t="s">
        <v>270</v>
      </c>
      <c r="C138" s="74">
        <v>353038</v>
      </c>
      <c r="D138" s="74">
        <v>547615</v>
      </c>
      <c r="E138" s="74">
        <v>0</v>
      </c>
      <c r="F138" s="74">
        <v>588447</v>
      </c>
      <c r="G138" s="74">
        <v>79322</v>
      </c>
      <c r="H138" s="74">
        <v>186</v>
      </c>
      <c r="I138" s="74">
        <v>1082</v>
      </c>
      <c r="J138" s="74">
        <v>103104</v>
      </c>
      <c r="K138" s="74">
        <v>1983</v>
      </c>
      <c r="L138" s="74">
        <v>1039</v>
      </c>
      <c r="M138" s="74">
        <v>11381</v>
      </c>
      <c r="N138" s="74">
        <v>1045203</v>
      </c>
      <c r="O138" s="74">
        <v>3885</v>
      </c>
      <c r="P138" s="74">
        <v>0</v>
      </c>
      <c r="Q138" s="74">
        <v>18</v>
      </c>
      <c r="R138" s="74">
        <v>0</v>
      </c>
      <c r="S138" s="74">
        <v>578454</v>
      </c>
      <c r="T138" s="74">
        <v>0</v>
      </c>
      <c r="U138" s="75">
        <v>2453</v>
      </c>
    </row>
    <row r="139" spans="1:21" ht="15" customHeight="1" x14ac:dyDescent="0.2">
      <c r="A139" s="4"/>
      <c r="B139" s="6" t="s">
        <v>271</v>
      </c>
      <c r="C139" s="74"/>
      <c r="D139" s="74"/>
      <c r="E139" s="74"/>
      <c r="F139" s="74"/>
      <c r="G139" s="74"/>
      <c r="H139" s="74"/>
      <c r="I139" s="74"/>
      <c r="J139" s="74"/>
      <c r="K139" s="74"/>
      <c r="L139" s="74"/>
      <c r="M139" s="74"/>
      <c r="N139" s="74"/>
      <c r="O139" s="74"/>
      <c r="P139" s="74"/>
      <c r="Q139" s="74"/>
      <c r="R139" s="74"/>
      <c r="S139" s="74"/>
      <c r="T139" s="74"/>
      <c r="U139" s="75"/>
    </row>
    <row r="140" spans="1:21" ht="15" customHeight="1" x14ac:dyDescent="0.2">
      <c r="A140" s="84"/>
      <c r="B140" s="85" t="s">
        <v>272</v>
      </c>
      <c r="C140" s="86">
        <v>822388</v>
      </c>
      <c r="D140" s="86">
        <v>4374371</v>
      </c>
      <c r="E140" s="86">
        <v>67234</v>
      </c>
      <c r="F140" s="86">
        <v>6192475</v>
      </c>
      <c r="G140" s="86">
        <v>606418</v>
      </c>
      <c r="H140" s="86">
        <v>337125</v>
      </c>
      <c r="I140" s="86">
        <v>50830</v>
      </c>
      <c r="J140" s="86">
        <v>934916</v>
      </c>
      <c r="K140" s="86">
        <v>89254</v>
      </c>
      <c r="L140" s="86">
        <v>1046739</v>
      </c>
      <c r="M140" s="86">
        <v>1259488</v>
      </c>
      <c r="N140" s="86">
        <v>5337253</v>
      </c>
      <c r="O140" s="86">
        <v>213816</v>
      </c>
      <c r="P140" s="86">
        <v>350501</v>
      </c>
      <c r="Q140" s="86">
        <v>570764</v>
      </c>
      <c r="R140" s="86">
        <v>133353</v>
      </c>
      <c r="S140" s="86">
        <v>2274291</v>
      </c>
      <c r="T140" s="86">
        <v>-97535</v>
      </c>
      <c r="U140" s="87">
        <v>-494619</v>
      </c>
    </row>
    <row r="141" spans="1:21" ht="15" customHeight="1" x14ac:dyDescent="0.2">
      <c r="A141" s="89"/>
      <c r="B141" s="90" t="s">
        <v>273</v>
      </c>
      <c r="C141" s="91">
        <v>42955917</v>
      </c>
      <c r="D141" s="91">
        <v>93482079</v>
      </c>
      <c r="E141" s="91">
        <v>828983</v>
      </c>
      <c r="F141" s="91">
        <v>80237372</v>
      </c>
      <c r="G141" s="91">
        <v>6559785</v>
      </c>
      <c r="H141" s="91">
        <v>2522088</v>
      </c>
      <c r="I141" s="91">
        <v>536756</v>
      </c>
      <c r="J141" s="91">
        <v>15823114</v>
      </c>
      <c r="K141" s="91">
        <v>1093293</v>
      </c>
      <c r="L141" s="91">
        <v>14240832</v>
      </c>
      <c r="M141" s="91">
        <v>21495390</v>
      </c>
      <c r="N141" s="91">
        <v>120565281</v>
      </c>
      <c r="O141" s="91">
        <v>2161679</v>
      </c>
      <c r="P141" s="91">
        <v>7096917</v>
      </c>
      <c r="Q141" s="91">
        <v>5211277</v>
      </c>
      <c r="R141" s="91">
        <v>1337503</v>
      </c>
      <c r="S141" s="91">
        <v>42223823</v>
      </c>
      <c r="T141" s="91">
        <v>24980808</v>
      </c>
      <c r="U141" s="92">
        <v>4639236</v>
      </c>
    </row>
    <row r="142" spans="1:21" ht="15" customHeight="1" x14ac:dyDescent="0.2">
      <c r="A142" s="93"/>
      <c r="B142" s="5"/>
      <c r="C142" s="49"/>
      <c r="D142" s="49"/>
      <c r="E142" s="49"/>
      <c r="F142" s="49"/>
      <c r="G142" s="49"/>
      <c r="H142" s="49"/>
      <c r="I142" s="49"/>
      <c r="J142" s="49"/>
      <c r="K142" s="49"/>
      <c r="L142" s="49"/>
      <c r="M142" s="49"/>
      <c r="N142" s="49"/>
      <c r="O142" s="49"/>
      <c r="P142" s="49"/>
      <c r="Q142" s="49"/>
      <c r="R142" s="49"/>
      <c r="S142" s="49"/>
      <c r="T142" s="49"/>
      <c r="U142" s="49"/>
    </row>
    <row r="143" spans="1:21" ht="15" customHeight="1" x14ac:dyDescent="0.2">
      <c r="A143" s="8" t="s">
        <v>44</v>
      </c>
      <c r="B143" s="8"/>
      <c r="C143" s="49"/>
      <c r="D143" s="49"/>
      <c r="E143" s="49"/>
      <c r="F143" s="49"/>
      <c r="G143" s="49"/>
      <c r="H143" s="49"/>
      <c r="I143" s="49"/>
      <c r="J143" s="49"/>
      <c r="K143" s="49"/>
      <c r="L143" s="49"/>
      <c r="M143" s="49"/>
      <c r="N143" s="49"/>
      <c r="O143" s="49"/>
      <c r="P143" s="49"/>
      <c r="Q143" s="49"/>
      <c r="R143" s="49"/>
      <c r="S143" s="49"/>
      <c r="T143" s="49"/>
      <c r="U143" s="49"/>
    </row>
    <row r="144" spans="1:21" ht="15" customHeight="1" x14ac:dyDescent="0.2">
      <c r="A144" s="9" t="s">
        <v>45</v>
      </c>
    </row>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7"/>
  <sheetViews>
    <sheetView showGridLines="0" zoomScaleNormal="100" workbookViewId="0">
      <pane xSplit="2" ySplit="4" topLeftCell="C5" activePane="bottomRight" state="frozen"/>
      <selection activeCell="Q8" sqref="Q8"/>
      <selection pane="topRight" activeCell="Q8" sqref="Q8"/>
      <selection pane="bottomLeft" activeCell="Q8" sqref="Q8"/>
      <selection pane="bottomRight" activeCell="C1" sqref="C1"/>
    </sheetView>
  </sheetViews>
  <sheetFormatPr defaultRowHeight="15" x14ac:dyDescent="0.25"/>
  <cols>
    <col min="1" max="1" width="6.140625" style="8" customWidth="1"/>
    <col min="2" max="2" width="62.7109375" style="11" bestFit="1" customWidth="1"/>
    <col min="3" max="18" width="12.42578125" style="11" customWidth="1"/>
    <col min="19" max="19" width="14.140625" style="11" customWidth="1"/>
    <col min="20" max="22" width="12.42578125" style="11" customWidth="1"/>
    <col min="24" max="24" width="12.42578125" bestFit="1" customWidth="1"/>
  </cols>
  <sheetData>
    <row r="1" spans="1:22" x14ac:dyDescent="0.25">
      <c r="A1" s="62" t="s">
        <v>33</v>
      </c>
      <c r="B1" s="97"/>
    </row>
    <row r="2" spans="1:22" x14ac:dyDescent="0.25">
      <c r="A2" s="62" t="s">
        <v>320</v>
      </c>
      <c r="B2" s="97"/>
    </row>
    <row r="3" spans="1:22" x14ac:dyDescent="0.25">
      <c r="A3" s="63" t="s">
        <v>151</v>
      </c>
    </row>
    <row r="4" spans="1:22" s="134" customFormat="1" ht="33" customHeight="1" x14ac:dyDescent="0.2">
      <c r="A4" s="64"/>
      <c r="B4" s="98"/>
      <c r="C4" s="66" t="s">
        <v>8</v>
      </c>
      <c r="D4" s="67" t="s">
        <v>152</v>
      </c>
      <c r="E4" s="66" t="s">
        <v>7</v>
      </c>
      <c r="F4" s="66" t="s">
        <v>153</v>
      </c>
      <c r="G4" s="68" t="s">
        <v>154</v>
      </c>
      <c r="H4" s="68" t="s">
        <v>9</v>
      </c>
      <c r="I4" s="68" t="s">
        <v>155</v>
      </c>
      <c r="J4" s="66" t="s">
        <v>156</v>
      </c>
      <c r="K4" s="68" t="s">
        <v>157</v>
      </c>
      <c r="L4" s="67" t="s">
        <v>158</v>
      </c>
      <c r="M4" s="68" t="s">
        <v>10</v>
      </c>
      <c r="N4" s="66" t="s">
        <v>6</v>
      </c>
      <c r="O4" s="66" t="s">
        <v>159</v>
      </c>
      <c r="P4" s="66" t="s">
        <v>161</v>
      </c>
      <c r="Q4" s="68" t="s">
        <v>162</v>
      </c>
      <c r="R4" s="68" t="s">
        <v>163</v>
      </c>
      <c r="S4" s="67" t="s">
        <v>164</v>
      </c>
      <c r="T4" s="67" t="s">
        <v>165</v>
      </c>
      <c r="U4" s="67" t="s">
        <v>166</v>
      </c>
      <c r="V4" s="69" t="s">
        <v>167</v>
      </c>
    </row>
    <row r="5" spans="1:22" x14ac:dyDescent="0.25">
      <c r="A5" s="70"/>
      <c r="B5" s="3" t="s">
        <v>168</v>
      </c>
      <c r="C5" s="2"/>
      <c r="D5" s="2"/>
      <c r="E5" s="2"/>
      <c r="F5" s="2"/>
      <c r="G5" s="2"/>
      <c r="H5" s="2"/>
      <c r="I5" s="2"/>
      <c r="J5" s="2"/>
      <c r="K5" s="2"/>
      <c r="L5" s="2"/>
      <c r="M5" s="2"/>
      <c r="N5" s="2"/>
      <c r="O5" s="2"/>
      <c r="P5" s="2"/>
      <c r="Q5" s="2"/>
      <c r="R5" s="2"/>
      <c r="S5" s="2"/>
      <c r="T5" s="2"/>
      <c r="U5" s="2"/>
      <c r="V5" s="25"/>
    </row>
    <row r="6" spans="1:22" x14ac:dyDescent="0.25">
      <c r="A6" s="4" t="s">
        <v>11</v>
      </c>
      <c r="B6" s="5" t="s">
        <v>169</v>
      </c>
      <c r="C6" s="74">
        <v>1351336</v>
      </c>
      <c r="D6" s="74">
        <v>1254872</v>
      </c>
      <c r="E6" s="74">
        <v>6936</v>
      </c>
      <c r="F6" s="74">
        <v>1084584</v>
      </c>
      <c r="G6" s="74">
        <v>5558</v>
      </c>
      <c r="H6" s="74">
        <v>5462</v>
      </c>
      <c r="I6" s="74">
        <v>714</v>
      </c>
      <c r="J6" s="74">
        <v>248434</v>
      </c>
      <c r="K6" s="74">
        <v>3591</v>
      </c>
      <c r="L6" s="74">
        <v>302001</v>
      </c>
      <c r="M6" s="74">
        <v>400791</v>
      </c>
      <c r="N6" s="74">
        <v>1128306</v>
      </c>
      <c r="O6" s="74">
        <v>4510</v>
      </c>
      <c r="P6" s="74">
        <v>88753</v>
      </c>
      <c r="Q6" s="74">
        <v>470705</v>
      </c>
      <c r="R6" s="74">
        <v>201069</v>
      </c>
      <c r="S6" s="74">
        <v>47</v>
      </c>
      <c r="T6" s="74">
        <v>389981</v>
      </c>
      <c r="U6" s="74">
        <v>16614</v>
      </c>
      <c r="V6" s="75">
        <v>25780</v>
      </c>
    </row>
    <row r="7" spans="1:22" x14ac:dyDescent="0.25">
      <c r="A7" s="4"/>
      <c r="B7" s="6" t="s">
        <v>170</v>
      </c>
      <c r="C7" s="74"/>
      <c r="D7" s="74"/>
      <c r="E7" s="74"/>
      <c r="F7" s="74"/>
      <c r="G7" s="74"/>
      <c r="H7" s="74"/>
      <c r="I7" s="74"/>
      <c r="J7" s="74"/>
      <c r="K7" s="74"/>
      <c r="L7" s="74"/>
      <c r="M7" s="74"/>
      <c r="N7" s="74"/>
      <c r="O7" s="74"/>
      <c r="P7" s="74"/>
      <c r="Q7" s="74"/>
      <c r="R7" s="74"/>
      <c r="S7" s="74"/>
      <c r="T7" s="74"/>
      <c r="U7" s="74"/>
      <c r="V7" s="75"/>
    </row>
    <row r="8" spans="1:22" x14ac:dyDescent="0.25">
      <c r="A8" s="4" t="s">
        <v>12</v>
      </c>
      <c r="B8" s="5" t="s">
        <v>171</v>
      </c>
      <c r="C8" s="74">
        <v>348684</v>
      </c>
      <c r="D8" s="74">
        <v>1308829</v>
      </c>
      <c r="E8" s="74">
        <v>36411</v>
      </c>
      <c r="F8" s="74">
        <v>537579</v>
      </c>
      <c r="G8" s="74">
        <v>39390</v>
      </c>
      <c r="H8" s="74">
        <v>13436</v>
      </c>
      <c r="I8" s="74">
        <v>11350</v>
      </c>
      <c r="J8" s="74">
        <v>222097</v>
      </c>
      <c r="K8" s="74">
        <v>58685</v>
      </c>
      <c r="L8" s="74">
        <v>72621</v>
      </c>
      <c r="M8" s="74">
        <v>112947</v>
      </c>
      <c r="N8" s="74">
        <v>1237358</v>
      </c>
      <c r="O8" s="74">
        <v>2066</v>
      </c>
      <c r="P8" s="74">
        <v>50229</v>
      </c>
      <c r="Q8" s="74">
        <v>96398</v>
      </c>
      <c r="R8" s="74">
        <v>112884</v>
      </c>
      <c r="S8" s="74">
        <v>31284</v>
      </c>
      <c r="T8" s="74">
        <v>282186</v>
      </c>
      <c r="U8" s="74">
        <v>64464</v>
      </c>
      <c r="V8" s="75">
        <v>101575</v>
      </c>
    </row>
    <row r="9" spans="1:22" x14ac:dyDescent="0.25">
      <c r="A9" s="4"/>
      <c r="B9" s="6" t="s">
        <v>172</v>
      </c>
      <c r="C9" s="74"/>
      <c r="D9" s="74"/>
      <c r="E9" s="74"/>
      <c r="F9" s="74"/>
      <c r="G9" s="74"/>
      <c r="H9" s="74"/>
      <c r="I9" s="74"/>
      <c r="J9" s="74"/>
      <c r="K9" s="74"/>
      <c r="L9" s="74"/>
      <c r="M9" s="74"/>
      <c r="N9" s="74"/>
      <c r="O9" s="74"/>
      <c r="P9" s="74"/>
      <c r="Q9" s="74"/>
      <c r="R9" s="74"/>
      <c r="S9" s="74"/>
      <c r="T9" s="74"/>
      <c r="U9" s="74"/>
      <c r="V9" s="75"/>
    </row>
    <row r="10" spans="1:22" x14ac:dyDescent="0.25">
      <c r="A10" s="4" t="s">
        <v>13</v>
      </c>
      <c r="B10" s="5" t="s">
        <v>173</v>
      </c>
      <c r="C10" s="74">
        <v>532252</v>
      </c>
      <c r="D10" s="74">
        <v>3929229</v>
      </c>
      <c r="E10" s="74">
        <v>18786</v>
      </c>
      <c r="F10" s="74">
        <v>3007360</v>
      </c>
      <c r="G10" s="74">
        <v>1975653</v>
      </c>
      <c r="H10" s="74">
        <v>55320</v>
      </c>
      <c r="I10" s="74">
        <v>30673</v>
      </c>
      <c r="J10" s="74">
        <v>339713</v>
      </c>
      <c r="K10" s="74">
        <v>115657</v>
      </c>
      <c r="L10" s="74">
        <v>12458</v>
      </c>
      <c r="M10" s="74">
        <v>139681</v>
      </c>
      <c r="N10" s="74">
        <v>2188261</v>
      </c>
      <c r="O10" s="74">
        <v>433690</v>
      </c>
      <c r="P10" s="74">
        <v>129138</v>
      </c>
      <c r="Q10" s="74">
        <v>463976</v>
      </c>
      <c r="R10" s="74">
        <v>18228</v>
      </c>
      <c r="S10" s="74">
        <v>579</v>
      </c>
      <c r="T10" s="74">
        <v>1475409</v>
      </c>
      <c r="U10" s="74">
        <v>22761</v>
      </c>
      <c r="V10" s="75">
        <v>7563</v>
      </c>
    </row>
    <row r="11" spans="1:22" x14ac:dyDescent="0.25">
      <c r="A11" s="4"/>
      <c r="B11" s="6" t="s">
        <v>34</v>
      </c>
      <c r="C11" s="74"/>
      <c r="D11" s="74"/>
      <c r="E11" s="74"/>
      <c r="F11" s="74"/>
      <c r="G11" s="74"/>
      <c r="H11" s="74"/>
      <c r="I11" s="74"/>
      <c r="J11" s="74"/>
      <c r="K11" s="74"/>
      <c r="L11" s="74"/>
      <c r="M11" s="74"/>
      <c r="N11" s="74"/>
      <c r="O11" s="74"/>
      <c r="P11" s="74"/>
      <c r="Q11" s="74"/>
      <c r="R11" s="74"/>
      <c r="S11" s="74"/>
      <c r="T11" s="74"/>
      <c r="U11" s="74"/>
      <c r="V11" s="75"/>
    </row>
    <row r="12" spans="1:22" x14ac:dyDescent="0.25">
      <c r="A12" s="4" t="s">
        <v>14</v>
      </c>
      <c r="B12" s="5" t="s">
        <v>174</v>
      </c>
      <c r="C12" s="74">
        <v>502807</v>
      </c>
      <c r="D12" s="74">
        <v>0</v>
      </c>
      <c r="E12" s="74">
        <v>0</v>
      </c>
      <c r="F12" s="74">
        <v>1063434</v>
      </c>
      <c r="G12" s="74">
        <v>0</v>
      </c>
      <c r="H12" s="74">
        <v>0</v>
      </c>
      <c r="I12" s="74">
        <v>0</v>
      </c>
      <c r="J12" s="74">
        <v>294140</v>
      </c>
      <c r="K12" s="74">
        <v>153477</v>
      </c>
      <c r="L12" s="74">
        <v>14215</v>
      </c>
      <c r="M12" s="74">
        <v>3685</v>
      </c>
      <c r="N12" s="74">
        <v>1438925</v>
      </c>
      <c r="O12" s="74">
        <v>14982</v>
      </c>
      <c r="P12" s="74">
        <v>0</v>
      </c>
      <c r="Q12" s="74">
        <v>94083</v>
      </c>
      <c r="R12" s="74">
        <v>29628</v>
      </c>
      <c r="S12" s="74">
        <v>0</v>
      </c>
      <c r="T12" s="74">
        <v>2212582</v>
      </c>
      <c r="U12" s="74">
        <v>0</v>
      </c>
      <c r="V12" s="75">
        <v>0</v>
      </c>
    </row>
    <row r="13" spans="1:22" x14ac:dyDescent="0.25">
      <c r="A13" s="4"/>
      <c r="B13" s="6" t="s">
        <v>175</v>
      </c>
      <c r="C13" s="74"/>
      <c r="D13" s="74"/>
      <c r="E13" s="74"/>
      <c r="F13" s="74"/>
      <c r="G13" s="74"/>
      <c r="H13" s="74"/>
      <c r="I13" s="74"/>
      <c r="J13" s="74"/>
      <c r="K13" s="74"/>
      <c r="L13" s="74"/>
      <c r="M13" s="74"/>
      <c r="N13" s="74"/>
      <c r="O13" s="74"/>
      <c r="P13" s="74"/>
      <c r="Q13" s="74"/>
      <c r="R13" s="74"/>
      <c r="S13" s="74"/>
      <c r="T13" s="74"/>
      <c r="U13" s="74"/>
      <c r="V13" s="75"/>
    </row>
    <row r="14" spans="1:22" x14ac:dyDescent="0.25">
      <c r="A14" s="4" t="s">
        <v>15</v>
      </c>
      <c r="B14" s="5" t="s">
        <v>176</v>
      </c>
      <c r="C14" s="74">
        <v>6555127</v>
      </c>
      <c r="D14" s="74">
        <v>3546695</v>
      </c>
      <c r="E14" s="74">
        <v>633654</v>
      </c>
      <c r="F14" s="74">
        <v>10924881</v>
      </c>
      <c r="G14" s="74">
        <v>357686</v>
      </c>
      <c r="H14" s="74">
        <v>399861</v>
      </c>
      <c r="I14" s="74">
        <v>86318</v>
      </c>
      <c r="J14" s="74">
        <v>1552921</v>
      </c>
      <c r="K14" s="74">
        <v>312256</v>
      </c>
      <c r="L14" s="74">
        <v>1043410</v>
      </c>
      <c r="M14" s="74">
        <v>3002586</v>
      </c>
      <c r="N14" s="74">
        <v>20246370</v>
      </c>
      <c r="O14" s="74">
        <v>413647</v>
      </c>
      <c r="P14" s="74">
        <v>126260</v>
      </c>
      <c r="Q14" s="74">
        <v>224479</v>
      </c>
      <c r="R14" s="74">
        <v>1470921</v>
      </c>
      <c r="S14" s="74">
        <v>0</v>
      </c>
      <c r="T14" s="74">
        <v>4318791</v>
      </c>
      <c r="U14" s="74">
        <v>5299</v>
      </c>
      <c r="V14" s="75">
        <v>1886765</v>
      </c>
    </row>
    <row r="15" spans="1:22" x14ac:dyDescent="0.25">
      <c r="A15" s="4"/>
      <c r="B15" s="6" t="s">
        <v>177</v>
      </c>
      <c r="C15" s="74"/>
      <c r="D15" s="74"/>
      <c r="E15" s="74"/>
      <c r="F15" s="74"/>
      <c r="G15" s="74"/>
      <c r="H15" s="74"/>
      <c r="I15" s="74"/>
      <c r="J15" s="74"/>
      <c r="K15" s="74"/>
      <c r="L15" s="74"/>
      <c r="M15" s="74"/>
      <c r="N15" s="74"/>
      <c r="O15" s="74"/>
      <c r="P15" s="74"/>
      <c r="Q15" s="74"/>
      <c r="R15" s="74"/>
      <c r="S15" s="74"/>
      <c r="T15" s="74"/>
      <c r="U15" s="74"/>
      <c r="V15" s="75"/>
    </row>
    <row r="16" spans="1:22" x14ac:dyDescent="0.25">
      <c r="A16" s="4"/>
      <c r="B16" s="153" t="s">
        <v>178</v>
      </c>
      <c r="C16" s="154">
        <v>6619748</v>
      </c>
      <c r="D16" s="77">
        <v>3604898</v>
      </c>
      <c r="E16" s="77">
        <v>633654</v>
      </c>
      <c r="F16" s="77">
        <v>11082721</v>
      </c>
      <c r="G16" s="77">
        <v>367195</v>
      </c>
      <c r="H16" s="77">
        <v>399861</v>
      </c>
      <c r="I16" s="77">
        <v>89652</v>
      </c>
      <c r="J16" s="77">
        <v>1557040</v>
      </c>
      <c r="K16" s="77">
        <v>313784</v>
      </c>
      <c r="L16" s="77">
        <v>1044996</v>
      </c>
      <c r="M16" s="77">
        <v>3020485</v>
      </c>
      <c r="N16" s="77">
        <v>20732280</v>
      </c>
      <c r="O16" s="77">
        <v>413647</v>
      </c>
      <c r="P16" s="77">
        <v>126874</v>
      </c>
      <c r="Q16" s="77">
        <v>224479</v>
      </c>
      <c r="R16" s="77">
        <v>1470921</v>
      </c>
      <c r="S16" s="77">
        <v>0</v>
      </c>
      <c r="T16" s="77">
        <v>4385804</v>
      </c>
      <c r="U16" s="77">
        <v>5299</v>
      </c>
      <c r="V16" s="78">
        <v>1886765</v>
      </c>
    </row>
    <row r="17" spans="1:22" x14ac:dyDescent="0.25">
      <c r="A17" s="4"/>
      <c r="B17" s="79" t="s">
        <v>179</v>
      </c>
      <c r="C17" s="77"/>
      <c r="D17" s="77"/>
      <c r="E17" s="77"/>
      <c r="F17" s="77"/>
      <c r="G17" s="77"/>
      <c r="H17" s="77"/>
      <c r="I17" s="77"/>
      <c r="J17" s="77"/>
      <c r="K17" s="77"/>
      <c r="L17" s="77"/>
      <c r="M17" s="77"/>
      <c r="N17" s="77"/>
      <c r="O17" s="77"/>
      <c r="P17" s="77"/>
      <c r="Q17" s="77"/>
      <c r="R17" s="77"/>
      <c r="S17" s="77"/>
      <c r="T17" s="77"/>
      <c r="U17" s="77"/>
      <c r="V17" s="78"/>
    </row>
    <row r="18" spans="1:22" x14ac:dyDescent="0.25">
      <c r="A18" s="4"/>
      <c r="B18" s="153" t="s">
        <v>180</v>
      </c>
      <c r="C18" s="77">
        <v>-64621</v>
      </c>
      <c r="D18" s="77">
        <v>-58203</v>
      </c>
      <c r="E18" s="77">
        <v>0</v>
      </c>
      <c r="F18" s="77">
        <v>-157840</v>
      </c>
      <c r="G18" s="77">
        <v>-9509</v>
      </c>
      <c r="H18" s="77">
        <v>0</v>
      </c>
      <c r="I18" s="77">
        <v>-3334</v>
      </c>
      <c r="J18" s="77">
        <v>-4119</v>
      </c>
      <c r="K18" s="77">
        <v>-1528</v>
      </c>
      <c r="L18" s="77">
        <v>-1586</v>
      </c>
      <c r="M18" s="77">
        <v>-17899</v>
      </c>
      <c r="N18" s="77">
        <v>-485910</v>
      </c>
      <c r="O18" s="77">
        <v>0</v>
      </c>
      <c r="P18" s="77">
        <v>-614</v>
      </c>
      <c r="Q18" s="77">
        <v>0</v>
      </c>
      <c r="R18" s="77">
        <v>0</v>
      </c>
      <c r="S18" s="77">
        <v>0</v>
      </c>
      <c r="T18" s="77">
        <v>-67013</v>
      </c>
      <c r="U18" s="77">
        <v>0</v>
      </c>
      <c r="V18" s="78">
        <v>0</v>
      </c>
    </row>
    <row r="19" spans="1:22" x14ac:dyDescent="0.25">
      <c r="A19" s="4"/>
      <c r="B19" s="79" t="s">
        <v>181</v>
      </c>
      <c r="C19" s="77"/>
      <c r="D19" s="77"/>
      <c r="E19" s="77"/>
      <c r="F19" s="77"/>
      <c r="G19" s="77"/>
      <c r="H19" s="77"/>
      <c r="I19" s="77"/>
      <c r="J19" s="77"/>
      <c r="K19" s="77"/>
      <c r="L19" s="77"/>
      <c r="M19" s="77"/>
      <c r="N19" s="77"/>
      <c r="O19" s="77"/>
      <c r="P19" s="77"/>
      <c r="Q19" s="77"/>
      <c r="R19" s="77"/>
      <c r="S19" s="77"/>
      <c r="T19" s="77"/>
      <c r="U19" s="77"/>
      <c r="V19" s="78"/>
    </row>
    <row r="20" spans="1:22" x14ac:dyDescent="0.25">
      <c r="A20" s="4" t="s">
        <v>16</v>
      </c>
      <c r="B20" s="5" t="s">
        <v>182</v>
      </c>
      <c r="C20" s="74">
        <v>1481958</v>
      </c>
      <c r="D20" s="74">
        <v>2786291</v>
      </c>
      <c r="E20" s="74">
        <v>36348</v>
      </c>
      <c r="F20" s="74">
        <v>3438948</v>
      </c>
      <c r="G20" s="74">
        <v>187839</v>
      </c>
      <c r="H20" s="74">
        <v>716338</v>
      </c>
      <c r="I20" s="74">
        <v>4000</v>
      </c>
      <c r="J20" s="74">
        <v>473760</v>
      </c>
      <c r="K20" s="74">
        <v>66061</v>
      </c>
      <c r="L20" s="74">
        <v>197139</v>
      </c>
      <c r="M20" s="74">
        <v>324030</v>
      </c>
      <c r="N20" s="74">
        <v>3956374</v>
      </c>
      <c r="O20" s="74">
        <v>74428</v>
      </c>
      <c r="P20" s="74">
        <v>51675</v>
      </c>
      <c r="Q20" s="74">
        <v>268787</v>
      </c>
      <c r="R20" s="74">
        <v>305254</v>
      </c>
      <c r="S20" s="74">
        <v>10028</v>
      </c>
      <c r="T20" s="74">
        <v>1427398</v>
      </c>
      <c r="U20" s="74">
        <v>490031</v>
      </c>
      <c r="V20" s="75">
        <v>10756230</v>
      </c>
    </row>
    <row r="21" spans="1:22" x14ac:dyDescent="0.25">
      <c r="A21" s="4"/>
      <c r="B21" s="6" t="s">
        <v>183</v>
      </c>
      <c r="C21" s="74"/>
      <c r="D21" s="74"/>
      <c r="E21" s="74"/>
      <c r="F21" s="74"/>
      <c r="G21" s="74"/>
      <c r="H21" s="74"/>
      <c r="I21" s="74"/>
      <c r="J21" s="74"/>
      <c r="K21" s="74"/>
      <c r="L21" s="74"/>
      <c r="M21" s="74"/>
      <c r="N21" s="74"/>
      <c r="O21" s="74"/>
      <c r="P21" s="74"/>
      <c r="Q21" s="74"/>
      <c r="R21" s="74"/>
      <c r="S21" s="74"/>
      <c r="T21" s="74"/>
      <c r="U21" s="74"/>
      <c r="V21" s="75"/>
    </row>
    <row r="22" spans="1:22" x14ac:dyDescent="0.25">
      <c r="A22" s="4"/>
      <c r="B22" s="153" t="s">
        <v>184</v>
      </c>
      <c r="C22" s="77">
        <v>1481960</v>
      </c>
      <c r="D22" s="77">
        <v>2801070</v>
      </c>
      <c r="E22" s="77">
        <v>36348</v>
      </c>
      <c r="F22" s="77">
        <v>3439299</v>
      </c>
      <c r="G22" s="77">
        <v>188046</v>
      </c>
      <c r="H22" s="77">
        <v>716338</v>
      </c>
      <c r="I22" s="77">
        <v>4000</v>
      </c>
      <c r="J22" s="77">
        <v>473760</v>
      </c>
      <c r="K22" s="77">
        <v>66061</v>
      </c>
      <c r="L22" s="77">
        <v>197139</v>
      </c>
      <c r="M22" s="77">
        <v>324166</v>
      </c>
      <c r="N22" s="77">
        <v>3986006</v>
      </c>
      <c r="O22" s="77">
        <v>74428</v>
      </c>
      <c r="P22" s="77">
        <v>51692</v>
      </c>
      <c r="Q22" s="77">
        <v>268787</v>
      </c>
      <c r="R22" s="77">
        <v>305254</v>
      </c>
      <c r="S22" s="77">
        <v>10028</v>
      </c>
      <c r="T22" s="77">
        <v>1427398</v>
      </c>
      <c r="U22" s="77">
        <v>490031</v>
      </c>
      <c r="V22" s="78">
        <v>10756230</v>
      </c>
    </row>
    <row r="23" spans="1:22" x14ac:dyDescent="0.25">
      <c r="A23" s="4"/>
      <c r="B23" s="79" t="s">
        <v>179</v>
      </c>
      <c r="C23" s="77"/>
      <c r="D23" s="77"/>
      <c r="E23" s="77"/>
      <c r="F23" s="77"/>
      <c r="G23" s="77"/>
      <c r="H23" s="77"/>
      <c r="I23" s="77"/>
      <c r="J23" s="77"/>
      <c r="K23" s="77"/>
      <c r="L23" s="77"/>
      <c r="M23" s="77"/>
      <c r="N23" s="77"/>
      <c r="O23" s="77"/>
      <c r="P23" s="77"/>
      <c r="Q23" s="77"/>
      <c r="R23" s="77"/>
      <c r="S23" s="77"/>
      <c r="T23" s="77"/>
      <c r="U23" s="77"/>
      <c r="V23" s="78"/>
    </row>
    <row r="24" spans="1:22" x14ac:dyDescent="0.25">
      <c r="A24" s="4"/>
      <c r="B24" s="153" t="s">
        <v>185</v>
      </c>
      <c r="C24" s="77">
        <v>-2</v>
      </c>
      <c r="D24" s="77">
        <v>-14779</v>
      </c>
      <c r="E24" s="77">
        <v>0</v>
      </c>
      <c r="F24" s="77">
        <v>-351</v>
      </c>
      <c r="G24" s="77">
        <v>-207</v>
      </c>
      <c r="H24" s="77">
        <v>0</v>
      </c>
      <c r="I24" s="77">
        <v>0</v>
      </c>
      <c r="J24" s="77">
        <v>0</v>
      </c>
      <c r="K24" s="77">
        <v>0</v>
      </c>
      <c r="L24" s="77">
        <v>0</v>
      </c>
      <c r="M24" s="77">
        <v>-136</v>
      </c>
      <c r="N24" s="77">
        <v>-29632</v>
      </c>
      <c r="O24" s="77">
        <v>0</v>
      </c>
      <c r="P24" s="77">
        <v>-17</v>
      </c>
      <c r="Q24" s="77">
        <v>0</v>
      </c>
      <c r="R24" s="77">
        <v>0</v>
      </c>
      <c r="S24" s="77">
        <v>0</v>
      </c>
      <c r="T24" s="77">
        <v>0</v>
      </c>
      <c r="U24" s="77">
        <v>0</v>
      </c>
      <c r="V24" s="78">
        <v>0</v>
      </c>
    </row>
    <row r="25" spans="1:22" x14ac:dyDescent="0.25">
      <c r="A25" s="4"/>
      <c r="B25" s="79" t="s">
        <v>181</v>
      </c>
      <c r="C25" s="77"/>
      <c r="D25" s="77"/>
      <c r="E25" s="77"/>
      <c r="F25" s="77"/>
      <c r="G25" s="77"/>
      <c r="H25" s="77"/>
      <c r="I25" s="77"/>
      <c r="J25" s="77"/>
      <c r="K25" s="77"/>
      <c r="L25" s="77"/>
      <c r="M25" s="77"/>
      <c r="N25" s="77"/>
      <c r="O25" s="77"/>
      <c r="P25" s="77"/>
      <c r="Q25" s="77"/>
      <c r="R25" s="77"/>
      <c r="S25" s="77"/>
      <c r="T25" s="77"/>
      <c r="U25" s="77"/>
      <c r="V25" s="78"/>
    </row>
    <row r="26" spans="1:22" x14ac:dyDescent="0.25">
      <c r="A26" s="4" t="s">
        <v>17</v>
      </c>
      <c r="B26" s="5" t="s">
        <v>186</v>
      </c>
      <c r="C26" s="74">
        <v>29121139</v>
      </c>
      <c r="D26" s="74">
        <v>73708984</v>
      </c>
      <c r="E26" s="74">
        <v>37809</v>
      </c>
      <c r="F26" s="74">
        <v>49717892</v>
      </c>
      <c r="G26" s="74">
        <v>2173852</v>
      </c>
      <c r="H26" s="74">
        <v>1147753</v>
      </c>
      <c r="I26" s="74">
        <v>256150</v>
      </c>
      <c r="J26" s="74">
        <v>11698977</v>
      </c>
      <c r="K26" s="74">
        <v>483009</v>
      </c>
      <c r="L26" s="74">
        <v>8010281</v>
      </c>
      <c r="M26" s="74">
        <v>16792056</v>
      </c>
      <c r="N26" s="74">
        <v>82393678</v>
      </c>
      <c r="O26" s="74">
        <v>740451</v>
      </c>
      <c r="P26" s="74">
        <v>7047192</v>
      </c>
      <c r="Q26" s="74">
        <v>2604386</v>
      </c>
      <c r="R26" s="74">
        <v>7616456</v>
      </c>
      <c r="S26" s="74">
        <v>1334272</v>
      </c>
      <c r="T26" s="74">
        <v>29529499</v>
      </c>
      <c r="U26" s="74">
        <v>3159617</v>
      </c>
      <c r="V26" s="75">
        <v>9987113</v>
      </c>
    </row>
    <row r="27" spans="1:22" x14ac:dyDescent="0.25">
      <c r="A27" s="4"/>
      <c r="B27" s="6" t="s">
        <v>187</v>
      </c>
      <c r="C27" s="74"/>
      <c r="D27" s="74"/>
      <c r="E27" s="74"/>
      <c r="F27" s="74"/>
      <c r="G27" s="74"/>
      <c r="H27" s="74"/>
      <c r="I27" s="74"/>
      <c r="J27" s="74"/>
      <c r="K27" s="74"/>
      <c r="L27" s="74"/>
      <c r="M27" s="74"/>
      <c r="N27" s="74"/>
      <c r="O27" s="74"/>
      <c r="P27" s="74"/>
      <c r="Q27" s="74"/>
      <c r="R27" s="74"/>
      <c r="S27" s="74"/>
      <c r="T27" s="74"/>
      <c r="U27" s="74"/>
      <c r="V27" s="75"/>
    </row>
    <row r="28" spans="1:22" x14ac:dyDescent="0.25">
      <c r="A28" s="4"/>
      <c r="B28" s="153" t="s">
        <v>188</v>
      </c>
      <c r="C28" s="77">
        <v>29710675</v>
      </c>
      <c r="D28" s="77">
        <v>76645404</v>
      </c>
      <c r="E28" s="77">
        <v>38003</v>
      </c>
      <c r="F28" s="77">
        <v>51700524</v>
      </c>
      <c r="G28" s="77">
        <v>2266400</v>
      </c>
      <c r="H28" s="77">
        <v>1270000</v>
      </c>
      <c r="I28" s="77">
        <v>266358</v>
      </c>
      <c r="J28" s="77">
        <v>12358349</v>
      </c>
      <c r="K28" s="77">
        <v>489517</v>
      </c>
      <c r="L28" s="77">
        <v>8532101</v>
      </c>
      <c r="M28" s="77">
        <v>17479815</v>
      </c>
      <c r="N28" s="77">
        <v>85294548</v>
      </c>
      <c r="O28" s="77">
        <v>796787</v>
      </c>
      <c r="P28" s="77">
        <v>7173140</v>
      </c>
      <c r="Q28" s="77">
        <v>2615108</v>
      </c>
      <c r="R28" s="77">
        <v>7794737</v>
      </c>
      <c r="S28" s="77">
        <v>1334272</v>
      </c>
      <c r="T28" s="77">
        <v>30124394</v>
      </c>
      <c r="U28" s="77">
        <v>3181101</v>
      </c>
      <c r="V28" s="78">
        <v>10428693</v>
      </c>
    </row>
    <row r="29" spans="1:22" x14ac:dyDescent="0.25">
      <c r="A29" s="4"/>
      <c r="B29" s="79" t="s">
        <v>179</v>
      </c>
      <c r="C29" s="77"/>
      <c r="D29" s="77"/>
      <c r="E29" s="77"/>
      <c r="F29" s="77"/>
      <c r="G29" s="77"/>
      <c r="H29" s="77"/>
      <c r="I29" s="77"/>
      <c r="J29" s="77"/>
      <c r="K29" s="77"/>
      <c r="L29" s="77"/>
      <c r="M29" s="77"/>
      <c r="N29" s="77"/>
      <c r="O29" s="77"/>
      <c r="P29" s="77"/>
      <c r="Q29" s="77"/>
      <c r="R29" s="77"/>
      <c r="S29" s="77"/>
      <c r="T29" s="77"/>
      <c r="U29" s="77"/>
      <c r="V29" s="78"/>
    </row>
    <row r="30" spans="1:22" x14ac:dyDescent="0.25">
      <c r="A30" s="4"/>
      <c r="B30" s="153" t="s">
        <v>189</v>
      </c>
      <c r="C30" s="77">
        <v>-589536</v>
      </c>
      <c r="D30" s="77">
        <v>-2936420</v>
      </c>
      <c r="E30" s="77">
        <v>-194</v>
      </c>
      <c r="F30" s="77">
        <v>-1982632</v>
      </c>
      <c r="G30" s="77">
        <v>-92548</v>
      </c>
      <c r="H30" s="77">
        <v>-122247</v>
      </c>
      <c r="I30" s="77">
        <v>-10208</v>
      </c>
      <c r="J30" s="77">
        <v>-659372</v>
      </c>
      <c r="K30" s="77">
        <v>-6508</v>
      </c>
      <c r="L30" s="77">
        <v>-521820</v>
      </c>
      <c r="M30" s="77">
        <v>-687759</v>
      </c>
      <c r="N30" s="77">
        <v>-2900870</v>
      </c>
      <c r="O30" s="77">
        <v>-56336</v>
      </c>
      <c r="P30" s="77">
        <v>-125948</v>
      </c>
      <c r="Q30" s="77">
        <v>-10722</v>
      </c>
      <c r="R30" s="77">
        <v>-178281</v>
      </c>
      <c r="S30" s="77">
        <v>0</v>
      </c>
      <c r="T30" s="77">
        <v>-594895</v>
      </c>
      <c r="U30" s="77">
        <v>-21484</v>
      </c>
      <c r="V30" s="78">
        <v>-441580</v>
      </c>
    </row>
    <row r="31" spans="1:22" x14ac:dyDescent="0.25">
      <c r="A31" s="4"/>
      <c r="B31" s="79" t="s">
        <v>181</v>
      </c>
      <c r="C31" s="77"/>
      <c r="D31" s="77"/>
      <c r="E31" s="77"/>
      <c r="F31" s="77"/>
      <c r="G31" s="77"/>
      <c r="H31" s="77"/>
      <c r="I31" s="77"/>
      <c r="J31" s="77"/>
      <c r="K31" s="77"/>
      <c r="L31" s="77"/>
      <c r="M31" s="77"/>
      <c r="N31" s="77"/>
      <c r="O31" s="77"/>
      <c r="P31" s="77"/>
      <c r="Q31" s="77"/>
      <c r="R31" s="77"/>
      <c r="S31" s="77"/>
      <c r="T31" s="77"/>
      <c r="U31" s="77"/>
      <c r="V31" s="78"/>
    </row>
    <row r="32" spans="1:22" x14ac:dyDescent="0.25">
      <c r="A32" s="4" t="s">
        <v>18</v>
      </c>
      <c r="B32" s="5" t="s">
        <v>190</v>
      </c>
      <c r="C32" s="74">
        <v>1085820</v>
      </c>
      <c r="D32" s="74">
        <v>6371734</v>
      </c>
      <c r="E32" s="74">
        <v>0</v>
      </c>
      <c r="F32" s="74">
        <v>2252043</v>
      </c>
      <c r="G32" s="74">
        <v>755958</v>
      </c>
      <c r="H32" s="74">
        <v>174455</v>
      </c>
      <c r="I32" s="74">
        <v>110711</v>
      </c>
      <c r="J32" s="74">
        <v>49227</v>
      </c>
      <c r="K32" s="74">
        <v>44287</v>
      </c>
      <c r="L32" s="74">
        <v>3035940</v>
      </c>
      <c r="M32" s="74">
        <v>48314</v>
      </c>
      <c r="N32" s="74">
        <v>2902028</v>
      </c>
      <c r="O32" s="74">
        <v>0</v>
      </c>
      <c r="P32" s="74">
        <v>0</v>
      </c>
      <c r="Q32" s="74">
        <v>0</v>
      </c>
      <c r="R32" s="74">
        <v>753445</v>
      </c>
      <c r="S32" s="74">
        <v>0</v>
      </c>
      <c r="T32" s="74">
        <v>0</v>
      </c>
      <c r="U32" s="74">
        <v>0</v>
      </c>
      <c r="V32" s="75">
        <v>0</v>
      </c>
    </row>
    <row r="33" spans="1:22" x14ac:dyDescent="0.25">
      <c r="A33" s="4"/>
      <c r="B33" s="6" t="s">
        <v>191</v>
      </c>
      <c r="C33" s="74"/>
      <c r="D33" s="74"/>
      <c r="E33" s="74"/>
      <c r="F33" s="74"/>
      <c r="G33" s="74"/>
      <c r="H33" s="74"/>
      <c r="I33" s="74"/>
      <c r="J33" s="74"/>
      <c r="K33" s="74"/>
      <c r="L33" s="74"/>
      <c r="M33" s="74"/>
      <c r="N33" s="74"/>
      <c r="O33" s="74"/>
      <c r="P33" s="74"/>
      <c r="Q33" s="74"/>
      <c r="R33" s="74"/>
      <c r="S33" s="74"/>
      <c r="T33" s="74"/>
      <c r="U33" s="74"/>
      <c r="V33" s="75"/>
    </row>
    <row r="34" spans="1:22" x14ac:dyDescent="0.25">
      <c r="A34" s="4"/>
      <c r="B34" s="153" t="s">
        <v>192</v>
      </c>
      <c r="C34" s="77">
        <v>1085820</v>
      </c>
      <c r="D34" s="77">
        <v>6371734</v>
      </c>
      <c r="E34" s="77">
        <v>0</v>
      </c>
      <c r="F34" s="77">
        <v>2284025</v>
      </c>
      <c r="G34" s="77">
        <v>756314</v>
      </c>
      <c r="H34" s="77">
        <v>174455</v>
      </c>
      <c r="I34" s="77">
        <v>110711</v>
      </c>
      <c r="J34" s="77">
        <v>49227</v>
      </c>
      <c r="K34" s="77">
        <v>44287</v>
      </c>
      <c r="L34" s="77">
        <v>3035940</v>
      </c>
      <c r="M34" s="77">
        <v>48314</v>
      </c>
      <c r="N34" s="77">
        <v>2902028</v>
      </c>
      <c r="O34" s="77">
        <v>0</v>
      </c>
      <c r="P34" s="77">
        <v>0</v>
      </c>
      <c r="Q34" s="77">
        <v>0</v>
      </c>
      <c r="R34" s="77">
        <v>753445</v>
      </c>
      <c r="S34" s="77">
        <v>0</v>
      </c>
      <c r="T34" s="77">
        <v>0</v>
      </c>
      <c r="U34" s="77">
        <v>0</v>
      </c>
      <c r="V34" s="78">
        <v>0</v>
      </c>
    </row>
    <row r="35" spans="1:22" x14ac:dyDescent="0.25">
      <c r="A35" s="4"/>
      <c r="B35" s="79" t="s">
        <v>179</v>
      </c>
      <c r="C35" s="77"/>
      <c r="D35" s="77"/>
      <c r="E35" s="77"/>
      <c r="F35" s="77"/>
      <c r="G35" s="77"/>
      <c r="H35" s="77"/>
      <c r="I35" s="77"/>
      <c r="J35" s="77"/>
      <c r="K35" s="77"/>
      <c r="L35" s="77"/>
      <c r="M35" s="77"/>
      <c r="N35" s="77"/>
      <c r="O35" s="77"/>
      <c r="P35" s="77"/>
      <c r="Q35" s="77"/>
      <c r="R35" s="77"/>
      <c r="S35" s="77"/>
      <c r="T35" s="77"/>
      <c r="U35" s="77"/>
      <c r="V35" s="78"/>
    </row>
    <row r="36" spans="1:22" x14ac:dyDescent="0.25">
      <c r="A36" s="4"/>
      <c r="B36" s="153" t="s">
        <v>193</v>
      </c>
      <c r="C36" s="77">
        <v>0</v>
      </c>
      <c r="D36" s="77">
        <v>0</v>
      </c>
      <c r="E36" s="77">
        <v>0</v>
      </c>
      <c r="F36" s="77">
        <v>-31982</v>
      </c>
      <c r="G36" s="77">
        <v>-356</v>
      </c>
      <c r="H36" s="77">
        <v>0</v>
      </c>
      <c r="I36" s="77">
        <v>0</v>
      </c>
      <c r="J36" s="77">
        <v>0</v>
      </c>
      <c r="K36" s="77">
        <v>0</v>
      </c>
      <c r="L36" s="77">
        <v>0</v>
      </c>
      <c r="M36" s="77">
        <v>0</v>
      </c>
      <c r="N36" s="77">
        <v>0</v>
      </c>
      <c r="O36" s="77">
        <v>0</v>
      </c>
      <c r="P36" s="77">
        <v>0</v>
      </c>
      <c r="Q36" s="77">
        <v>0</v>
      </c>
      <c r="R36" s="77">
        <v>0</v>
      </c>
      <c r="S36" s="77">
        <v>0</v>
      </c>
      <c r="T36" s="77">
        <v>0</v>
      </c>
      <c r="U36" s="77">
        <v>0</v>
      </c>
      <c r="V36" s="78">
        <v>0</v>
      </c>
    </row>
    <row r="37" spans="1:22" x14ac:dyDescent="0.25">
      <c r="A37" s="4"/>
      <c r="B37" s="79" t="s">
        <v>181</v>
      </c>
      <c r="C37" s="77"/>
      <c r="D37" s="77"/>
      <c r="E37" s="77"/>
      <c r="F37" s="77"/>
      <c r="G37" s="77"/>
      <c r="H37" s="77"/>
      <c r="I37" s="77"/>
      <c r="J37" s="77"/>
      <c r="K37" s="77"/>
      <c r="L37" s="77"/>
      <c r="M37" s="77"/>
      <c r="N37" s="77"/>
      <c r="O37" s="77"/>
      <c r="P37" s="77"/>
      <c r="Q37" s="77"/>
      <c r="R37" s="77"/>
      <c r="S37" s="77"/>
      <c r="T37" s="77"/>
      <c r="U37" s="77"/>
      <c r="V37" s="78"/>
    </row>
    <row r="38" spans="1:22" x14ac:dyDescent="0.25">
      <c r="A38" s="4" t="s">
        <v>19</v>
      </c>
      <c r="B38" s="5" t="s">
        <v>194</v>
      </c>
      <c r="C38" s="74">
        <v>0</v>
      </c>
      <c r="D38" s="74">
        <v>18353</v>
      </c>
      <c r="E38" s="74">
        <v>0</v>
      </c>
      <c r="F38" s="74">
        <v>0</v>
      </c>
      <c r="G38" s="74">
        <v>0</v>
      </c>
      <c r="H38" s="74">
        <v>0</v>
      </c>
      <c r="I38" s="74">
        <v>0</v>
      </c>
      <c r="J38" s="74">
        <v>51142</v>
      </c>
      <c r="K38" s="74">
        <v>1550</v>
      </c>
      <c r="L38" s="74">
        <v>0</v>
      </c>
      <c r="M38" s="74">
        <v>0</v>
      </c>
      <c r="N38" s="74">
        <v>0</v>
      </c>
      <c r="O38" s="74">
        <v>0</v>
      </c>
      <c r="P38" s="74">
        <v>0</v>
      </c>
      <c r="Q38" s="74">
        <v>0</v>
      </c>
      <c r="R38" s="74">
        <v>0</v>
      </c>
      <c r="S38" s="74">
        <v>0</v>
      </c>
      <c r="T38" s="74">
        <v>0</v>
      </c>
      <c r="U38" s="74">
        <v>0</v>
      </c>
      <c r="V38" s="75">
        <v>0</v>
      </c>
    </row>
    <row r="39" spans="1:22" x14ac:dyDescent="0.25">
      <c r="A39" s="4"/>
      <c r="B39" s="6" t="s">
        <v>195</v>
      </c>
      <c r="C39" s="74"/>
      <c r="D39" s="74"/>
      <c r="E39" s="74"/>
      <c r="F39" s="74"/>
      <c r="G39" s="74"/>
      <c r="H39" s="74"/>
      <c r="I39" s="74"/>
      <c r="J39" s="74"/>
      <c r="K39" s="74"/>
      <c r="L39" s="74"/>
      <c r="M39" s="74"/>
      <c r="N39" s="74"/>
      <c r="O39" s="74"/>
      <c r="P39" s="74"/>
      <c r="Q39" s="74"/>
      <c r="R39" s="74"/>
      <c r="S39" s="74"/>
      <c r="T39" s="74"/>
      <c r="U39" s="74"/>
      <c r="V39" s="75"/>
    </row>
    <row r="40" spans="1:22" x14ac:dyDescent="0.25">
      <c r="A40" s="4" t="s">
        <v>20</v>
      </c>
      <c r="B40" s="5" t="s">
        <v>196</v>
      </c>
      <c r="C40" s="74">
        <v>270685</v>
      </c>
      <c r="D40" s="74">
        <v>328074</v>
      </c>
      <c r="E40" s="74">
        <v>475</v>
      </c>
      <c r="F40" s="74">
        <v>329048</v>
      </c>
      <c r="G40" s="74">
        <v>97931</v>
      </c>
      <c r="H40" s="74">
        <v>0</v>
      </c>
      <c r="I40" s="74">
        <v>0</v>
      </c>
      <c r="J40" s="74">
        <v>0</v>
      </c>
      <c r="K40" s="74">
        <v>0</v>
      </c>
      <c r="L40" s="74">
        <v>0</v>
      </c>
      <c r="M40" s="74">
        <v>6730</v>
      </c>
      <c r="N40" s="74">
        <v>85984</v>
      </c>
      <c r="O40" s="74">
        <v>1288</v>
      </c>
      <c r="P40" s="74">
        <v>9540</v>
      </c>
      <c r="Q40" s="74">
        <v>84</v>
      </c>
      <c r="R40" s="74">
        <v>0</v>
      </c>
      <c r="S40" s="74">
        <v>0</v>
      </c>
      <c r="T40" s="74">
        <v>49776</v>
      </c>
      <c r="U40" s="74">
        <v>0</v>
      </c>
      <c r="V40" s="75">
        <v>0</v>
      </c>
    </row>
    <row r="41" spans="1:22" x14ac:dyDescent="0.25">
      <c r="A41" s="4"/>
      <c r="B41" s="6" t="s">
        <v>197</v>
      </c>
      <c r="C41" s="74"/>
      <c r="D41" s="74"/>
      <c r="E41" s="74"/>
      <c r="F41" s="74"/>
      <c r="G41" s="74"/>
      <c r="H41" s="74"/>
      <c r="I41" s="74"/>
      <c r="J41" s="74"/>
      <c r="K41" s="74"/>
      <c r="L41" s="74"/>
      <c r="M41" s="74"/>
      <c r="N41" s="74"/>
      <c r="O41" s="74"/>
      <c r="P41" s="74"/>
      <c r="Q41" s="74"/>
      <c r="R41" s="74"/>
      <c r="S41" s="74"/>
      <c r="T41" s="74"/>
      <c r="U41" s="74"/>
      <c r="V41" s="75"/>
    </row>
    <row r="42" spans="1:22" x14ac:dyDescent="0.25">
      <c r="A42" s="4" t="s">
        <v>21</v>
      </c>
      <c r="B42" s="5" t="s">
        <v>198</v>
      </c>
      <c r="C42" s="74">
        <v>0</v>
      </c>
      <c r="D42" s="74">
        <v>1012735</v>
      </c>
      <c r="E42" s="74">
        <v>0</v>
      </c>
      <c r="F42" s="74">
        <v>637413</v>
      </c>
      <c r="G42" s="74">
        <v>1269</v>
      </c>
      <c r="H42" s="74">
        <v>485</v>
      </c>
      <c r="I42" s="74">
        <v>24962</v>
      </c>
      <c r="J42" s="74">
        <v>251364</v>
      </c>
      <c r="K42" s="74">
        <v>3638</v>
      </c>
      <c r="L42" s="74">
        <v>577464</v>
      </c>
      <c r="M42" s="74">
        <v>235069</v>
      </c>
      <c r="N42" s="74">
        <v>468107</v>
      </c>
      <c r="O42" s="74">
        <v>0</v>
      </c>
      <c r="P42" s="74">
        <v>36</v>
      </c>
      <c r="Q42" s="74">
        <v>0</v>
      </c>
      <c r="R42" s="74">
        <v>0</v>
      </c>
      <c r="S42" s="74">
        <v>1201</v>
      </c>
      <c r="T42" s="74">
        <v>121385</v>
      </c>
      <c r="U42" s="74">
        <v>3479</v>
      </c>
      <c r="V42" s="75">
        <v>26630</v>
      </c>
    </row>
    <row r="43" spans="1:22" x14ac:dyDescent="0.25">
      <c r="A43" s="4"/>
      <c r="B43" s="6" t="s">
        <v>199</v>
      </c>
      <c r="C43" s="74"/>
      <c r="D43" s="74"/>
      <c r="E43" s="74"/>
      <c r="F43" s="74"/>
      <c r="G43" s="74"/>
      <c r="H43" s="74"/>
      <c r="I43" s="74"/>
      <c r="J43" s="74"/>
      <c r="K43" s="74"/>
      <c r="L43" s="74"/>
      <c r="M43" s="74"/>
      <c r="N43" s="74"/>
      <c r="O43" s="74"/>
      <c r="P43" s="74"/>
      <c r="Q43" s="74"/>
      <c r="R43" s="74"/>
      <c r="S43" s="74"/>
      <c r="T43" s="74"/>
      <c r="U43" s="74"/>
      <c r="V43" s="75"/>
    </row>
    <row r="44" spans="1:22" x14ac:dyDescent="0.25">
      <c r="A44" s="4"/>
      <c r="B44" s="153" t="s">
        <v>200</v>
      </c>
      <c r="C44" s="77">
        <v>0</v>
      </c>
      <c r="D44" s="77">
        <v>1247337</v>
      </c>
      <c r="E44" s="77">
        <v>0</v>
      </c>
      <c r="F44" s="77">
        <v>778617</v>
      </c>
      <c r="G44" s="77">
        <v>1269</v>
      </c>
      <c r="H44" s="77">
        <v>485</v>
      </c>
      <c r="I44" s="77">
        <v>26776</v>
      </c>
      <c r="J44" s="77">
        <v>259648</v>
      </c>
      <c r="K44" s="77">
        <v>3638</v>
      </c>
      <c r="L44" s="77">
        <v>618741</v>
      </c>
      <c r="M44" s="77">
        <v>282331</v>
      </c>
      <c r="N44" s="77">
        <v>549617</v>
      </c>
      <c r="O44" s="77">
        <v>0</v>
      </c>
      <c r="P44" s="77">
        <v>36</v>
      </c>
      <c r="Q44" s="77">
        <v>0</v>
      </c>
      <c r="R44" s="77">
        <v>0</v>
      </c>
      <c r="S44" s="77">
        <v>1201</v>
      </c>
      <c r="T44" s="77">
        <v>181416</v>
      </c>
      <c r="U44" s="77">
        <v>3934</v>
      </c>
      <c r="V44" s="78">
        <v>26630</v>
      </c>
    </row>
    <row r="45" spans="1:22" x14ac:dyDescent="0.25">
      <c r="A45" s="4"/>
      <c r="B45" s="16" t="s">
        <v>179</v>
      </c>
      <c r="C45" s="77"/>
      <c r="D45" s="77"/>
      <c r="E45" s="77"/>
      <c r="F45" s="77"/>
      <c r="G45" s="77"/>
      <c r="H45" s="77"/>
      <c r="I45" s="77"/>
      <c r="J45" s="77"/>
      <c r="K45" s="77"/>
      <c r="L45" s="77"/>
      <c r="M45" s="77"/>
      <c r="N45" s="77"/>
      <c r="O45" s="77"/>
      <c r="P45" s="77"/>
      <c r="Q45" s="77"/>
      <c r="R45" s="77"/>
      <c r="S45" s="77"/>
      <c r="T45" s="77"/>
      <c r="U45" s="77"/>
      <c r="V45" s="78"/>
    </row>
    <row r="46" spans="1:22" x14ac:dyDescent="0.25">
      <c r="A46" s="4"/>
      <c r="B46" s="153" t="s">
        <v>201</v>
      </c>
      <c r="C46" s="77">
        <v>0</v>
      </c>
      <c r="D46" s="77">
        <v>-234602</v>
      </c>
      <c r="E46" s="77">
        <v>0</v>
      </c>
      <c r="F46" s="77">
        <v>-141204</v>
      </c>
      <c r="G46" s="77">
        <v>0</v>
      </c>
      <c r="H46" s="77">
        <v>0</v>
      </c>
      <c r="I46" s="77">
        <v>-1814</v>
      </c>
      <c r="J46" s="77">
        <v>-8284</v>
      </c>
      <c r="K46" s="77">
        <v>0</v>
      </c>
      <c r="L46" s="77">
        <v>-41277</v>
      </c>
      <c r="M46" s="77">
        <v>-47262</v>
      </c>
      <c r="N46" s="77">
        <v>-81510</v>
      </c>
      <c r="O46" s="77">
        <v>0</v>
      </c>
      <c r="P46" s="77"/>
      <c r="Q46" s="77">
        <v>0</v>
      </c>
      <c r="R46" s="77">
        <v>0</v>
      </c>
      <c r="S46" s="77">
        <v>0</v>
      </c>
      <c r="T46" s="77">
        <v>-60031</v>
      </c>
      <c r="U46" s="77">
        <v>-455</v>
      </c>
      <c r="V46" s="78">
        <v>0</v>
      </c>
    </row>
    <row r="47" spans="1:22" x14ac:dyDescent="0.25">
      <c r="A47" s="4"/>
      <c r="B47" s="16" t="s">
        <v>181</v>
      </c>
      <c r="C47" s="77"/>
      <c r="D47" s="77"/>
      <c r="E47" s="77"/>
      <c r="F47" s="77"/>
      <c r="G47" s="77"/>
      <c r="H47" s="77"/>
      <c r="I47" s="77"/>
      <c r="J47" s="77"/>
      <c r="K47" s="77"/>
      <c r="L47" s="77"/>
      <c r="M47" s="77"/>
      <c r="N47" s="77"/>
      <c r="O47" s="77"/>
      <c r="P47" s="77"/>
      <c r="Q47" s="77"/>
      <c r="R47" s="77"/>
      <c r="S47" s="77"/>
      <c r="T47" s="77"/>
      <c r="U47" s="77"/>
      <c r="V47" s="78"/>
    </row>
    <row r="48" spans="1:22" x14ac:dyDescent="0.25">
      <c r="A48" s="4" t="s">
        <v>22</v>
      </c>
      <c r="B48" s="5" t="s">
        <v>202</v>
      </c>
      <c r="C48" s="74">
        <v>0</v>
      </c>
      <c r="D48" s="74">
        <v>515686</v>
      </c>
      <c r="E48" s="74">
        <v>0</v>
      </c>
      <c r="F48" s="74">
        <v>0</v>
      </c>
      <c r="G48" s="74">
        <v>0</v>
      </c>
      <c r="H48" s="74">
        <v>580</v>
      </c>
      <c r="I48" s="74">
        <v>0</v>
      </c>
      <c r="J48" s="74">
        <v>682556</v>
      </c>
      <c r="K48" s="74">
        <v>9185</v>
      </c>
      <c r="L48" s="74">
        <v>0</v>
      </c>
      <c r="M48" s="74">
        <v>19309</v>
      </c>
      <c r="N48" s="74">
        <v>415222</v>
      </c>
      <c r="O48" s="74">
        <v>0</v>
      </c>
      <c r="P48" s="74"/>
      <c r="Q48" s="74">
        <v>0</v>
      </c>
      <c r="R48" s="74">
        <v>6206</v>
      </c>
      <c r="S48" s="74">
        <v>0</v>
      </c>
      <c r="T48" s="74">
        <v>0</v>
      </c>
      <c r="U48" s="74">
        <v>0</v>
      </c>
      <c r="V48" s="75">
        <v>0</v>
      </c>
    </row>
    <row r="49" spans="1:22" x14ac:dyDescent="0.25">
      <c r="A49" s="4"/>
      <c r="B49" s="6" t="s">
        <v>203</v>
      </c>
      <c r="C49" s="74"/>
      <c r="D49" s="74"/>
      <c r="E49" s="74"/>
      <c r="F49" s="74"/>
      <c r="G49" s="74"/>
      <c r="H49" s="74"/>
      <c r="I49" s="74"/>
      <c r="J49" s="74"/>
      <c r="K49" s="74"/>
      <c r="L49" s="74"/>
      <c r="M49" s="74"/>
      <c r="N49" s="74"/>
      <c r="O49" s="74"/>
      <c r="P49" s="74"/>
      <c r="Q49" s="74"/>
      <c r="R49" s="74"/>
      <c r="S49" s="74"/>
      <c r="T49" s="74"/>
      <c r="U49" s="74"/>
      <c r="V49" s="75"/>
    </row>
    <row r="50" spans="1:22" x14ac:dyDescent="0.25">
      <c r="A50" s="4" t="s">
        <v>23</v>
      </c>
      <c r="B50" s="5" t="s">
        <v>204</v>
      </c>
      <c r="C50" s="74">
        <v>211515</v>
      </c>
      <c r="D50" s="74">
        <v>596410</v>
      </c>
      <c r="E50" s="74">
        <v>17862</v>
      </c>
      <c r="F50" s="74">
        <v>798252</v>
      </c>
      <c r="G50" s="74">
        <v>19592</v>
      </c>
      <c r="H50" s="74">
        <v>15740</v>
      </c>
      <c r="I50" s="74">
        <v>2795</v>
      </c>
      <c r="J50" s="74">
        <v>278451</v>
      </c>
      <c r="K50" s="74">
        <v>13260</v>
      </c>
      <c r="L50" s="74">
        <v>440127</v>
      </c>
      <c r="M50" s="74">
        <v>150464</v>
      </c>
      <c r="N50" s="74">
        <v>1133648</v>
      </c>
      <c r="O50" s="74">
        <v>12451</v>
      </c>
      <c r="P50" s="74">
        <v>56343</v>
      </c>
      <c r="Q50" s="74">
        <v>13387</v>
      </c>
      <c r="R50" s="74">
        <v>110175</v>
      </c>
      <c r="S50" s="74">
        <v>8023</v>
      </c>
      <c r="T50" s="74">
        <v>380834</v>
      </c>
      <c r="U50" s="74">
        <v>9733</v>
      </c>
      <c r="V50" s="75">
        <v>73483</v>
      </c>
    </row>
    <row r="51" spans="1:22" x14ac:dyDescent="0.25">
      <c r="A51" s="4"/>
      <c r="B51" s="6" t="s">
        <v>205</v>
      </c>
      <c r="C51" s="74"/>
      <c r="D51" s="74"/>
      <c r="E51" s="74"/>
      <c r="F51" s="74"/>
      <c r="G51" s="74"/>
      <c r="H51" s="74"/>
      <c r="I51" s="74"/>
      <c r="J51" s="74"/>
      <c r="K51" s="74"/>
      <c r="L51" s="74"/>
      <c r="M51" s="74"/>
      <c r="N51" s="74"/>
      <c r="O51" s="74"/>
      <c r="P51" s="74"/>
      <c r="Q51" s="74"/>
      <c r="R51" s="74"/>
      <c r="S51" s="74"/>
      <c r="T51" s="74"/>
      <c r="U51" s="74"/>
      <c r="V51" s="75"/>
    </row>
    <row r="52" spans="1:22" x14ac:dyDescent="0.25">
      <c r="A52" s="4"/>
      <c r="B52" s="153" t="s">
        <v>206</v>
      </c>
      <c r="C52" s="77">
        <v>697913</v>
      </c>
      <c r="D52" s="77">
        <v>1799564</v>
      </c>
      <c r="E52" s="77">
        <v>25725</v>
      </c>
      <c r="F52" s="77">
        <v>1585185</v>
      </c>
      <c r="G52" s="77">
        <v>34496</v>
      </c>
      <c r="H52" s="77">
        <v>38702</v>
      </c>
      <c r="I52" s="77">
        <v>5320</v>
      </c>
      <c r="J52" s="77">
        <v>448367</v>
      </c>
      <c r="K52" s="77">
        <v>17038</v>
      </c>
      <c r="L52" s="77">
        <v>685684</v>
      </c>
      <c r="M52" s="77">
        <v>326249</v>
      </c>
      <c r="N52" s="77">
        <v>2160373</v>
      </c>
      <c r="O52" s="77">
        <v>22695</v>
      </c>
      <c r="P52" s="77">
        <v>142796</v>
      </c>
      <c r="Q52" s="77">
        <v>21146</v>
      </c>
      <c r="R52" s="77">
        <v>199746</v>
      </c>
      <c r="S52" s="77">
        <v>11374</v>
      </c>
      <c r="T52" s="77">
        <v>853411</v>
      </c>
      <c r="U52" s="77">
        <v>20381</v>
      </c>
      <c r="V52" s="78">
        <v>146880</v>
      </c>
    </row>
    <row r="53" spans="1:22" x14ac:dyDescent="0.25">
      <c r="A53" s="4"/>
      <c r="B53" s="16" t="s">
        <v>179</v>
      </c>
      <c r="C53" s="77"/>
      <c r="D53" s="77"/>
      <c r="E53" s="77"/>
      <c r="F53" s="77"/>
      <c r="G53" s="77"/>
      <c r="H53" s="77"/>
      <c r="I53" s="77"/>
      <c r="J53" s="77"/>
      <c r="K53" s="77"/>
      <c r="L53" s="77"/>
      <c r="M53" s="77"/>
      <c r="N53" s="77"/>
      <c r="O53" s="77"/>
      <c r="P53" s="77"/>
      <c r="Q53" s="77"/>
      <c r="R53" s="77"/>
      <c r="S53" s="77"/>
      <c r="T53" s="77"/>
      <c r="U53" s="77"/>
      <c r="V53" s="78"/>
    </row>
    <row r="54" spans="1:22" x14ac:dyDescent="0.25">
      <c r="A54" s="4"/>
      <c r="B54" s="153" t="s">
        <v>207</v>
      </c>
      <c r="C54" s="77">
        <v>-486398</v>
      </c>
      <c r="D54" s="77">
        <v>-1203154</v>
      </c>
      <c r="E54" s="77">
        <v>-7863</v>
      </c>
      <c r="F54" s="77">
        <v>-786933</v>
      </c>
      <c r="G54" s="77">
        <v>-14904</v>
      </c>
      <c r="H54" s="77">
        <v>-22962</v>
      </c>
      <c r="I54" s="77">
        <v>-2525</v>
      </c>
      <c r="J54" s="77">
        <v>-169916</v>
      </c>
      <c r="K54" s="77">
        <v>-3778</v>
      </c>
      <c r="L54" s="77">
        <v>-245557</v>
      </c>
      <c r="M54" s="77">
        <v>-175785</v>
      </c>
      <c r="N54" s="77">
        <v>-1026725</v>
      </c>
      <c r="O54" s="77">
        <v>-10244</v>
      </c>
      <c r="P54" s="77">
        <v>-86453</v>
      </c>
      <c r="Q54" s="77">
        <v>-7759</v>
      </c>
      <c r="R54" s="77">
        <v>-89571</v>
      </c>
      <c r="S54" s="77">
        <v>-3351</v>
      </c>
      <c r="T54" s="77">
        <v>-472577</v>
      </c>
      <c r="U54" s="77">
        <v>-10648</v>
      </c>
      <c r="V54" s="78">
        <v>-73397</v>
      </c>
    </row>
    <row r="55" spans="1:22" x14ac:dyDescent="0.25">
      <c r="A55" s="4"/>
      <c r="B55" s="16" t="s">
        <v>208</v>
      </c>
      <c r="C55" s="77"/>
      <c r="D55" s="77"/>
      <c r="E55" s="77"/>
      <c r="F55" s="77"/>
      <c r="G55" s="77"/>
      <c r="H55" s="77"/>
      <c r="I55" s="77"/>
      <c r="J55" s="77"/>
      <c r="K55" s="77"/>
      <c r="L55" s="77"/>
      <c r="M55" s="77"/>
      <c r="N55" s="77"/>
      <c r="O55" s="77"/>
      <c r="P55" s="77"/>
      <c r="Q55" s="77"/>
      <c r="R55" s="77"/>
      <c r="S55" s="77"/>
      <c r="T55" s="77"/>
      <c r="U55" s="77"/>
      <c r="V55" s="78"/>
    </row>
    <row r="56" spans="1:22" x14ac:dyDescent="0.25">
      <c r="A56" s="4" t="s">
        <v>24</v>
      </c>
      <c r="B56" s="5" t="s">
        <v>209</v>
      </c>
      <c r="C56" s="74">
        <v>6253</v>
      </c>
      <c r="D56" s="74">
        <v>396791</v>
      </c>
      <c r="E56" s="74">
        <v>712</v>
      </c>
      <c r="F56" s="74">
        <v>221019</v>
      </c>
      <c r="G56" s="74">
        <v>64874</v>
      </c>
      <c r="H56" s="74">
        <v>462</v>
      </c>
      <c r="I56" s="74">
        <v>944</v>
      </c>
      <c r="J56" s="74">
        <v>23653</v>
      </c>
      <c r="K56" s="74">
        <v>3972</v>
      </c>
      <c r="L56" s="74">
        <v>52473</v>
      </c>
      <c r="M56" s="74">
        <v>80142</v>
      </c>
      <c r="N56" s="74">
        <v>396471</v>
      </c>
      <c r="O56" s="74">
        <v>574</v>
      </c>
      <c r="P56" s="74">
        <v>5241</v>
      </c>
      <c r="Q56" s="74">
        <v>94763</v>
      </c>
      <c r="R56" s="74">
        <v>1222</v>
      </c>
      <c r="S56" s="74">
        <v>2749</v>
      </c>
      <c r="T56" s="74">
        <v>76393</v>
      </c>
      <c r="U56" s="74">
        <v>2250</v>
      </c>
      <c r="V56" s="75">
        <v>107628</v>
      </c>
    </row>
    <row r="57" spans="1:22" x14ac:dyDescent="0.25">
      <c r="A57" s="4"/>
      <c r="B57" s="6" t="s">
        <v>35</v>
      </c>
      <c r="C57" s="74"/>
      <c r="D57" s="74"/>
      <c r="E57" s="74"/>
      <c r="F57" s="74"/>
      <c r="G57" s="74"/>
      <c r="H57" s="74"/>
      <c r="I57" s="74"/>
      <c r="J57" s="74"/>
      <c r="K57" s="74"/>
      <c r="L57" s="74"/>
      <c r="M57" s="74"/>
      <c r="N57" s="74"/>
      <c r="O57" s="74"/>
      <c r="P57" s="74"/>
      <c r="Q57" s="74"/>
      <c r="R57" s="74"/>
      <c r="S57" s="74"/>
      <c r="T57" s="74"/>
      <c r="U57" s="74"/>
      <c r="V57" s="75"/>
    </row>
    <row r="58" spans="1:22" x14ac:dyDescent="0.25">
      <c r="A58" s="4"/>
      <c r="B58" s="153" t="s">
        <v>210</v>
      </c>
      <c r="C58" s="77">
        <v>90436</v>
      </c>
      <c r="D58" s="77">
        <v>707340</v>
      </c>
      <c r="E58" s="77">
        <v>7393</v>
      </c>
      <c r="F58" s="77">
        <v>750461</v>
      </c>
      <c r="G58" s="77">
        <v>79057</v>
      </c>
      <c r="H58" s="77">
        <v>3345</v>
      </c>
      <c r="I58" s="77">
        <v>1816</v>
      </c>
      <c r="J58" s="77">
        <v>94829</v>
      </c>
      <c r="K58" s="77">
        <v>8197</v>
      </c>
      <c r="L58" s="77">
        <v>191509</v>
      </c>
      <c r="M58" s="77">
        <v>120195</v>
      </c>
      <c r="N58" s="77">
        <v>1021620</v>
      </c>
      <c r="O58" s="77">
        <v>4767</v>
      </c>
      <c r="P58" s="77">
        <v>7579</v>
      </c>
      <c r="Q58" s="77">
        <v>146850</v>
      </c>
      <c r="R58" s="77">
        <v>20767</v>
      </c>
      <c r="S58" s="77">
        <v>5641</v>
      </c>
      <c r="T58" s="77">
        <v>310768</v>
      </c>
      <c r="U58" s="77">
        <v>10598</v>
      </c>
      <c r="V58" s="78">
        <v>132287</v>
      </c>
    </row>
    <row r="59" spans="1:22" x14ac:dyDescent="0.25">
      <c r="A59" s="4"/>
      <c r="B59" s="16" t="s">
        <v>179</v>
      </c>
      <c r="C59" s="77"/>
      <c r="D59" s="77"/>
      <c r="E59" s="77"/>
      <c r="F59" s="77"/>
      <c r="G59" s="77"/>
      <c r="H59" s="77"/>
      <c r="I59" s="77"/>
      <c r="J59" s="77"/>
      <c r="K59" s="77"/>
      <c r="L59" s="77"/>
      <c r="M59" s="77"/>
      <c r="N59" s="77"/>
      <c r="O59" s="77"/>
      <c r="P59" s="77"/>
      <c r="Q59" s="77"/>
      <c r="R59" s="77"/>
      <c r="S59" s="77"/>
      <c r="T59" s="77"/>
      <c r="U59" s="77"/>
      <c r="V59" s="78"/>
    </row>
    <row r="60" spans="1:22" x14ac:dyDescent="0.25">
      <c r="A60" s="4"/>
      <c r="B60" s="153" t="s">
        <v>211</v>
      </c>
      <c r="C60" s="77">
        <v>-84183</v>
      </c>
      <c r="D60" s="77">
        <v>-310549</v>
      </c>
      <c r="E60" s="77">
        <v>-6681</v>
      </c>
      <c r="F60" s="77">
        <v>-529442</v>
      </c>
      <c r="G60" s="77">
        <v>-14183</v>
      </c>
      <c r="H60" s="77">
        <v>-2883</v>
      </c>
      <c r="I60" s="77">
        <v>-872</v>
      </c>
      <c r="J60" s="77">
        <v>-71176</v>
      </c>
      <c r="K60" s="77">
        <v>-4225</v>
      </c>
      <c r="L60" s="77">
        <v>-139036</v>
      </c>
      <c r="M60" s="77">
        <v>-40053</v>
      </c>
      <c r="N60" s="77">
        <v>-625149</v>
      </c>
      <c r="O60" s="77">
        <v>-4193</v>
      </c>
      <c r="P60" s="77">
        <v>-2338</v>
      </c>
      <c r="Q60" s="77">
        <v>-52087</v>
      </c>
      <c r="R60" s="77">
        <v>-19545</v>
      </c>
      <c r="S60" s="77">
        <v>-2892</v>
      </c>
      <c r="T60" s="77">
        <v>-234375</v>
      </c>
      <c r="U60" s="77">
        <v>-8348</v>
      </c>
      <c r="V60" s="78">
        <v>-24659</v>
      </c>
    </row>
    <row r="61" spans="1:22" x14ac:dyDescent="0.25">
      <c r="A61" s="4"/>
      <c r="B61" s="16" t="s">
        <v>208</v>
      </c>
      <c r="C61" s="77"/>
      <c r="D61" s="77"/>
      <c r="E61" s="77"/>
      <c r="F61" s="77"/>
      <c r="G61" s="77"/>
      <c r="H61" s="77"/>
      <c r="I61" s="77"/>
      <c r="J61" s="77"/>
      <c r="K61" s="77"/>
      <c r="L61" s="77"/>
      <c r="M61" s="77"/>
      <c r="N61" s="77"/>
      <c r="O61" s="77"/>
      <c r="P61" s="77"/>
      <c r="Q61" s="77"/>
      <c r="R61" s="77"/>
      <c r="S61" s="77"/>
      <c r="T61" s="77"/>
      <c r="U61" s="77"/>
      <c r="V61" s="78"/>
    </row>
    <row r="62" spans="1:22" x14ac:dyDescent="0.25">
      <c r="A62" s="4" t="s">
        <v>25</v>
      </c>
      <c r="B62" s="5" t="s">
        <v>212</v>
      </c>
      <c r="C62" s="74">
        <v>182914</v>
      </c>
      <c r="D62" s="74">
        <v>333662</v>
      </c>
      <c r="E62" s="74">
        <v>5233</v>
      </c>
      <c r="F62" s="74">
        <v>960815</v>
      </c>
      <c r="G62" s="74">
        <v>35611</v>
      </c>
      <c r="H62" s="74">
        <v>0</v>
      </c>
      <c r="I62" s="74">
        <v>0</v>
      </c>
      <c r="J62" s="74">
        <v>160061</v>
      </c>
      <c r="K62" s="74">
        <v>1299</v>
      </c>
      <c r="L62" s="74">
        <v>8164</v>
      </c>
      <c r="M62" s="74">
        <v>58453</v>
      </c>
      <c r="N62" s="74">
        <v>33732</v>
      </c>
      <c r="O62" s="74">
        <v>23</v>
      </c>
      <c r="P62" s="74">
        <v>0</v>
      </c>
      <c r="Q62" s="74">
        <v>127331</v>
      </c>
      <c r="R62" s="74">
        <v>24541</v>
      </c>
      <c r="S62" s="74">
        <v>0</v>
      </c>
      <c r="T62" s="74">
        <v>132654</v>
      </c>
      <c r="U62" s="74">
        <v>0</v>
      </c>
      <c r="V62" s="75">
        <v>1003348</v>
      </c>
    </row>
    <row r="63" spans="1:22" x14ac:dyDescent="0.25">
      <c r="A63" s="4"/>
      <c r="B63" s="6" t="s">
        <v>213</v>
      </c>
      <c r="C63" s="74"/>
      <c r="D63" s="74"/>
      <c r="E63" s="74"/>
      <c r="F63" s="74"/>
      <c r="G63" s="74"/>
      <c r="H63" s="74"/>
      <c r="I63" s="74"/>
      <c r="J63" s="74"/>
      <c r="K63" s="74"/>
      <c r="L63" s="74"/>
      <c r="M63" s="74"/>
      <c r="N63" s="74"/>
      <c r="O63" s="74"/>
      <c r="P63" s="74"/>
      <c r="Q63" s="74"/>
      <c r="R63" s="74"/>
      <c r="S63" s="74"/>
      <c r="T63" s="74"/>
      <c r="U63" s="74"/>
      <c r="V63" s="75"/>
    </row>
    <row r="64" spans="1:22" x14ac:dyDescent="0.25">
      <c r="A64" s="4"/>
      <c r="B64" s="153" t="s">
        <v>214</v>
      </c>
      <c r="C64" s="77">
        <v>182914</v>
      </c>
      <c r="D64" s="77">
        <v>333662</v>
      </c>
      <c r="E64" s="77">
        <v>5233</v>
      </c>
      <c r="F64" s="77">
        <v>960815</v>
      </c>
      <c r="G64" s="77">
        <v>35881</v>
      </c>
      <c r="H64" s="77">
        <v>0</v>
      </c>
      <c r="I64" s="77">
        <v>0</v>
      </c>
      <c r="J64" s="77">
        <v>170128</v>
      </c>
      <c r="K64" s="77">
        <v>1299</v>
      </c>
      <c r="L64" s="77">
        <v>8164</v>
      </c>
      <c r="M64" s="77">
        <v>58794</v>
      </c>
      <c r="N64" s="77">
        <v>33732</v>
      </c>
      <c r="O64" s="77">
        <v>23</v>
      </c>
      <c r="P64" s="77">
        <v>0</v>
      </c>
      <c r="Q64" s="77">
        <v>127331</v>
      </c>
      <c r="R64" s="77">
        <v>24541</v>
      </c>
      <c r="S64" s="77">
        <v>0</v>
      </c>
      <c r="T64" s="77">
        <v>133154</v>
      </c>
      <c r="U64" s="77">
        <v>0</v>
      </c>
      <c r="V64" s="78">
        <v>1003348</v>
      </c>
    </row>
    <row r="65" spans="1:24" x14ac:dyDescent="0.25">
      <c r="A65" s="4"/>
      <c r="B65" s="16" t="s">
        <v>179</v>
      </c>
      <c r="C65" s="77"/>
      <c r="D65" s="77"/>
      <c r="E65" s="77"/>
      <c r="F65" s="77"/>
      <c r="G65" s="77"/>
      <c r="H65" s="77"/>
      <c r="I65" s="77"/>
      <c r="J65" s="77"/>
      <c r="K65" s="77"/>
      <c r="L65" s="77"/>
      <c r="M65" s="77"/>
      <c r="N65" s="77"/>
      <c r="O65" s="77"/>
      <c r="P65" s="77"/>
      <c r="Q65" s="77"/>
      <c r="R65" s="77"/>
      <c r="S65" s="77"/>
      <c r="T65" s="77"/>
      <c r="U65" s="77"/>
      <c r="V65" s="78"/>
    </row>
    <row r="66" spans="1:24" x14ac:dyDescent="0.25">
      <c r="A66" s="4"/>
      <c r="B66" s="153" t="s">
        <v>215</v>
      </c>
      <c r="C66" s="77">
        <v>0</v>
      </c>
      <c r="D66" s="77">
        <v>0</v>
      </c>
      <c r="E66" s="77">
        <v>0</v>
      </c>
      <c r="F66" s="77">
        <v>0</v>
      </c>
      <c r="G66" s="77">
        <v>-270</v>
      </c>
      <c r="H66" s="77">
        <v>0</v>
      </c>
      <c r="I66" s="77">
        <v>0</v>
      </c>
      <c r="J66" s="77">
        <v>-10067</v>
      </c>
      <c r="K66" s="77">
        <v>0</v>
      </c>
      <c r="L66" s="77">
        <v>0</v>
      </c>
      <c r="M66" s="77">
        <v>-341</v>
      </c>
      <c r="N66" s="77">
        <v>0</v>
      </c>
      <c r="O66" s="77">
        <v>0</v>
      </c>
      <c r="P66" s="77">
        <v>0</v>
      </c>
      <c r="Q66" s="77">
        <v>0</v>
      </c>
      <c r="R66" s="77">
        <v>0</v>
      </c>
      <c r="S66" s="77">
        <v>0</v>
      </c>
      <c r="T66" s="77">
        <v>-500</v>
      </c>
      <c r="U66" s="77">
        <v>0</v>
      </c>
      <c r="V66" s="78">
        <v>0</v>
      </c>
    </row>
    <row r="67" spans="1:24" x14ac:dyDescent="0.25">
      <c r="A67" s="4"/>
      <c r="B67" s="16" t="s">
        <v>181</v>
      </c>
      <c r="C67" s="77"/>
      <c r="D67" s="77"/>
      <c r="E67" s="77"/>
      <c r="F67" s="77"/>
      <c r="G67" s="77"/>
      <c r="H67" s="77"/>
      <c r="I67" s="77"/>
      <c r="J67" s="77"/>
      <c r="K67" s="77"/>
      <c r="L67" s="77"/>
      <c r="M67" s="77"/>
      <c r="N67" s="77"/>
      <c r="O67" s="77"/>
      <c r="P67" s="77"/>
      <c r="Q67" s="77"/>
      <c r="R67" s="77"/>
      <c r="S67" s="77"/>
      <c r="T67" s="77"/>
      <c r="U67" s="77"/>
      <c r="V67" s="78"/>
    </row>
    <row r="68" spans="1:24" x14ac:dyDescent="0.25">
      <c r="A68" s="4" t="s">
        <v>26</v>
      </c>
      <c r="B68" s="5" t="s">
        <v>216</v>
      </c>
      <c r="C68" s="74">
        <v>3707</v>
      </c>
      <c r="D68" s="74">
        <v>28874</v>
      </c>
      <c r="E68" s="74">
        <v>0</v>
      </c>
      <c r="F68" s="74">
        <v>107709</v>
      </c>
      <c r="G68" s="74">
        <v>358</v>
      </c>
      <c r="H68" s="74">
        <v>1267</v>
      </c>
      <c r="I68" s="74">
        <v>29</v>
      </c>
      <c r="J68" s="74">
        <v>22121</v>
      </c>
      <c r="K68" s="74">
        <v>338</v>
      </c>
      <c r="L68" s="74">
        <v>4120</v>
      </c>
      <c r="M68" s="74">
        <v>2538</v>
      </c>
      <c r="N68" s="74">
        <v>112641</v>
      </c>
      <c r="O68" s="74">
        <v>9663</v>
      </c>
      <c r="P68" s="74">
        <v>691</v>
      </c>
      <c r="Q68" s="74">
        <v>1042</v>
      </c>
      <c r="R68" s="74">
        <v>1545</v>
      </c>
      <c r="S68" s="74">
        <v>11</v>
      </c>
      <c r="T68" s="74">
        <v>44158</v>
      </c>
      <c r="U68" s="74">
        <v>137</v>
      </c>
      <c r="V68" s="75">
        <v>17761</v>
      </c>
    </row>
    <row r="69" spans="1:24" x14ac:dyDescent="0.25">
      <c r="A69" s="4"/>
      <c r="B69" s="6" t="s">
        <v>217</v>
      </c>
      <c r="C69" s="74"/>
      <c r="D69" s="74"/>
      <c r="E69" s="74"/>
      <c r="F69" s="74"/>
      <c r="G69" s="74"/>
      <c r="H69" s="74"/>
      <c r="I69" s="74"/>
      <c r="J69" s="74"/>
      <c r="K69" s="74"/>
      <c r="L69" s="74"/>
      <c r="M69" s="74"/>
      <c r="N69" s="74"/>
      <c r="O69" s="74"/>
      <c r="P69" s="74"/>
      <c r="Q69" s="74"/>
      <c r="R69" s="74"/>
      <c r="S69" s="74"/>
      <c r="T69" s="74"/>
      <c r="U69" s="74"/>
      <c r="V69" s="75"/>
    </row>
    <row r="70" spans="1:24" s="140" customFormat="1" x14ac:dyDescent="0.25">
      <c r="A70" s="4" t="s">
        <v>27</v>
      </c>
      <c r="B70" s="5" t="s">
        <v>218</v>
      </c>
      <c r="C70" s="74">
        <v>596376</v>
      </c>
      <c r="D70" s="74">
        <v>961459</v>
      </c>
      <c r="E70" s="74">
        <v>23967</v>
      </c>
      <c r="F70" s="74">
        <v>376864</v>
      </c>
      <c r="G70" s="74">
        <v>49398</v>
      </c>
      <c r="H70" s="74">
        <v>24085</v>
      </c>
      <c r="I70" s="74">
        <v>5313</v>
      </c>
      <c r="J70" s="74">
        <v>113315</v>
      </c>
      <c r="K70" s="74">
        <v>8531</v>
      </c>
      <c r="L70" s="74">
        <v>99546</v>
      </c>
      <c r="M70" s="74">
        <v>4933</v>
      </c>
      <c r="N70" s="74">
        <v>1472252</v>
      </c>
      <c r="O70" s="74">
        <v>46660</v>
      </c>
      <c r="P70" s="74">
        <v>40399</v>
      </c>
      <c r="Q70" s="74">
        <v>6736</v>
      </c>
      <c r="R70" s="74">
        <v>97856</v>
      </c>
      <c r="S70" s="74">
        <v>4608</v>
      </c>
      <c r="T70" s="74">
        <v>500775</v>
      </c>
      <c r="U70" s="74">
        <v>1816</v>
      </c>
      <c r="V70" s="75">
        <v>58520</v>
      </c>
      <c r="X70"/>
    </row>
    <row r="71" spans="1:24" s="140" customFormat="1" x14ac:dyDescent="0.25">
      <c r="A71" s="4"/>
      <c r="B71" s="6" t="s">
        <v>219</v>
      </c>
      <c r="C71" s="74"/>
      <c r="D71" s="74"/>
      <c r="E71" s="74"/>
      <c r="F71" s="74"/>
      <c r="G71" s="74"/>
      <c r="H71" s="74"/>
      <c r="I71" s="74"/>
      <c r="J71" s="74"/>
      <c r="K71" s="74"/>
      <c r="L71" s="74"/>
      <c r="M71" s="74"/>
      <c r="N71" s="74"/>
      <c r="O71" s="74"/>
      <c r="P71" s="74"/>
      <c r="Q71" s="74"/>
      <c r="R71" s="74"/>
      <c r="S71" s="74"/>
      <c r="T71" s="74"/>
      <c r="U71" s="74"/>
      <c r="V71" s="75"/>
      <c r="X71"/>
    </row>
    <row r="72" spans="1:24" x14ac:dyDescent="0.25">
      <c r="A72" s="4" t="s">
        <v>28</v>
      </c>
      <c r="B72" s="5" t="s">
        <v>220</v>
      </c>
      <c r="C72" s="74">
        <v>0</v>
      </c>
      <c r="D72" s="74">
        <v>4687</v>
      </c>
      <c r="E72" s="74">
        <v>0</v>
      </c>
      <c r="F72" s="74">
        <v>0</v>
      </c>
      <c r="G72" s="74">
        <v>0</v>
      </c>
      <c r="H72" s="74">
        <v>0</v>
      </c>
      <c r="I72" s="74">
        <v>0</v>
      </c>
      <c r="J72" s="74">
        <v>0</v>
      </c>
      <c r="K72" s="74">
        <v>0</v>
      </c>
      <c r="L72" s="74">
        <v>0</v>
      </c>
      <c r="M72" s="74">
        <v>0</v>
      </c>
      <c r="N72" s="74">
        <v>258177</v>
      </c>
      <c r="O72" s="74">
        <v>0</v>
      </c>
      <c r="P72" s="74">
        <v>0</v>
      </c>
      <c r="Q72" s="74">
        <v>0</v>
      </c>
      <c r="R72" s="74">
        <v>0</v>
      </c>
      <c r="S72" s="74">
        <v>0</v>
      </c>
      <c r="T72" s="74">
        <v>32889</v>
      </c>
      <c r="U72" s="74">
        <v>0</v>
      </c>
      <c r="V72" s="75">
        <v>0</v>
      </c>
    </row>
    <row r="73" spans="1:24" x14ac:dyDescent="0.25">
      <c r="A73" s="4"/>
      <c r="B73" s="6" t="s">
        <v>221</v>
      </c>
      <c r="C73" s="74"/>
      <c r="D73" s="74"/>
      <c r="E73" s="74"/>
      <c r="F73" s="74"/>
      <c r="G73" s="74"/>
      <c r="H73" s="74"/>
      <c r="I73" s="74"/>
      <c r="J73" s="74"/>
      <c r="K73" s="74"/>
      <c r="L73" s="74"/>
      <c r="M73" s="74"/>
      <c r="N73" s="74"/>
      <c r="O73" s="74"/>
      <c r="P73" s="74"/>
      <c r="Q73" s="74"/>
      <c r="R73" s="74"/>
      <c r="S73" s="74"/>
      <c r="T73" s="74"/>
      <c r="U73" s="74"/>
      <c r="V73" s="75"/>
    </row>
    <row r="74" spans="1:24" x14ac:dyDescent="0.25">
      <c r="A74" s="4" t="s">
        <v>29</v>
      </c>
      <c r="B74" s="5" t="s">
        <v>222</v>
      </c>
      <c r="C74" s="74">
        <v>974201</v>
      </c>
      <c r="D74" s="74">
        <v>2613411</v>
      </c>
      <c r="E74" s="74">
        <v>46085</v>
      </c>
      <c r="F74" s="74">
        <v>4704202</v>
      </c>
      <c r="G74" s="74">
        <v>1069750</v>
      </c>
      <c r="H74" s="74">
        <v>80299</v>
      </c>
      <c r="I74" s="74">
        <v>8021</v>
      </c>
      <c r="J74" s="74">
        <v>570752</v>
      </c>
      <c r="K74" s="74">
        <v>13919</v>
      </c>
      <c r="L74" s="74">
        <v>124897</v>
      </c>
      <c r="M74" s="74">
        <v>297834</v>
      </c>
      <c r="N74" s="74">
        <v>3833485</v>
      </c>
      <c r="O74" s="74">
        <v>52303</v>
      </c>
      <c r="P74" s="74">
        <v>124881</v>
      </c>
      <c r="Q74" s="74">
        <v>130590</v>
      </c>
      <c r="R74" s="74">
        <v>498531</v>
      </c>
      <c r="S74" s="74">
        <v>9216</v>
      </c>
      <c r="T74" s="74">
        <v>534055</v>
      </c>
      <c r="U74" s="74">
        <v>51399</v>
      </c>
      <c r="V74" s="75">
        <v>40755</v>
      </c>
    </row>
    <row r="75" spans="1:24" x14ac:dyDescent="0.25">
      <c r="A75" s="4"/>
      <c r="B75" s="6" t="s">
        <v>36</v>
      </c>
      <c r="C75" s="74"/>
      <c r="D75" s="74"/>
      <c r="E75" s="74"/>
      <c r="F75" s="74"/>
      <c r="G75" s="74"/>
      <c r="H75" s="74"/>
      <c r="I75" s="74"/>
      <c r="J75" s="74"/>
      <c r="K75" s="74"/>
      <c r="L75" s="74"/>
      <c r="M75" s="74"/>
      <c r="N75" s="74"/>
      <c r="O75" s="74"/>
      <c r="P75" s="74"/>
      <c r="Q75" s="74"/>
      <c r="R75" s="74"/>
      <c r="S75" s="74"/>
      <c r="T75" s="74"/>
      <c r="U75" s="74"/>
      <c r="V75" s="75"/>
    </row>
    <row r="76" spans="1:24" x14ac:dyDescent="0.25">
      <c r="A76" s="4"/>
      <c r="B76" s="153" t="s">
        <v>223</v>
      </c>
      <c r="C76" s="77">
        <v>0</v>
      </c>
      <c r="D76" s="77">
        <v>4219</v>
      </c>
      <c r="E76" s="77">
        <v>0</v>
      </c>
      <c r="F76" s="77">
        <v>0</v>
      </c>
      <c r="G76" s="77">
        <v>0</v>
      </c>
      <c r="H76" s="77">
        <v>0</v>
      </c>
      <c r="I76" s="77">
        <v>0</v>
      </c>
      <c r="J76" s="77">
        <v>0</v>
      </c>
      <c r="K76" s="77">
        <v>0</v>
      </c>
      <c r="L76" s="77">
        <v>0</v>
      </c>
      <c r="M76" s="77">
        <v>0</v>
      </c>
      <c r="N76" s="77">
        <v>654338</v>
      </c>
      <c r="O76" s="77">
        <v>0</v>
      </c>
      <c r="P76" s="77">
        <v>0</v>
      </c>
      <c r="Q76" s="77">
        <v>0</v>
      </c>
      <c r="R76" s="77">
        <v>0</v>
      </c>
      <c r="S76" s="77">
        <v>0</v>
      </c>
      <c r="T76" s="77">
        <v>0</v>
      </c>
      <c r="U76" s="77">
        <v>0</v>
      </c>
      <c r="V76" s="78">
        <v>0</v>
      </c>
    </row>
    <row r="77" spans="1:24" x14ac:dyDescent="0.25">
      <c r="A77" s="4"/>
      <c r="B77" s="16" t="s">
        <v>224</v>
      </c>
      <c r="C77" s="77"/>
      <c r="D77" s="77"/>
      <c r="E77" s="77"/>
      <c r="F77" s="77"/>
      <c r="G77" s="77"/>
      <c r="H77" s="77"/>
      <c r="I77" s="77"/>
      <c r="J77" s="77"/>
      <c r="K77" s="77"/>
      <c r="L77" s="77"/>
      <c r="M77" s="77"/>
      <c r="N77" s="77"/>
      <c r="O77" s="77"/>
      <c r="P77" s="77"/>
      <c r="Q77" s="77"/>
      <c r="R77" s="77"/>
      <c r="S77" s="77"/>
      <c r="T77" s="77"/>
      <c r="U77" s="77"/>
      <c r="V77" s="78"/>
    </row>
    <row r="78" spans="1:24" x14ac:dyDescent="0.25">
      <c r="A78" s="4"/>
      <c r="B78" s="153" t="s">
        <v>225</v>
      </c>
      <c r="C78" s="77">
        <v>1023035</v>
      </c>
      <c r="D78" s="77">
        <v>2656852</v>
      </c>
      <c r="E78" s="77">
        <v>46775</v>
      </c>
      <c r="F78" s="77">
        <v>4743694</v>
      </c>
      <c r="G78" s="77">
        <v>1073014</v>
      </c>
      <c r="H78" s="77">
        <v>111439</v>
      </c>
      <c r="I78" s="77">
        <v>8021</v>
      </c>
      <c r="J78" s="77">
        <v>583635</v>
      </c>
      <c r="K78" s="77">
        <v>14091</v>
      </c>
      <c r="L78" s="77">
        <v>140915</v>
      </c>
      <c r="M78" s="77">
        <v>297872</v>
      </c>
      <c r="N78" s="77">
        <v>3327822</v>
      </c>
      <c r="O78" s="77">
        <v>59910</v>
      </c>
      <c r="P78" s="77">
        <v>132303</v>
      </c>
      <c r="Q78" s="77">
        <v>130590</v>
      </c>
      <c r="R78" s="77">
        <v>580862</v>
      </c>
      <c r="S78" s="77">
        <v>9216</v>
      </c>
      <c r="T78" s="77">
        <v>549955</v>
      </c>
      <c r="U78" s="77">
        <v>51399</v>
      </c>
      <c r="V78" s="78">
        <v>40755</v>
      </c>
    </row>
    <row r="79" spans="1:24" x14ac:dyDescent="0.25">
      <c r="A79" s="4"/>
      <c r="B79" s="16" t="s">
        <v>36</v>
      </c>
      <c r="C79" s="77"/>
      <c r="D79" s="77"/>
      <c r="E79" s="77"/>
      <c r="F79" s="77"/>
      <c r="G79" s="77"/>
      <c r="H79" s="77"/>
      <c r="I79" s="77"/>
      <c r="J79" s="77"/>
      <c r="K79" s="77"/>
      <c r="L79" s="77"/>
      <c r="M79" s="77"/>
      <c r="N79" s="77"/>
      <c r="O79" s="77"/>
      <c r="P79" s="77"/>
      <c r="Q79" s="77"/>
      <c r="R79" s="77"/>
      <c r="S79" s="77"/>
      <c r="T79" s="77"/>
      <c r="U79" s="77"/>
      <c r="V79" s="78"/>
    </row>
    <row r="80" spans="1:24" x14ac:dyDescent="0.25">
      <c r="A80" s="4"/>
      <c r="B80" s="153" t="s">
        <v>226</v>
      </c>
      <c r="C80" s="77">
        <v>-48834</v>
      </c>
      <c r="D80" s="77">
        <v>-47660</v>
      </c>
      <c r="E80" s="77">
        <v>-690</v>
      </c>
      <c r="F80" s="77">
        <v>-39492</v>
      </c>
      <c r="G80" s="77">
        <v>-3264</v>
      </c>
      <c r="H80" s="77">
        <v>-31140</v>
      </c>
      <c r="I80" s="77">
        <v>0</v>
      </c>
      <c r="J80" s="77">
        <v>-12883</v>
      </c>
      <c r="K80" s="77">
        <v>-172</v>
      </c>
      <c r="L80" s="77">
        <v>-16018</v>
      </c>
      <c r="M80" s="77">
        <v>-38</v>
      </c>
      <c r="N80" s="77">
        <v>-148675</v>
      </c>
      <c r="O80" s="77">
        <v>-7607</v>
      </c>
      <c r="P80" s="77">
        <v>-7422</v>
      </c>
      <c r="Q80" s="77">
        <v>0</v>
      </c>
      <c r="R80" s="77">
        <v>-82331</v>
      </c>
      <c r="S80" s="77">
        <v>0</v>
      </c>
      <c r="T80" s="77">
        <v>-15900</v>
      </c>
      <c r="U80" s="77">
        <v>0</v>
      </c>
      <c r="V80" s="78">
        <v>0</v>
      </c>
    </row>
    <row r="81" spans="1:22" x14ac:dyDescent="0.25">
      <c r="A81" s="4"/>
      <c r="B81" s="16" t="s">
        <v>181</v>
      </c>
      <c r="C81" s="77"/>
      <c r="D81" s="77"/>
      <c r="E81" s="77"/>
      <c r="F81" s="77"/>
      <c r="G81" s="77"/>
      <c r="H81" s="77"/>
      <c r="I81" s="77"/>
      <c r="J81" s="77"/>
      <c r="K81" s="77"/>
      <c r="L81" s="77"/>
      <c r="M81" s="77"/>
      <c r="N81" s="77"/>
      <c r="O81" s="77"/>
      <c r="P81" s="77"/>
      <c r="Q81" s="77"/>
      <c r="R81" s="77"/>
      <c r="S81" s="77"/>
      <c r="T81" s="77"/>
      <c r="U81" s="77"/>
      <c r="V81" s="78"/>
    </row>
    <row r="82" spans="1:22" x14ac:dyDescent="0.25">
      <c r="A82" s="142"/>
      <c r="B82" s="90" t="s">
        <v>227</v>
      </c>
      <c r="C82" s="91">
        <v>43224774</v>
      </c>
      <c r="D82" s="91">
        <v>99716776</v>
      </c>
      <c r="E82" s="91">
        <v>864278</v>
      </c>
      <c r="F82" s="91">
        <v>80162043</v>
      </c>
      <c r="G82" s="91">
        <v>6834719</v>
      </c>
      <c r="H82" s="91">
        <v>2635543</v>
      </c>
      <c r="I82" s="91">
        <v>541980</v>
      </c>
      <c r="J82" s="91">
        <v>17032684</v>
      </c>
      <c r="K82" s="91">
        <v>1292715</v>
      </c>
      <c r="L82" s="91">
        <v>13994856</v>
      </c>
      <c r="M82" s="91">
        <v>21679562</v>
      </c>
      <c r="N82" s="91">
        <v>123701019</v>
      </c>
      <c r="O82" s="91">
        <v>1806736</v>
      </c>
      <c r="P82" s="91">
        <v>7730378</v>
      </c>
      <c r="Q82" s="91">
        <v>4596747</v>
      </c>
      <c r="R82" s="91">
        <v>11247961</v>
      </c>
      <c r="S82" s="91">
        <v>1402018</v>
      </c>
      <c r="T82" s="91">
        <v>41508765</v>
      </c>
      <c r="U82" s="91">
        <v>3827600</v>
      </c>
      <c r="V82" s="92">
        <v>24093151</v>
      </c>
    </row>
    <row r="83" spans="1:22" x14ac:dyDescent="0.25">
      <c r="A83" s="70"/>
      <c r="B83" s="3" t="s">
        <v>37</v>
      </c>
      <c r="C83" s="7"/>
      <c r="D83" s="7"/>
      <c r="E83" s="7"/>
      <c r="F83" s="7"/>
      <c r="G83" s="7"/>
      <c r="H83" s="7"/>
      <c r="I83" s="7"/>
      <c r="J83" s="7"/>
      <c r="K83" s="7"/>
      <c r="L83" s="7"/>
      <c r="M83" s="7"/>
      <c r="N83" s="7"/>
      <c r="O83" s="7"/>
      <c r="P83" s="7"/>
      <c r="Q83" s="7"/>
      <c r="R83" s="7"/>
      <c r="S83" s="7"/>
      <c r="T83" s="7"/>
      <c r="U83" s="7"/>
      <c r="V83" s="28"/>
    </row>
    <row r="84" spans="1:22" x14ac:dyDescent="0.25">
      <c r="A84" s="4" t="s">
        <v>228</v>
      </c>
      <c r="B84" s="5" t="s">
        <v>229</v>
      </c>
      <c r="C84" s="74">
        <v>1270495</v>
      </c>
      <c r="D84" s="74">
        <v>16377385</v>
      </c>
      <c r="E84" s="74">
        <v>275103</v>
      </c>
      <c r="F84" s="74">
        <v>9672667</v>
      </c>
      <c r="G84" s="74">
        <v>133058</v>
      </c>
      <c r="H84" s="74">
        <v>498369</v>
      </c>
      <c r="I84" s="74">
        <v>152675</v>
      </c>
      <c r="J84" s="74">
        <v>2867083</v>
      </c>
      <c r="K84" s="74">
        <v>334185</v>
      </c>
      <c r="L84" s="74">
        <v>1675721</v>
      </c>
      <c r="M84" s="74">
        <v>2220044</v>
      </c>
      <c r="N84" s="74">
        <v>8738469</v>
      </c>
      <c r="O84" s="74">
        <v>200097</v>
      </c>
      <c r="P84" s="74">
        <v>0</v>
      </c>
      <c r="Q84" s="74">
        <v>0</v>
      </c>
      <c r="R84" s="74">
        <v>450015</v>
      </c>
      <c r="S84" s="74">
        <v>0</v>
      </c>
      <c r="T84" s="74">
        <v>3470815</v>
      </c>
      <c r="U84" s="74">
        <v>0</v>
      </c>
      <c r="V84" s="75">
        <v>0</v>
      </c>
    </row>
    <row r="85" spans="1:22" x14ac:dyDescent="0.25">
      <c r="A85" s="4"/>
      <c r="B85" s="6" t="s">
        <v>230</v>
      </c>
      <c r="C85" s="74"/>
      <c r="D85" s="74"/>
      <c r="E85" s="74"/>
      <c r="F85" s="74"/>
      <c r="G85" s="74"/>
      <c r="H85" s="74"/>
      <c r="I85" s="74"/>
      <c r="J85" s="74"/>
      <c r="K85" s="74"/>
      <c r="L85" s="74"/>
      <c r="M85" s="74"/>
      <c r="N85" s="74"/>
      <c r="O85" s="74"/>
      <c r="P85" s="74"/>
      <c r="Q85" s="74"/>
      <c r="R85" s="74"/>
      <c r="S85" s="74"/>
      <c r="T85" s="74"/>
      <c r="U85" s="74"/>
      <c r="V85" s="75"/>
    </row>
    <row r="86" spans="1:22" x14ac:dyDescent="0.25">
      <c r="A86" s="4" t="s">
        <v>12</v>
      </c>
      <c r="B86" s="5" t="s">
        <v>0</v>
      </c>
      <c r="C86" s="74">
        <v>131896</v>
      </c>
      <c r="D86" s="74">
        <v>1069437</v>
      </c>
      <c r="E86" s="74">
        <v>19312</v>
      </c>
      <c r="F86" s="74">
        <v>1894927</v>
      </c>
      <c r="G86" s="74">
        <v>585693</v>
      </c>
      <c r="H86" s="74">
        <v>87773</v>
      </c>
      <c r="I86" s="74">
        <v>391</v>
      </c>
      <c r="J86" s="74">
        <v>103071</v>
      </c>
      <c r="K86" s="74">
        <v>85453</v>
      </c>
      <c r="L86" s="74">
        <v>1586</v>
      </c>
      <c r="M86" s="74">
        <v>71270</v>
      </c>
      <c r="N86" s="74">
        <v>0</v>
      </c>
      <c r="O86" s="74">
        <v>328489</v>
      </c>
      <c r="P86" s="74">
        <v>111276</v>
      </c>
      <c r="Q86" s="74">
        <v>450856</v>
      </c>
      <c r="R86" s="74">
        <v>13787</v>
      </c>
      <c r="S86" s="74">
        <v>597</v>
      </c>
      <c r="T86" s="74">
        <v>1171077</v>
      </c>
      <c r="U86" s="74">
        <v>15825</v>
      </c>
      <c r="V86" s="75">
        <v>12836</v>
      </c>
    </row>
    <row r="87" spans="1:22" x14ac:dyDescent="0.25">
      <c r="A87" s="4"/>
      <c r="B87" s="6" t="s">
        <v>38</v>
      </c>
      <c r="C87" s="74"/>
      <c r="D87" s="74"/>
      <c r="E87" s="74"/>
      <c r="F87" s="74"/>
      <c r="G87" s="74"/>
      <c r="H87" s="74"/>
      <c r="I87" s="74"/>
      <c r="J87" s="74"/>
      <c r="K87" s="74"/>
      <c r="L87" s="74"/>
      <c r="M87" s="74"/>
      <c r="N87" s="74"/>
      <c r="O87" s="74"/>
      <c r="P87" s="74"/>
      <c r="Q87" s="74"/>
      <c r="R87" s="74"/>
      <c r="S87" s="74"/>
      <c r="T87" s="74"/>
      <c r="U87" s="74"/>
      <c r="V87" s="75"/>
    </row>
    <row r="88" spans="1:22" x14ac:dyDescent="0.25">
      <c r="A88" s="4" t="s">
        <v>13</v>
      </c>
      <c r="B88" s="5" t="s">
        <v>231</v>
      </c>
      <c r="C88" s="74">
        <v>0</v>
      </c>
      <c r="D88" s="74">
        <v>3754905</v>
      </c>
      <c r="E88" s="74">
        <v>0</v>
      </c>
      <c r="F88" s="74">
        <v>0</v>
      </c>
      <c r="G88" s="74">
        <v>0</v>
      </c>
      <c r="H88" s="74">
        <v>0</v>
      </c>
      <c r="I88" s="74">
        <v>0</v>
      </c>
      <c r="J88" s="74">
        <v>111656</v>
      </c>
      <c r="K88" s="74">
        <v>0</v>
      </c>
      <c r="L88" s="74">
        <v>0</v>
      </c>
      <c r="M88" s="74">
        <v>0</v>
      </c>
      <c r="N88" s="74">
        <v>1282919</v>
      </c>
      <c r="O88" s="74">
        <v>0</v>
      </c>
      <c r="P88" s="74">
        <v>0</v>
      </c>
      <c r="Q88" s="74">
        <v>0</v>
      </c>
      <c r="R88" s="74">
        <v>0</v>
      </c>
      <c r="S88" s="74">
        <v>0</v>
      </c>
      <c r="T88" s="74">
        <v>4147568</v>
      </c>
      <c r="U88" s="74">
        <v>117656</v>
      </c>
      <c r="V88" s="75">
        <v>0</v>
      </c>
    </row>
    <row r="89" spans="1:22" x14ac:dyDescent="0.25">
      <c r="A89" s="4"/>
      <c r="B89" s="6" t="s">
        <v>232</v>
      </c>
      <c r="C89" s="74"/>
      <c r="D89" s="74"/>
      <c r="E89" s="74"/>
      <c r="F89" s="74"/>
      <c r="G89" s="74"/>
      <c r="H89" s="74"/>
      <c r="I89" s="74"/>
      <c r="J89" s="74"/>
      <c r="K89" s="74"/>
      <c r="L89" s="74"/>
      <c r="M89" s="74"/>
      <c r="N89" s="74"/>
      <c r="O89" s="74"/>
      <c r="P89" s="74"/>
      <c r="Q89" s="74"/>
      <c r="R89" s="74"/>
      <c r="S89" s="74"/>
      <c r="T89" s="74"/>
      <c r="U89" s="74"/>
      <c r="V89" s="75"/>
    </row>
    <row r="90" spans="1:22" x14ac:dyDescent="0.25">
      <c r="A90" s="4" t="s">
        <v>14</v>
      </c>
      <c r="B90" s="5" t="s">
        <v>233</v>
      </c>
      <c r="C90" s="74">
        <v>2895074</v>
      </c>
      <c r="D90" s="74">
        <v>4282101</v>
      </c>
      <c r="E90" s="74">
        <v>9353</v>
      </c>
      <c r="F90" s="74">
        <v>5961051</v>
      </c>
      <c r="G90" s="74">
        <v>2222545</v>
      </c>
      <c r="H90" s="74">
        <v>579146</v>
      </c>
      <c r="I90" s="74">
        <v>28986</v>
      </c>
      <c r="J90" s="74">
        <v>1408790</v>
      </c>
      <c r="K90" s="74">
        <v>540345</v>
      </c>
      <c r="L90" s="74">
        <v>217969</v>
      </c>
      <c r="M90" s="74">
        <v>992208</v>
      </c>
      <c r="N90" s="74">
        <v>4559168</v>
      </c>
      <c r="O90" s="74">
        <v>831251</v>
      </c>
      <c r="P90" s="74">
        <v>3739123</v>
      </c>
      <c r="Q90" s="74">
        <v>940782</v>
      </c>
      <c r="R90" s="74">
        <v>6331494</v>
      </c>
      <c r="S90" s="74">
        <v>1162056</v>
      </c>
      <c r="T90" s="74">
        <v>4701891</v>
      </c>
      <c r="U90" s="74">
        <v>2473674</v>
      </c>
      <c r="V90" s="75">
        <v>19843890</v>
      </c>
    </row>
    <row r="91" spans="1:22" x14ac:dyDescent="0.25">
      <c r="A91" s="4"/>
      <c r="B91" s="6" t="s">
        <v>234</v>
      </c>
      <c r="C91" s="74"/>
      <c r="D91" s="74"/>
      <c r="E91" s="74"/>
      <c r="F91" s="74"/>
      <c r="G91" s="74"/>
      <c r="H91" s="74"/>
      <c r="I91" s="74"/>
      <c r="J91" s="74"/>
      <c r="K91" s="74"/>
      <c r="L91" s="74"/>
      <c r="M91" s="74"/>
      <c r="N91" s="74"/>
      <c r="O91" s="74"/>
      <c r="P91" s="74"/>
      <c r="Q91" s="74"/>
      <c r="R91" s="74"/>
      <c r="S91" s="74"/>
      <c r="T91" s="74"/>
      <c r="U91" s="74"/>
      <c r="V91" s="75"/>
    </row>
    <row r="92" spans="1:22" x14ac:dyDescent="0.25">
      <c r="A92" s="4" t="s">
        <v>15</v>
      </c>
      <c r="B92" s="5" t="s">
        <v>235</v>
      </c>
      <c r="C92" s="74">
        <v>23898530</v>
      </c>
      <c r="D92" s="74">
        <v>47728831</v>
      </c>
      <c r="E92" s="74">
        <v>407263</v>
      </c>
      <c r="F92" s="74">
        <v>31972098</v>
      </c>
      <c r="G92" s="74">
        <v>1205266</v>
      </c>
      <c r="H92" s="74">
        <v>449402</v>
      </c>
      <c r="I92" s="74">
        <v>109802</v>
      </c>
      <c r="J92" s="74">
        <v>8122275</v>
      </c>
      <c r="K92" s="74">
        <v>212847</v>
      </c>
      <c r="L92" s="74">
        <v>9609719</v>
      </c>
      <c r="M92" s="74">
        <v>12609862</v>
      </c>
      <c r="N92" s="74">
        <v>71030530</v>
      </c>
      <c r="O92" s="74">
        <v>125311</v>
      </c>
      <c r="P92" s="74">
        <v>3360401</v>
      </c>
      <c r="Q92" s="74">
        <v>1155966</v>
      </c>
      <c r="R92" s="74">
        <v>3334072</v>
      </c>
      <c r="S92" s="74">
        <v>3579</v>
      </c>
      <c r="T92" s="74">
        <v>17693292</v>
      </c>
      <c r="U92" s="74">
        <v>977442</v>
      </c>
      <c r="V92" s="75">
        <v>3302569</v>
      </c>
    </row>
    <row r="93" spans="1:22" x14ac:dyDescent="0.25">
      <c r="A93" s="4"/>
      <c r="B93" s="6" t="s">
        <v>236</v>
      </c>
      <c r="C93" s="74"/>
      <c r="D93" s="74"/>
      <c r="E93" s="74"/>
      <c r="F93" s="74"/>
      <c r="G93" s="74"/>
      <c r="H93" s="74"/>
      <c r="I93" s="74"/>
      <c r="J93" s="74"/>
      <c r="K93" s="74"/>
      <c r="L93" s="74"/>
      <c r="M93" s="74"/>
      <c r="N93" s="74"/>
      <c r="O93" s="74"/>
      <c r="P93" s="74"/>
      <c r="Q93" s="74"/>
      <c r="R93" s="74"/>
      <c r="S93" s="74"/>
      <c r="T93" s="74"/>
      <c r="U93" s="74"/>
      <c r="V93" s="75"/>
    </row>
    <row r="94" spans="1:22" x14ac:dyDescent="0.25">
      <c r="A94" s="4" t="s">
        <v>16</v>
      </c>
      <c r="B94" s="5" t="s">
        <v>237</v>
      </c>
      <c r="C94" s="74">
        <v>7465275</v>
      </c>
      <c r="D94" s="74">
        <v>15070178</v>
      </c>
      <c r="E94" s="74">
        <v>0</v>
      </c>
      <c r="F94" s="74">
        <v>19907433</v>
      </c>
      <c r="G94" s="74">
        <v>1115608</v>
      </c>
      <c r="H94" s="74">
        <v>468826</v>
      </c>
      <c r="I94" s="74">
        <v>178477</v>
      </c>
      <c r="J94" s="74">
        <v>2307599</v>
      </c>
      <c r="K94" s="74">
        <v>0</v>
      </c>
      <c r="L94" s="74">
        <v>0</v>
      </c>
      <c r="M94" s="74">
        <v>3426188</v>
      </c>
      <c r="N94" s="74">
        <v>17815279</v>
      </c>
      <c r="O94" s="74">
        <v>0</v>
      </c>
      <c r="P94" s="74">
        <v>0</v>
      </c>
      <c r="Q94" s="74">
        <v>1206219</v>
      </c>
      <c r="R94" s="74">
        <v>414660</v>
      </c>
      <c r="S94" s="74">
        <v>0</v>
      </c>
      <c r="T94" s="74">
        <v>6336637</v>
      </c>
      <c r="U94" s="74">
        <v>0</v>
      </c>
      <c r="V94" s="75">
        <v>37059</v>
      </c>
    </row>
    <row r="95" spans="1:22" x14ac:dyDescent="0.25">
      <c r="A95" s="4"/>
      <c r="B95" s="6" t="s">
        <v>238</v>
      </c>
      <c r="C95" s="74"/>
      <c r="D95" s="74"/>
      <c r="E95" s="74"/>
      <c r="F95" s="74"/>
      <c r="G95" s="74"/>
      <c r="H95" s="74"/>
      <c r="I95" s="74"/>
      <c r="J95" s="74"/>
      <c r="K95" s="74"/>
      <c r="L95" s="74"/>
      <c r="M95" s="74"/>
      <c r="N95" s="74"/>
      <c r="O95" s="74"/>
      <c r="P95" s="74"/>
      <c r="Q95" s="74"/>
      <c r="R95" s="74"/>
      <c r="S95" s="74"/>
      <c r="T95" s="74"/>
      <c r="U95" s="74"/>
      <c r="V95" s="75"/>
    </row>
    <row r="96" spans="1:22" x14ac:dyDescent="0.25">
      <c r="A96" s="4" t="s">
        <v>17</v>
      </c>
      <c r="B96" s="5" t="s">
        <v>239</v>
      </c>
      <c r="C96" s="74">
        <v>1497796</v>
      </c>
      <c r="D96" s="74">
        <v>0</v>
      </c>
      <c r="E96" s="74">
        <v>0</v>
      </c>
      <c r="F96" s="74">
        <v>0</v>
      </c>
      <c r="G96" s="74">
        <v>32364</v>
      </c>
      <c r="H96" s="74">
        <v>0</v>
      </c>
      <c r="I96" s="74">
        <v>0</v>
      </c>
      <c r="J96" s="74">
        <v>0</v>
      </c>
      <c r="K96" s="74">
        <v>0</v>
      </c>
      <c r="L96" s="74">
        <v>0</v>
      </c>
      <c r="M96" s="74">
        <v>461187</v>
      </c>
      <c r="N96" s="74">
        <v>0</v>
      </c>
      <c r="O96" s="74">
        <v>0</v>
      </c>
      <c r="P96" s="74">
        <v>0</v>
      </c>
      <c r="Q96" s="74">
        <v>0</v>
      </c>
      <c r="R96" s="74">
        <v>0</v>
      </c>
      <c r="S96" s="74">
        <v>0</v>
      </c>
      <c r="T96" s="74">
        <v>0</v>
      </c>
      <c r="U96" s="74">
        <v>0</v>
      </c>
      <c r="V96" s="75">
        <v>746186</v>
      </c>
    </row>
    <row r="97" spans="1:24" x14ac:dyDescent="0.25">
      <c r="A97" s="4"/>
      <c r="B97" s="6" t="s">
        <v>240</v>
      </c>
      <c r="C97" s="74"/>
      <c r="D97" s="74"/>
      <c r="E97" s="74"/>
      <c r="F97" s="74"/>
      <c r="G97" s="74"/>
      <c r="H97" s="74"/>
      <c r="I97" s="74"/>
      <c r="J97" s="74"/>
      <c r="K97" s="74"/>
      <c r="L97" s="74"/>
      <c r="M97" s="74"/>
      <c r="N97" s="74"/>
      <c r="O97" s="74"/>
      <c r="P97" s="74"/>
      <c r="Q97" s="74"/>
      <c r="R97" s="74"/>
      <c r="S97" s="74"/>
      <c r="T97" s="74"/>
      <c r="U97" s="74"/>
      <c r="V97" s="75"/>
    </row>
    <row r="98" spans="1:24" x14ac:dyDescent="0.25">
      <c r="A98" s="4" t="s">
        <v>18</v>
      </c>
      <c r="B98" s="5" t="s">
        <v>196</v>
      </c>
      <c r="C98" s="74">
        <v>415240</v>
      </c>
      <c r="D98" s="74">
        <v>447704</v>
      </c>
      <c r="E98" s="74">
        <v>465</v>
      </c>
      <c r="F98" s="74">
        <v>230041</v>
      </c>
      <c r="G98" s="74">
        <v>78939</v>
      </c>
      <c r="H98" s="74">
        <v>38318</v>
      </c>
      <c r="I98" s="74">
        <v>0</v>
      </c>
      <c r="J98" s="74">
        <v>600</v>
      </c>
      <c r="K98" s="74">
        <v>0</v>
      </c>
      <c r="L98" s="74">
        <v>0</v>
      </c>
      <c r="M98" s="74">
        <v>6102</v>
      </c>
      <c r="N98" s="74">
        <v>148406</v>
      </c>
      <c r="O98" s="74">
        <v>1299</v>
      </c>
      <c r="P98" s="74">
        <v>18361</v>
      </c>
      <c r="Q98" s="74">
        <v>3</v>
      </c>
      <c r="R98" s="74">
        <v>22092</v>
      </c>
      <c r="S98" s="74">
        <v>72</v>
      </c>
      <c r="T98" s="74">
        <v>149324</v>
      </c>
      <c r="U98" s="74">
        <v>0</v>
      </c>
      <c r="V98" s="75">
        <v>0</v>
      </c>
    </row>
    <row r="99" spans="1:24" x14ac:dyDescent="0.25">
      <c r="A99" s="4"/>
      <c r="B99" s="6" t="s">
        <v>197</v>
      </c>
      <c r="C99" s="74"/>
      <c r="D99" s="74"/>
      <c r="E99" s="74"/>
      <c r="F99" s="74"/>
      <c r="G99" s="74"/>
      <c r="H99" s="74"/>
      <c r="I99" s="74"/>
      <c r="J99" s="74"/>
      <c r="K99" s="74"/>
      <c r="L99" s="74"/>
      <c r="M99" s="74"/>
      <c r="N99" s="74"/>
      <c r="O99" s="74"/>
      <c r="P99" s="74"/>
      <c r="Q99" s="74"/>
      <c r="R99" s="74"/>
      <c r="S99" s="74"/>
      <c r="T99" s="74"/>
      <c r="U99" s="74"/>
      <c r="V99" s="75"/>
    </row>
    <row r="100" spans="1:24" x14ac:dyDescent="0.25">
      <c r="A100" s="4" t="s">
        <v>19</v>
      </c>
      <c r="B100" s="5" t="s">
        <v>241</v>
      </c>
      <c r="C100" s="74">
        <v>0</v>
      </c>
      <c r="D100" s="74">
        <v>0</v>
      </c>
      <c r="E100" s="74">
        <v>0</v>
      </c>
      <c r="F100" s="74">
        <v>5411</v>
      </c>
      <c r="G100" s="74">
        <v>0</v>
      </c>
      <c r="H100" s="74">
        <v>0</v>
      </c>
      <c r="I100" s="74">
        <v>0</v>
      </c>
      <c r="J100" s="74">
        <v>0</v>
      </c>
      <c r="K100" s="74">
        <v>0</v>
      </c>
      <c r="L100" s="74">
        <v>0</v>
      </c>
      <c r="M100" s="74">
        <v>0</v>
      </c>
      <c r="N100" s="74">
        <v>0</v>
      </c>
      <c r="O100" s="74">
        <v>0</v>
      </c>
      <c r="P100" s="74">
        <v>0</v>
      </c>
      <c r="Q100" s="74">
        <v>0</v>
      </c>
      <c r="R100" s="74">
        <v>0</v>
      </c>
      <c r="S100" s="74">
        <v>0</v>
      </c>
      <c r="T100" s="74">
        <v>0</v>
      </c>
      <c r="U100" s="74">
        <v>0</v>
      </c>
      <c r="V100" s="75">
        <v>0</v>
      </c>
    </row>
    <row r="101" spans="1:24" x14ac:dyDescent="0.25">
      <c r="A101" s="4"/>
      <c r="B101" s="6" t="s">
        <v>242</v>
      </c>
      <c r="C101" s="74"/>
      <c r="D101" s="74"/>
      <c r="E101" s="74"/>
      <c r="F101" s="74"/>
      <c r="G101" s="74"/>
      <c r="H101" s="74"/>
      <c r="I101" s="74"/>
      <c r="J101" s="74"/>
      <c r="K101" s="74"/>
      <c r="L101" s="74"/>
      <c r="M101" s="74"/>
      <c r="N101" s="74"/>
      <c r="O101" s="74"/>
      <c r="P101" s="74"/>
      <c r="Q101" s="74"/>
      <c r="R101" s="74"/>
      <c r="S101" s="74"/>
      <c r="T101" s="74"/>
      <c r="U101" s="74"/>
      <c r="V101" s="75"/>
    </row>
    <row r="102" spans="1:24" x14ac:dyDescent="0.25">
      <c r="A102" s="4" t="s">
        <v>20</v>
      </c>
      <c r="B102" s="5" t="s">
        <v>1</v>
      </c>
      <c r="C102" s="74">
        <v>119748</v>
      </c>
      <c r="D102" s="74">
        <v>139454</v>
      </c>
      <c r="E102" s="74">
        <v>1061</v>
      </c>
      <c r="F102" s="74">
        <v>206667</v>
      </c>
      <c r="G102" s="74">
        <v>27999</v>
      </c>
      <c r="H102" s="74">
        <v>408</v>
      </c>
      <c r="I102" s="74">
        <v>500</v>
      </c>
      <c r="J102" s="74">
        <v>13984</v>
      </c>
      <c r="K102" s="74">
        <v>408</v>
      </c>
      <c r="L102" s="74">
        <v>7159</v>
      </c>
      <c r="M102" s="74">
        <v>4310</v>
      </c>
      <c r="N102" s="74">
        <v>793554</v>
      </c>
      <c r="O102" s="74">
        <v>4682</v>
      </c>
      <c r="P102" s="74">
        <v>5134</v>
      </c>
      <c r="Q102" s="74">
        <v>1138</v>
      </c>
      <c r="R102" s="74">
        <v>2721</v>
      </c>
      <c r="S102" s="74">
        <v>170</v>
      </c>
      <c r="T102" s="74">
        <v>100631</v>
      </c>
      <c r="U102" s="74">
        <v>2429</v>
      </c>
      <c r="V102" s="75">
        <v>28002</v>
      </c>
    </row>
    <row r="103" spans="1:24" x14ac:dyDescent="0.25">
      <c r="A103" s="4"/>
      <c r="B103" s="6" t="s">
        <v>39</v>
      </c>
      <c r="C103" s="74"/>
      <c r="D103" s="74"/>
      <c r="E103" s="74"/>
      <c r="F103" s="74"/>
      <c r="G103" s="74"/>
      <c r="H103" s="74"/>
      <c r="I103" s="74"/>
      <c r="J103" s="74"/>
      <c r="K103" s="74"/>
      <c r="L103" s="74"/>
      <c r="M103" s="74"/>
      <c r="N103" s="74"/>
      <c r="O103" s="74"/>
      <c r="P103" s="74"/>
      <c r="Q103" s="74"/>
      <c r="R103" s="74"/>
      <c r="S103" s="74"/>
      <c r="T103" s="74"/>
      <c r="U103" s="74"/>
      <c r="V103" s="75"/>
    </row>
    <row r="104" spans="1:24" x14ac:dyDescent="0.25">
      <c r="A104" s="4" t="s">
        <v>21</v>
      </c>
      <c r="B104" s="5" t="s">
        <v>243</v>
      </c>
      <c r="C104" s="74">
        <v>2777117</v>
      </c>
      <c r="D104" s="74">
        <v>69129</v>
      </c>
      <c r="E104" s="74">
        <v>0</v>
      </c>
      <c r="F104" s="74">
        <v>0</v>
      </c>
      <c r="G104" s="74">
        <v>0</v>
      </c>
      <c r="H104" s="74">
        <v>0</v>
      </c>
      <c r="I104" s="74">
        <v>0</v>
      </c>
      <c r="J104" s="74">
        <v>0</v>
      </c>
      <c r="K104" s="74">
        <v>0</v>
      </c>
      <c r="L104" s="74">
        <v>993543</v>
      </c>
      <c r="M104" s="74">
        <v>0</v>
      </c>
      <c r="N104" s="74">
        <v>5436145</v>
      </c>
      <c r="O104" s="74">
        <v>0</v>
      </c>
      <c r="P104" s="74">
        <v>0</v>
      </c>
      <c r="Q104" s="74">
        <v>0</v>
      </c>
      <c r="R104" s="74">
        <v>0</v>
      </c>
      <c r="S104" s="74">
        <v>0</v>
      </c>
      <c r="T104" s="74">
        <v>444395</v>
      </c>
      <c r="U104" s="74">
        <v>0</v>
      </c>
      <c r="V104" s="75">
        <v>0</v>
      </c>
    </row>
    <row r="105" spans="1:24" x14ac:dyDescent="0.25">
      <c r="A105" s="4"/>
      <c r="B105" s="6" t="s">
        <v>244</v>
      </c>
      <c r="C105" s="74"/>
      <c r="D105" s="74"/>
      <c r="E105" s="74"/>
      <c r="F105" s="74"/>
      <c r="G105" s="74"/>
      <c r="H105" s="74"/>
      <c r="I105" s="74"/>
      <c r="J105" s="74"/>
      <c r="K105" s="74"/>
      <c r="L105" s="74"/>
      <c r="M105" s="74"/>
      <c r="N105" s="74"/>
      <c r="O105" s="74"/>
      <c r="P105" s="74"/>
      <c r="Q105" s="74"/>
      <c r="R105" s="74"/>
      <c r="S105" s="74"/>
      <c r="T105" s="74"/>
      <c r="U105" s="74"/>
      <c r="V105" s="75"/>
    </row>
    <row r="106" spans="1:24" x14ac:dyDescent="0.25">
      <c r="A106" s="4" t="s">
        <v>22</v>
      </c>
      <c r="B106" s="5" t="s">
        <v>245</v>
      </c>
      <c r="C106" s="74">
        <v>18307</v>
      </c>
      <c r="D106" s="74">
        <v>11823</v>
      </c>
      <c r="E106" s="74">
        <v>1610</v>
      </c>
      <c r="F106" s="74">
        <v>24872</v>
      </c>
      <c r="G106" s="74">
        <v>4629</v>
      </c>
      <c r="H106" s="74">
        <v>292</v>
      </c>
      <c r="I106" s="74">
        <v>0</v>
      </c>
      <c r="J106" s="74">
        <v>11240</v>
      </c>
      <c r="K106" s="74">
        <v>1218</v>
      </c>
      <c r="L106" s="74">
        <v>2478</v>
      </c>
      <c r="M106" s="74">
        <v>0</v>
      </c>
      <c r="N106" s="74">
        <v>41313</v>
      </c>
      <c r="O106" s="74">
        <v>5417</v>
      </c>
      <c r="P106" s="74">
        <v>584</v>
      </c>
      <c r="Q106" s="74">
        <v>5488</v>
      </c>
      <c r="R106" s="74">
        <v>0</v>
      </c>
      <c r="S106" s="74">
        <v>2411</v>
      </c>
      <c r="T106" s="74">
        <v>22955</v>
      </c>
      <c r="U106" s="74">
        <v>4336</v>
      </c>
      <c r="V106" s="75">
        <v>13223</v>
      </c>
    </row>
    <row r="107" spans="1:24" x14ac:dyDescent="0.25">
      <c r="A107" s="4"/>
      <c r="B107" s="6" t="s">
        <v>246</v>
      </c>
      <c r="C107" s="74"/>
      <c r="D107" s="74"/>
      <c r="E107" s="74"/>
      <c r="F107" s="74"/>
      <c r="G107" s="74"/>
      <c r="H107" s="74"/>
      <c r="I107" s="74"/>
      <c r="J107" s="74"/>
      <c r="K107" s="74"/>
      <c r="L107" s="74"/>
      <c r="M107" s="74"/>
      <c r="N107" s="74"/>
      <c r="O107" s="74"/>
      <c r="P107" s="74"/>
      <c r="Q107" s="74"/>
      <c r="R107" s="74"/>
      <c r="S107" s="74"/>
      <c r="T107" s="74"/>
      <c r="U107" s="74"/>
      <c r="V107" s="75"/>
    </row>
    <row r="108" spans="1:24" s="140" customFormat="1" x14ac:dyDescent="0.25">
      <c r="A108" s="4" t="s">
        <v>23</v>
      </c>
      <c r="B108" s="5" t="s">
        <v>247</v>
      </c>
      <c r="C108" s="74">
        <v>24340</v>
      </c>
      <c r="D108" s="74">
        <v>645</v>
      </c>
      <c r="E108" s="74">
        <v>0</v>
      </c>
      <c r="F108" s="74">
        <v>79420</v>
      </c>
      <c r="G108" s="74">
        <v>8791</v>
      </c>
      <c r="H108" s="74">
        <v>142</v>
      </c>
      <c r="I108" s="74">
        <v>215</v>
      </c>
      <c r="J108" s="74">
        <v>57414</v>
      </c>
      <c r="K108" s="74">
        <v>3</v>
      </c>
      <c r="L108" s="74">
        <v>1814</v>
      </c>
      <c r="M108" s="74">
        <v>1084</v>
      </c>
      <c r="N108" s="74">
        <v>196259</v>
      </c>
      <c r="O108" s="74">
        <v>2368</v>
      </c>
      <c r="P108" s="74">
        <v>116</v>
      </c>
      <c r="Q108" s="74">
        <v>8509</v>
      </c>
      <c r="R108" s="74">
        <v>9584</v>
      </c>
      <c r="S108" s="74">
        <v>1699</v>
      </c>
      <c r="T108" s="74">
        <v>52014</v>
      </c>
      <c r="U108" s="74">
        <v>0</v>
      </c>
      <c r="V108" s="75">
        <v>19711</v>
      </c>
      <c r="X108"/>
    </row>
    <row r="109" spans="1:24" s="140" customFormat="1" x14ac:dyDescent="0.25">
      <c r="A109" s="4"/>
      <c r="B109" s="6" t="s">
        <v>248</v>
      </c>
      <c r="C109" s="74"/>
      <c r="D109" s="74"/>
      <c r="E109" s="74"/>
      <c r="F109" s="74"/>
      <c r="G109" s="74"/>
      <c r="H109" s="74"/>
      <c r="I109" s="74"/>
      <c r="J109" s="74"/>
      <c r="K109" s="74"/>
      <c r="L109" s="74"/>
      <c r="M109" s="74"/>
      <c r="N109" s="74"/>
      <c r="O109" s="74"/>
      <c r="P109" s="74"/>
      <c r="Q109" s="74"/>
      <c r="R109" s="74"/>
      <c r="S109" s="74"/>
      <c r="T109" s="74"/>
      <c r="U109" s="74"/>
      <c r="V109" s="75"/>
      <c r="X109"/>
    </row>
    <row r="110" spans="1:24" x14ac:dyDescent="0.25">
      <c r="A110" s="4" t="s">
        <v>24</v>
      </c>
      <c r="B110" s="5" t="s">
        <v>249</v>
      </c>
      <c r="C110" s="74">
        <v>6464</v>
      </c>
      <c r="D110" s="74">
        <v>0</v>
      </c>
      <c r="E110" s="74">
        <v>0</v>
      </c>
      <c r="F110" s="74">
        <v>0</v>
      </c>
      <c r="G110" s="74">
        <v>0</v>
      </c>
      <c r="H110" s="74">
        <v>0</v>
      </c>
      <c r="I110" s="74">
        <v>0</v>
      </c>
      <c r="J110" s="74">
        <v>35839</v>
      </c>
      <c r="K110" s="74">
        <v>0</v>
      </c>
      <c r="L110" s="74">
        <v>30956</v>
      </c>
      <c r="M110" s="74">
        <v>0</v>
      </c>
      <c r="N110" s="74">
        <v>0</v>
      </c>
      <c r="O110" s="74">
        <v>0</v>
      </c>
      <c r="P110" s="74">
        <v>0</v>
      </c>
      <c r="Q110" s="74">
        <v>0</v>
      </c>
      <c r="R110" s="74">
        <v>0</v>
      </c>
      <c r="S110" s="74">
        <v>0</v>
      </c>
      <c r="T110" s="74">
        <v>0</v>
      </c>
      <c r="U110" s="74">
        <v>0</v>
      </c>
      <c r="V110" s="75">
        <v>0</v>
      </c>
    </row>
    <row r="111" spans="1:24" x14ac:dyDescent="0.25">
      <c r="A111" s="4"/>
      <c r="B111" s="6" t="s">
        <v>250</v>
      </c>
      <c r="C111" s="74"/>
      <c r="D111" s="74"/>
      <c r="E111" s="74"/>
      <c r="F111" s="74"/>
      <c r="G111" s="74"/>
      <c r="H111" s="74"/>
      <c r="I111" s="74"/>
      <c r="J111" s="74"/>
      <c r="K111" s="74"/>
      <c r="L111" s="74"/>
      <c r="M111" s="74"/>
      <c r="N111" s="74"/>
      <c r="O111" s="74"/>
      <c r="P111" s="74"/>
      <c r="Q111" s="74"/>
      <c r="R111" s="74"/>
      <c r="S111" s="74"/>
      <c r="T111" s="74"/>
      <c r="U111" s="74"/>
      <c r="V111" s="75"/>
    </row>
    <row r="112" spans="1:24" x14ac:dyDescent="0.25">
      <c r="A112" s="4" t="s">
        <v>25</v>
      </c>
      <c r="B112" s="5" t="s">
        <v>251</v>
      </c>
      <c r="C112" s="74">
        <v>342305</v>
      </c>
      <c r="D112" s="74">
        <v>1449340</v>
      </c>
      <c r="E112" s="74">
        <v>0</v>
      </c>
      <c r="F112" s="74">
        <v>1577559</v>
      </c>
      <c r="G112" s="74">
        <v>105780</v>
      </c>
      <c r="H112" s="74">
        <v>131943</v>
      </c>
      <c r="I112" s="74">
        <v>0</v>
      </c>
      <c r="J112" s="74">
        <v>242983</v>
      </c>
      <c r="K112" s="74">
        <v>30174</v>
      </c>
      <c r="L112" s="74">
        <v>135844</v>
      </c>
      <c r="M112" s="74">
        <v>493346</v>
      </c>
      <c r="N112" s="74">
        <v>2548393</v>
      </c>
      <c r="O112" s="74">
        <v>0</v>
      </c>
      <c r="P112" s="74">
        <v>150024</v>
      </c>
      <c r="Q112" s="74">
        <v>80906</v>
      </c>
      <c r="R112" s="74">
        <v>74957</v>
      </c>
      <c r="S112" s="74">
        <v>15109</v>
      </c>
      <c r="T112" s="74">
        <v>0</v>
      </c>
      <c r="U112" s="74">
        <v>0</v>
      </c>
      <c r="V112" s="75">
        <v>0</v>
      </c>
    </row>
    <row r="113" spans="1:24" x14ac:dyDescent="0.25">
      <c r="A113" s="4"/>
      <c r="B113" s="6" t="s">
        <v>252</v>
      </c>
      <c r="C113" s="74"/>
      <c r="D113" s="74"/>
      <c r="E113" s="74"/>
      <c r="F113" s="74"/>
      <c r="G113" s="74"/>
      <c r="H113" s="74"/>
      <c r="I113" s="74"/>
      <c r="J113" s="74"/>
      <c r="K113" s="74"/>
      <c r="L113" s="74"/>
      <c r="M113" s="74"/>
      <c r="N113" s="74"/>
      <c r="O113" s="74"/>
      <c r="P113" s="74"/>
      <c r="Q113" s="74"/>
      <c r="R113" s="74"/>
      <c r="S113" s="74"/>
      <c r="T113" s="74"/>
      <c r="U113" s="74"/>
      <c r="V113" s="75"/>
    </row>
    <row r="114" spans="1:24" x14ac:dyDescent="0.25">
      <c r="A114" s="4" t="s">
        <v>26</v>
      </c>
      <c r="B114" s="5" t="s">
        <v>2</v>
      </c>
      <c r="C114" s="74">
        <v>774659</v>
      </c>
      <c r="D114" s="74">
        <v>1948813</v>
      </c>
      <c r="E114" s="74">
        <v>52569</v>
      </c>
      <c r="F114" s="74">
        <v>1642442</v>
      </c>
      <c r="G114" s="74">
        <v>694585</v>
      </c>
      <c r="H114" s="74">
        <v>37215</v>
      </c>
      <c r="I114" s="74">
        <v>13586</v>
      </c>
      <c r="J114" s="74">
        <v>361368</v>
      </c>
      <c r="K114" s="74">
        <v>14506</v>
      </c>
      <c r="L114" s="74">
        <v>172591</v>
      </c>
      <c r="M114" s="74">
        <v>274478</v>
      </c>
      <c r="N114" s="74">
        <v>4461783</v>
      </c>
      <c r="O114" s="74">
        <v>76763</v>
      </c>
      <c r="P114" s="74">
        <v>52084</v>
      </c>
      <c r="Q114" s="74">
        <v>80486</v>
      </c>
      <c r="R114" s="74">
        <v>54121</v>
      </c>
      <c r="S114" s="74">
        <v>87272</v>
      </c>
      <c r="T114" s="74">
        <v>488101</v>
      </c>
      <c r="U114" s="74">
        <v>61368</v>
      </c>
      <c r="V114" s="75">
        <v>156419</v>
      </c>
    </row>
    <row r="115" spans="1:24" x14ac:dyDescent="0.25">
      <c r="A115" s="4"/>
      <c r="B115" s="6" t="s">
        <v>40</v>
      </c>
      <c r="C115" s="74"/>
      <c r="D115" s="74"/>
      <c r="E115" s="74"/>
      <c r="F115" s="74"/>
      <c r="G115" s="74"/>
      <c r="H115" s="74"/>
      <c r="I115" s="74"/>
      <c r="J115" s="74"/>
      <c r="K115" s="74"/>
      <c r="L115" s="74"/>
      <c r="M115" s="74"/>
      <c r="N115" s="74"/>
      <c r="O115" s="74"/>
      <c r="P115" s="74"/>
      <c r="Q115" s="74"/>
      <c r="R115" s="74"/>
      <c r="S115" s="74"/>
      <c r="T115" s="74"/>
      <c r="U115" s="74"/>
      <c r="V115" s="75"/>
    </row>
    <row r="116" spans="1:24" x14ac:dyDescent="0.25">
      <c r="A116" s="4"/>
      <c r="B116" s="153" t="s">
        <v>253</v>
      </c>
      <c r="C116" s="77">
        <v>0</v>
      </c>
      <c r="D116" s="77">
        <v>2004</v>
      </c>
      <c r="E116" s="77">
        <v>0</v>
      </c>
      <c r="F116" s="77">
        <v>0</v>
      </c>
      <c r="G116" s="77">
        <v>0</v>
      </c>
      <c r="H116" s="77">
        <v>0</v>
      </c>
      <c r="I116" s="77">
        <v>0</v>
      </c>
      <c r="J116" s="77">
        <v>0</v>
      </c>
      <c r="K116" s="77">
        <v>0</v>
      </c>
      <c r="L116" s="77">
        <v>0</v>
      </c>
      <c r="M116" s="77">
        <v>0</v>
      </c>
      <c r="N116" s="77">
        <v>191798</v>
      </c>
      <c r="O116" s="77">
        <v>0</v>
      </c>
      <c r="P116" s="77">
        <v>0</v>
      </c>
      <c r="Q116" s="77">
        <v>0</v>
      </c>
      <c r="R116" s="77">
        <v>0</v>
      </c>
      <c r="S116" s="77">
        <v>0</v>
      </c>
      <c r="T116" s="77">
        <v>16739</v>
      </c>
      <c r="U116" s="77">
        <v>0</v>
      </c>
      <c r="V116" s="78">
        <v>0</v>
      </c>
    </row>
    <row r="117" spans="1:24" x14ac:dyDescent="0.25">
      <c r="A117" s="4"/>
      <c r="B117" s="16" t="s">
        <v>254</v>
      </c>
      <c r="C117" s="77"/>
      <c r="D117" s="77"/>
      <c r="E117" s="77"/>
      <c r="F117" s="77"/>
      <c r="G117" s="77"/>
      <c r="H117" s="77"/>
      <c r="I117" s="77"/>
      <c r="J117" s="77"/>
      <c r="K117" s="77"/>
      <c r="L117" s="77"/>
      <c r="M117" s="77"/>
      <c r="N117" s="77"/>
      <c r="O117" s="77"/>
      <c r="P117" s="77"/>
      <c r="Q117" s="77"/>
      <c r="R117" s="77"/>
      <c r="S117" s="77"/>
      <c r="T117" s="77"/>
      <c r="U117" s="77"/>
      <c r="V117" s="78"/>
    </row>
    <row r="118" spans="1:24" x14ac:dyDescent="0.25">
      <c r="A118" s="4"/>
      <c r="B118" s="153" t="s">
        <v>255</v>
      </c>
      <c r="C118" s="77">
        <v>774659</v>
      </c>
      <c r="D118" s="77">
        <v>1946809</v>
      </c>
      <c r="E118" s="77">
        <v>52569</v>
      </c>
      <c r="F118" s="77">
        <v>1642442</v>
      </c>
      <c r="G118" s="77">
        <v>694585</v>
      </c>
      <c r="H118" s="77">
        <v>37215</v>
      </c>
      <c r="I118" s="77">
        <v>13586</v>
      </c>
      <c r="J118" s="77">
        <v>361368</v>
      </c>
      <c r="K118" s="77">
        <v>14506</v>
      </c>
      <c r="L118" s="77">
        <v>172591</v>
      </c>
      <c r="M118" s="77">
        <v>274478</v>
      </c>
      <c r="N118" s="77">
        <v>4269985</v>
      </c>
      <c r="O118" s="77">
        <v>76763</v>
      </c>
      <c r="P118" s="77">
        <v>52084</v>
      </c>
      <c r="Q118" s="77">
        <v>80486</v>
      </c>
      <c r="R118" s="77">
        <v>54121</v>
      </c>
      <c r="S118" s="77">
        <v>87272</v>
      </c>
      <c r="T118" s="77">
        <v>471362</v>
      </c>
      <c r="U118" s="77">
        <v>61368</v>
      </c>
      <c r="V118" s="78">
        <v>156419</v>
      </c>
    </row>
    <row r="119" spans="1:24" x14ac:dyDescent="0.25">
      <c r="A119" s="4"/>
      <c r="B119" s="16" t="s">
        <v>40</v>
      </c>
      <c r="C119" s="77"/>
      <c r="D119" s="77"/>
      <c r="E119" s="77"/>
      <c r="F119" s="77"/>
      <c r="G119" s="77"/>
      <c r="H119" s="77"/>
      <c r="I119" s="77"/>
      <c r="J119" s="77"/>
      <c r="K119" s="77"/>
      <c r="L119" s="77"/>
      <c r="M119" s="77"/>
      <c r="N119" s="77"/>
      <c r="O119" s="77"/>
      <c r="P119" s="77"/>
      <c r="Q119" s="77"/>
      <c r="R119" s="77"/>
      <c r="S119" s="77"/>
      <c r="T119" s="77"/>
      <c r="U119" s="77"/>
      <c r="V119" s="78"/>
    </row>
    <row r="120" spans="1:24" x14ac:dyDescent="0.25">
      <c r="A120" s="84"/>
      <c r="B120" s="85" t="s">
        <v>41</v>
      </c>
      <c r="C120" s="86">
        <v>41637246</v>
      </c>
      <c r="D120" s="86">
        <v>92349745</v>
      </c>
      <c r="E120" s="86">
        <v>766736</v>
      </c>
      <c r="F120" s="86">
        <v>73174588</v>
      </c>
      <c r="G120" s="86">
        <v>6215257</v>
      </c>
      <c r="H120" s="86">
        <v>2291834</v>
      </c>
      <c r="I120" s="86">
        <v>484632</v>
      </c>
      <c r="J120" s="86">
        <v>15643902</v>
      </c>
      <c r="K120" s="86">
        <v>1219139</v>
      </c>
      <c r="L120" s="86">
        <v>12849380</v>
      </c>
      <c r="M120" s="86">
        <v>20560079</v>
      </c>
      <c r="N120" s="86">
        <v>117052218</v>
      </c>
      <c r="O120" s="86">
        <v>1575677</v>
      </c>
      <c r="P120" s="86">
        <v>7437103</v>
      </c>
      <c r="Q120" s="86">
        <v>3930353</v>
      </c>
      <c r="R120" s="86">
        <v>10707503</v>
      </c>
      <c r="S120" s="86">
        <v>1272965</v>
      </c>
      <c r="T120" s="86">
        <v>38778700</v>
      </c>
      <c r="U120" s="86">
        <v>3652730</v>
      </c>
      <c r="V120" s="87">
        <v>24159895</v>
      </c>
    </row>
    <row r="121" spans="1:24" x14ac:dyDescent="0.25">
      <c r="A121" s="70"/>
      <c r="B121" s="3" t="s">
        <v>106</v>
      </c>
      <c r="C121" s="7"/>
      <c r="D121" s="7"/>
      <c r="E121" s="7"/>
      <c r="F121" s="7"/>
      <c r="G121" s="7"/>
      <c r="H121" s="7"/>
      <c r="I121" s="7"/>
      <c r="J121" s="7"/>
      <c r="K121" s="7"/>
      <c r="L121" s="7"/>
      <c r="M121" s="7"/>
      <c r="N121" s="7"/>
      <c r="O121" s="7"/>
      <c r="P121" s="7"/>
      <c r="Q121" s="7"/>
      <c r="R121" s="7"/>
      <c r="S121" s="7"/>
      <c r="T121" s="7"/>
      <c r="U121" s="7"/>
      <c r="V121" s="28"/>
    </row>
    <row r="122" spans="1:24" x14ac:dyDescent="0.25">
      <c r="A122" s="4" t="s">
        <v>27</v>
      </c>
      <c r="B122" s="5" t="s">
        <v>3</v>
      </c>
      <c r="C122" s="74">
        <v>990000</v>
      </c>
      <c r="D122" s="74">
        <v>7065000</v>
      </c>
      <c r="E122" s="74">
        <v>104000</v>
      </c>
      <c r="F122" s="74">
        <v>3956094</v>
      </c>
      <c r="G122" s="74">
        <v>180000</v>
      </c>
      <c r="H122" s="74">
        <v>115000</v>
      </c>
      <c r="I122" s="74">
        <v>59500</v>
      </c>
      <c r="J122" s="74">
        <v>570000</v>
      </c>
      <c r="K122" s="74">
        <v>55000</v>
      </c>
      <c r="L122" s="74">
        <v>861333</v>
      </c>
      <c r="M122" s="74">
        <v>1145000</v>
      </c>
      <c r="N122" s="74">
        <v>5050000</v>
      </c>
      <c r="O122" s="74">
        <v>81250</v>
      </c>
      <c r="P122" s="74">
        <v>280000</v>
      </c>
      <c r="Q122" s="74">
        <v>535624</v>
      </c>
      <c r="R122" s="74">
        <v>376000</v>
      </c>
      <c r="S122" s="74">
        <v>66593</v>
      </c>
      <c r="T122" s="74">
        <v>1972962</v>
      </c>
      <c r="U122" s="74">
        <v>125000</v>
      </c>
      <c r="V122" s="75">
        <v>39904</v>
      </c>
    </row>
    <row r="123" spans="1:24" x14ac:dyDescent="0.25">
      <c r="A123" s="4"/>
      <c r="B123" s="6" t="s">
        <v>256</v>
      </c>
      <c r="C123" s="74"/>
      <c r="D123" s="74"/>
      <c r="E123" s="74"/>
      <c r="F123" s="74"/>
      <c r="G123" s="74"/>
      <c r="H123" s="74"/>
      <c r="I123" s="74"/>
      <c r="J123" s="74"/>
      <c r="K123" s="74"/>
      <c r="L123" s="74"/>
      <c r="M123" s="74"/>
      <c r="N123" s="74"/>
      <c r="O123" s="74"/>
      <c r="P123" s="74"/>
      <c r="Q123" s="74"/>
      <c r="R123" s="74"/>
      <c r="S123" s="74"/>
      <c r="T123" s="74"/>
      <c r="U123" s="74"/>
      <c r="V123" s="75"/>
    </row>
    <row r="124" spans="1:24" x14ac:dyDescent="0.25">
      <c r="A124" s="4" t="s">
        <v>28</v>
      </c>
      <c r="B124" s="5" t="s">
        <v>4</v>
      </c>
      <c r="C124" s="74">
        <v>128432</v>
      </c>
      <c r="D124" s="74">
        <v>71722</v>
      </c>
      <c r="E124" s="74">
        <v>1362</v>
      </c>
      <c r="F124" s="74">
        <v>1085399</v>
      </c>
      <c r="G124" s="74">
        <v>8796</v>
      </c>
      <c r="H124" s="74">
        <v>60000</v>
      </c>
      <c r="I124" s="74">
        <v>0</v>
      </c>
      <c r="J124" s="74">
        <v>104114</v>
      </c>
      <c r="K124" s="74">
        <v>0</v>
      </c>
      <c r="L124" s="74">
        <v>0</v>
      </c>
      <c r="M124" s="74">
        <v>0</v>
      </c>
      <c r="N124" s="74">
        <v>0</v>
      </c>
      <c r="O124" s="74">
        <v>0</v>
      </c>
      <c r="P124" s="74">
        <v>7008</v>
      </c>
      <c r="Q124" s="74">
        <v>0</v>
      </c>
      <c r="R124" s="74">
        <v>10109</v>
      </c>
      <c r="S124" s="74">
        <v>0</v>
      </c>
      <c r="T124" s="74">
        <v>0</v>
      </c>
      <c r="U124" s="74">
        <v>0</v>
      </c>
      <c r="V124" s="75">
        <v>0</v>
      </c>
    </row>
    <row r="125" spans="1:24" x14ac:dyDescent="0.25">
      <c r="A125" s="4"/>
      <c r="B125" s="6" t="s">
        <v>42</v>
      </c>
      <c r="C125" s="74"/>
      <c r="D125" s="74"/>
      <c r="E125" s="74"/>
      <c r="F125" s="74"/>
      <c r="G125" s="74"/>
      <c r="H125" s="74"/>
      <c r="I125" s="74"/>
      <c r="J125" s="74"/>
      <c r="K125" s="74"/>
      <c r="L125" s="74"/>
      <c r="M125" s="74"/>
      <c r="N125" s="74"/>
      <c r="O125" s="74"/>
      <c r="P125" s="74"/>
      <c r="Q125" s="74"/>
      <c r="R125" s="74"/>
      <c r="S125" s="74"/>
      <c r="T125" s="74"/>
      <c r="U125" s="74"/>
      <c r="V125" s="75"/>
    </row>
    <row r="126" spans="1:24" x14ac:dyDescent="0.25">
      <c r="A126" s="4" t="s">
        <v>29</v>
      </c>
      <c r="B126" s="5" t="s">
        <v>257</v>
      </c>
      <c r="C126" s="74">
        <v>7948</v>
      </c>
      <c r="D126" s="74">
        <v>9853</v>
      </c>
      <c r="E126" s="74">
        <v>0</v>
      </c>
      <c r="F126" s="74">
        <v>269196</v>
      </c>
      <c r="G126" s="74">
        <v>50000</v>
      </c>
      <c r="H126" s="74">
        <v>0</v>
      </c>
      <c r="I126" s="74">
        <v>0</v>
      </c>
      <c r="J126" s="74">
        <v>95900</v>
      </c>
      <c r="K126" s="74">
        <v>0</v>
      </c>
      <c r="L126" s="74">
        <v>0</v>
      </c>
      <c r="M126" s="74">
        <v>15000</v>
      </c>
      <c r="N126" s="74">
        <v>0</v>
      </c>
      <c r="O126" s="74">
        <v>0</v>
      </c>
      <c r="P126" s="74">
        <v>0</v>
      </c>
      <c r="Q126" s="74">
        <v>0</v>
      </c>
      <c r="R126" s="74">
        <v>0</v>
      </c>
      <c r="S126" s="74">
        <v>0</v>
      </c>
      <c r="T126" s="74">
        <v>0</v>
      </c>
      <c r="U126" s="74">
        <v>0</v>
      </c>
      <c r="V126" s="75">
        <v>1087</v>
      </c>
    </row>
    <row r="127" spans="1:24" x14ac:dyDescent="0.25">
      <c r="A127" s="4"/>
      <c r="B127" s="6" t="s">
        <v>258</v>
      </c>
      <c r="C127" s="74"/>
      <c r="D127" s="74"/>
      <c r="E127" s="74"/>
      <c r="F127" s="74"/>
      <c r="G127" s="74"/>
      <c r="H127" s="74"/>
      <c r="I127" s="74"/>
      <c r="J127" s="74"/>
      <c r="K127" s="74"/>
      <c r="L127" s="74"/>
      <c r="M127" s="74"/>
      <c r="N127" s="74"/>
      <c r="O127" s="74"/>
      <c r="P127" s="74"/>
      <c r="Q127" s="74"/>
      <c r="R127" s="74"/>
      <c r="S127" s="74"/>
      <c r="T127" s="74"/>
      <c r="U127" s="74"/>
      <c r="V127" s="75"/>
    </row>
    <row r="128" spans="1:24" s="140" customFormat="1" x14ac:dyDescent="0.25">
      <c r="A128" s="4" t="s">
        <v>30</v>
      </c>
      <c r="B128" s="5" t="s">
        <v>259</v>
      </c>
      <c r="C128" s="74">
        <v>-21858</v>
      </c>
      <c r="D128" s="74">
        <v>-79508</v>
      </c>
      <c r="E128" s="74">
        <v>-1378</v>
      </c>
      <c r="F128" s="74">
        <v>-997</v>
      </c>
      <c r="G128" s="74">
        <v>0</v>
      </c>
      <c r="H128" s="74">
        <v>-4459</v>
      </c>
      <c r="I128" s="74">
        <v>0</v>
      </c>
      <c r="J128" s="74">
        <v>-1095</v>
      </c>
      <c r="K128" s="74">
        <v>0</v>
      </c>
      <c r="L128" s="74">
        <v>0</v>
      </c>
      <c r="M128" s="74">
        <v>0</v>
      </c>
      <c r="N128" s="74">
        <v>0</v>
      </c>
      <c r="O128" s="74">
        <v>0</v>
      </c>
      <c r="P128" s="74">
        <v>0</v>
      </c>
      <c r="Q128" s="74">
        <v>0</v>
      </c>
      <c r="R128" s="74"/>
      <c r="S128" s="74">
        <v>0</v>
      </c>
      <c r="T128" s="74">
        <v>-795</v>
      </c>
      <c r="U128" s="74">
        <v>0</v>
      </c>
      <c r="V128" s="75">
        <v>0</v>
      </c>
      <c r="X128"/>
    </row>
    <row r="129" spans="1:24" s="140" customFormat="1" x14ac:dyDescent="0.25">
      <c r="A129" s="4"/>
      <c r="B129" s="6" t="s">
        <v>260</v>
      </c>
      <c r="C129" s="74"/>
      <c r="D129" s="74"/>
      <c r="E129" s="74"/>
      <c r="F129" s="74"/>
      <c r="G129" s="74"/>
      <c r="H129" s="74"/>
      <c r="I129" s="74"/>
      <c r="J129" s="74"/>
      <c r="K129" s="74"/>
      <c r="L129" s="74"/>
      <c r="M129" s="74"/>
      <c r="N129" s="74"/>
      <c r="O129" s="74"/>
      <c r="P129" s="74"/>
      <c r="Q129" s="74"/>
      <c r="R129" s="74"/>
      <c r="S129" s="74"/>
      <c r="T129" s="74"/>
      <c r="U129" s="74"/>
      <c r="V129" s="75"/>
      <c r="X129"/>
    </row>
    <row r="130" spans="1:24" s="140" customFormat="1" x14ac:dyDescent="0.25">
      <c r="A130" s="4" t="s">
        <v>31</v>
      </c>
      <c r="B130" s="5" t="s">
        <v>5</v>
      </c>
      <c r="C130" s="74">
        <v>-1125505</v>
      </c>
      <c r="D130" s="74">
        <v>-357273</v>
      </c>
      <c r="E130" s="74">
        <v>-59915</v>
      </c>
      <c r="F130" s="74">
        <v>-382951</v>
      </c>
      <c r="G130" s="74">
        <v>-4014</v>
      </c>
      <c r="H130" s="74">
        <v>-72901</v>
      </c>
      <c r="I130" s="74">
        <v>-9957</v>
      </c>
      <c r="J130" s="74">
        <v>-33277</v>
      </c>
      <c r="K130" s="74">
        <v>-20769</v>
      </c>
      <c r="L130" s="74">
        <v>-17320</v>
      </c>
      <c r="M130" s="74">
        <v>-287740</v>
      </c>
      <c r="N130" s="74">
        <v>-1669439</v>
      </c>
      <c r="O130" s="74">
        <v>-55555</v>
      </c>
      <c r="P130" s="74">
        <v>-876</v>
      </c>
      <c r="Q130" s="74">
        <v>-25439</v>
      </c>
      <c r="R130" s="74">
        <v>-166568</v>
      </c>
      <c r="S130" s="74">
        <v>0</v>
      </c>
      <c r="T130" s="74">
        <v>-616155</v>
      </c>
      <c r="U130" s="74">
        <v>-312</v>
      </c>
      <c r="V130" s="75">
        <v>-84072</v>
      </c>
      <c r="X130"/>
    </row>
    <row r="131" spans="1:24" s="140" customFormat="1" x14ac:dyDescent="0.25">
      <c r="A131" s="4"/>
      <c r="B131" s="6" t="s">
        <v>43</v>
      </c>
      <c r="C131" s="74"/>
      <c r="D131" s="74"/>
      <c r="E131" s="74"/>
      <c r="F131" s="74"/>
      <c r="G131" s="74"/>
      <c r="H131" s="74"/>
      <c r="I131" s="74"/>
      <c r="J131" s="74"/>
      <c r="K131" s="74"/>
      <c r="L131" s="74"/>
      <c r="M131" s="74"/>
      <c r="N131" s="74"/>
      <c r="O131" s="74"/>
      <c r="P131" s="74"/>
      <c r="Q131" s="74"/>
      <c r="R131" s="74"/>
      <c r="S131" s="74"/>
      <c r="T131" s="74"/>
      <c r="U131" s="74"/>
      <c r="V131" s="75"/>
      <c r="X131"/>
    </row>
    <row r="132" spans="1:24" x14ac:dyDescent="0.25">
      <c r="A132" s="4" t="s">
        <v>32</v>
      </c>
      <c r="B132" s="5" t="s">
        <v>261</v>
      </c>
      <c r="C132" s="74">
        <v>1057134</v>
      </c>
      <c r="D132" s="74">
        <v>57295</v>
      </c>
      <c r="E132" s="74">
        <v>46413</v>
      </c>
      <c r="F132" s="74">
        <v>1322053</v>
      </c>
      <c r="G132" s="74">
        <v>302863</v>
      </c>
      <c r="H132" s="74">
        <v>240380</v>
      </c>
      <c r="I132" s="74">
        <v>5327</v>
      </c>
      <c r="J132" s="74">
        <v>272411</v>
      </c>
      <c r="K132" s="74">
        <v>28683</v>
      </c>
      <c r="L132" s="74">
        <v>173450</v>
      </c>
      <c r="M132" s="74">
        <v>232274</v>
      </c>
      <c r="N132" s="74">
        <v>1763763</v>
      </c>
      <c r="O132" s="74">
        <v>189416</v>
      </c>
      <c r="P132" s="74">
        <v>5972</v>
      </c>
      <c r="Q132" s="74">
        <v>126371</v>
      </c>
      <c r="R132" s="74">
        <v>319486</v>
      </c>
      <c r="S132" s="74">
        <v>56983</v>
      </c>
      <c r="T132" s="74">
        <v>751500</v>
      </c>
      <c r="U132" s="74">
        <v>44693</v>
      </c>
      <c r="V132" s="75">
        <v>25389</v>
      </c>
    </row>
    <row r="133" spans="1:24" x14ac:dyDescent="0.25">
      <c r="A133" s="4"/>
      <c r="B133" s="6" t="s">
        <v>262</v>
      </c>
      <c r="C133" s="74"/>
      <c r="D133" s="74"/>
      <c r="E133" s="74"/>
      <c r="F133" s="74"/>
      <c r="G133" s="74"/>
      <c r="H133" s="74"/>
      <c r="I133" s="74"/>
      <c r="J133" s="74"/>
      <c r="K133" s="74"/>
      <c r="L133" s="74"/>
      <c r="M133" s="74"/>
      <c r="N133" s="74"/>
      <c r="O133" s="74"/>
      <c r="P133" s="74"/>
      <c r="Q133" s="74"/>
      <c r="R133" s="74"/>
      <c r="S133" s="74"/>
      <c r="T133" s="74"/>
      <c r="U133" s="74"/>
      <c r="V133" s="75"/>
    </row>
    <row r="134" spans="1:24" x14ac:dyDescent="0.25">
      <c r="A134" s="4" t="s">
        <v>263</v>
      </c>
      <c r="B134" s="5" t="s">
        <v>264</v>
      </c>
      <c r="C134" s="74">
        <v>79141</v>
      </c>
      <c r="D134" s="74">
        <v>88398</v>
      </c>
      <c r="E134" s="74">
        <v>7060</v>
      </c>
      <c r="F134" s="74">
        <v>156010</v>
      </c>
      <c r="G134" s="74">
        <v>5274</v>
      </c>
      <c r="H134" s="74">
        <v>5474</v>
      </c>
      <c r="I134" s="74">
        <v>1454</v>
      </c>
      <c r="J134" s="74">
        <v>8500</v>
      </c>
      <c r="K134" s="74">
        <v>2067</v>
      </c>
      <c r="L134" s="74">
        <v>36317</v>
      </c>
      <c r="M134" s="74">
        <v>5068</v>
      </c>
      <c r="N134" s="74">
        <v>91429</v>
      </c>
      <c r="O134" s="74">
        <v>12047</v>
      </c>
      <c r="P134" s="74">
        <v>1171</v>
      </c>
      <c r="Q134" s="74">
        <v>29819</v>
      </c>
      <c r="R134" s="74">
        <v>1431</v>
      </c>
      <c r="S134" s="74">
        <v>5477</v>
      </c>
      <c r="T134" s="74">
        <v>72589</v>
      </c>
      <c r="U134" s="74">
        <v>5489</v>
      </c>
      <c r="V134" s="75">
        <v>-49052</v>
      </c>
    </row>
    <row r="135" spans="1:24" x14ac:dyDescent="0.25">
      <c r="A135" s="4"/>
      <c r="B135" s="6" t="s">
        <v>265</v>
      </c>
      <c r="C135" s="74"/>
      <c r="D135" s="74"/>
      <c r="E135" s="74"/>
      <c r="F135" s="74"/>
      <c r="G135" s="74"/>
      <c r="H135" s="74"/>
      <c r="I135" s="74"/>
      <c r="J135" s="74"/>
      <c r="K135" s="74"/>
      <c r="L135" s="74"/>
      <c r="M135" s="74"/>
      <c r="N135" s="74"/>
      <c r="O135" s="74"/>
      <c r="P135" s="74"/>
      <c r="Q135" s="74"/>
      <c r="R135" s="74"/>
      <c r="S135" s="74"/>
      <c r="T135" s="74"/>
      <c r="U135" s="74"/>
      <c r="V135" s="75"/>
    </row>
    <row r="136" spans="1:24" x14ac:dyDescent="0.25">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4">
        <v>0</v>
      </c>
      <c r="T136" s="74">
        <v>0</v>
      </c>
      <c r="U136" s="74">
        <v>0</v>
      </c>
      <c r="V136" s="75">
        <v>0</v>
      </c>
    </row>
    <row r="137" spans="1:24" x14ac:dyDescent="0.25">
      <c r="A137" s="4"/>
      <c r="B137" s="6" t="s">
        <v>268</v>
      </c>
      <c r="C137" s="74"/>
      <c r="D137" s="74"/>
      <c r="E137" s="74"/>
      <c r="F137" s="74"/>
      <c r="G137" s="74"/>
      <c r="H137" s="74"/>
      <c r="I137" s="74"/>
      <c r="J137" s="74"/>
      <c r="K137" s="74"/>
      <c r="L137" s="74"/>
      <c r="M137" s="74"/>
      <c r="N137" s="74"/>
      <c r="O137" s="74"/>
      <c r="P137" s="74"/>
      <c r="Q137" s="74"/>
      <c r="R137" s="74"/>
      <c r="S137" s="74"/>
      <c r="T137" s="74"/>
      <c r="U137" s="74"/>
      <c r="V137" s="75"/>
    </row>
    <row r="138" spans="1:24" x14ac:dyDescent="0.25">
      <c r="A138" s="88" t="s">
        <v>269</v>
      </c>
      <c r="B138" s="5" t="s">
        <v>270</v>
      </c>
      <c r="C138" s="74">
        <v>472236</v>
      </c>
      <c r="D138" s="74">
        <v>511544</v>
      </c>
      <c r="E138" s="74">
        <v>0</v>
      </c>
      <c r="F138" s="74">
        <v>582651</v>
      </c>
      <c r="G138" s="74">
        <v>76543</v>
      </c>
      <c r="H138" s="74">
        <v>215</v>
      </c>
      <c r="I138" s="74">
        <v>1024</v>
      </c>
      <c r="J138" s="74">
        <v>372229</v>
      </c>
      <c r="K138" s="74">
        <v>8595</v>
      </c>
      <c r="L138" s="74">
        <v>91696</v>
      </c>
      <c r="M138" s="74">
        <v>9881</v>
      </c>
      <c r="N138" s="74">
        <v>1413048</v>
      </c>
      <c r="O138" s="74">
        <v>3901</v>
      </c>
      <c r="P138" s="74">
        <v>0</v>
      </c>
      <c r="Q138" s="74">
        <v>19</v>
      </c>
      <c r="R138" s="74">
        <v>0</v>
      </c>
      <c r="S138" s="74">
        <v>0</v>
      </c>
      <c r="T138" s="74">
        <v>549964</v>
      </c>
      <c r="U138" s="74">
        <v>0</v>
      </c>
      <c r="V138" s="75">
        <v>0</v>
      </c>
    </row>
    <row r="139" spans="1:24" x14ac:dyDescent="0.25">
      <c r="A139" s="4"/>
      <c r="B139" s="6" t="s">
        <v>271</v>
      </c>
      <c r="C139" s="74"/>
      <c r="D139" s="74"/>
      <c r="E139" s="74"/>
      <c r="F139" s="74"/>
      <c r="G139" s="74"/>
      <c r="H139" s="74"/>
      <c r="I139" s="74"/>
      <c r="J139" s="74"/>
      <c r="K139" s="74"/>
      <c r="L139" s="74"/>
      <c r="M139" s="74"/>
      <c r="N139" s="74"/>
      <c r="O139" s="74"/>
      <c r="P139" s="74"/>
      <c r="Q139" s="74"/>
      <c r="R139" s="74"/>
      <c r="S139" s="74"/>
      <c r="T139" s="74"/>
      <c r="U139" s="74"/>
      <c r="V139" s="75"/>
    </row>
    <row r="140" spans="1:24" x14ac:dyDescent="0.25">
      <c r="A140" s="84"/>
      <c r="B140" s="85" t="s">
        <v>272</v>
      </c>
      <c r="C140" s="86">
        <v>1587528</v>
      </c>
      <c r="D140" s="86">
        <v>7367031</v>
      </c>
      <c r="E140" s="86">
        <v>97542</v>
      </c>
      <c r="F140" s="86">
        <v>6987455</v>
      </c>
      <c r="G140" s="86">
        <v>619462</v>
      </c>
      <c r="H140" s="86">
        <v>343709</v>
      </c>
      <c r="I140" s="86">
        <v>57348</v>
      </c>
      <c r="J140" s="86">
        <v>1388782</v>
      </c>
      <c r="K140" s="86">
        <v>73576</v>
      </c>
      <c r="L140" s="86">
        <v>1145476</v>
      </c>
      <c r="M140" s="86">
        <v>1119483</v>
      </c>
      <c r="N140" s="86">
        <v>6648801</v>
      </c>
      <c r="O140" s="86">
        <v>231059</v>
      </c>
      <c r="P140" s="86">
        <v>293275</v>
      </c>
      <c r="Q140" s="86">
        <v>666394</v>
      </c>
      <c r="R140" s="86">
        <v>540458</v>
      </c>
      <c r="S140" s="86">
        <v>129053</v>
      </c>
      <c r="T140" s="86">
        <v>2730065</v>
      </c>
      <c r="U140" s="86">
        <v>174870</v>
      </c>
      <c r="V140" s="87">
        <v>-66744</v>
      </c>
    </row>
    <row r="141" spans="1:24" x14ac:dyDescent="0.25">
      <c r="A141" s="89"/>
      <c r="B141" s="90" t="s">
        <v>273</v>
      </c>
      <c r="C141" s="91">
        <v>43224774</v>
      </c>
      <c r="D141" s="91">
        <v>99716776</v>
      </c>
      <c r="E141" s="91">
        <v>864278</v>
      </c>
      <c r="F141" s="91">
        <v>80162043</v>
      </c>
      <c r="G141" s="91">
        <v>6834719</v>
      </c>
      <c r="H141" s="91">
        <v>2635543</v>
      </c>
      <c r="I141" s="91">
        <v>541980</v>
      </c>
      <c r="J141" s="91">
        <v>17032684</v>
      </c>
      <c r="K141" s="91">
        <v>1292715</v>
      </c>
      <c r="L141" s="91">
        <v>13994856</v>
      </c>
      <c r="M141" s="91">
        <v>21679562</v>
      </c>
      <c r="N141" s="91">
        <v>123701019</v>
      </c>
      <c r="O141" s="91">
        <v>1806736</v>
      </c>
      <c r="P141" s="91">
        <v>7730378</v>
      </c>
      <c r="Q141" s="91">
        <v>4596747</v>
      </c>
      <c r="R141" s="91">
        <v>11247961</v>
      </c>
      <c r="S141" s="91">
        <v>1402018</v>
      </c>
      <c r="T141" s="91">
        <v>41508765</v>
      </c>
      <c r="U141" s="91">
        <v>3827600</v>
      </c>
      <c r="V141" s="92">
        <v>24093151</v>
      </c>
    </row>
    <row r="142" spans="1:24" s="151" customFormat="1" x14ac:dyDescent="0.25">
      <c r="A142" s="93"/>
      <c r="B142" s="5"/>
      <c r="C142" s="94"/>
      <c r="D142" s="94"/>
      <c r="E142" s="94"/>
      <c r="F142" s="94"/>
      <c r="G142" s="94"/>
      <c r="H142" s="94"/>
      <c r="I142" s="94"/>
      <c r="J142" s="94"/>
      <c r="K142" s="94"/>
      <c r="L142" s="94"/>
      <c r="M142" s="94"/>
      <c r="N142" s="94"/>
      <c r="O142" s="94"/>
      <c r="P142" s="94"/>
      <c r="Q142" s="94"/>
      <c r="R142" s="94"/>
      <c r="S142" s="94"/>
      <c r="T142" s="94"/>
      <c r="U142" s="94"/>
      <c r="V142" s="94"/>
    </row>
    <row r="143" spans="1:24" x14ac:dyDescent="0.25">
      <c r="A143" s="8" t="s">
        <v>44</v>
      </c>
      <c r="C143" s="49"/>
      <c r="D143" s="49"/>
      <c r="E143" s="49"/>
      <c r="F143" s="49"/>
      <c r="G143" s="49"/>
      <c r="H143" s="49"/>
      <c r="I143" s="49"/>
      <c r="J143" s="49"/>
      <c r="K143" s="49"/>
      <c r="L143" s="49"/>
      <c r="M143" s="49"/>
      <c r="N143" s="49"/>
      <c r="O143" s="49"/>
      <c r="P143" s="49"/>
      <c r="Q143" s="49"/>
      <c r="R143" s="49"/>
      <c r="S143" s="49"/>
      <c r="T143" s="49"/>
      <c r="U143" s="49"/>
      <c r="V143" s="49"/>
    </row>
    <row r="144" spans="1:24" x14ac:dyDescent="0.25">
      <c r="A144" s="9" t="s">
        <v>45</v>
      </c>
      <c r="C144" s="49"/>
      <c r="D144" s="49"/>
      <c r="E144" s="49"/>
      <c r="F144" s="49"/>
      <c r="G144" s="49"/>
      <c r="H144" s="49"/>
      <c r="I144" s="49"/>
      <c r="J144" s="49"/>
      <c r="K144" s="49"/>
      <c r="L144" s="49"/>
      <c r="M144" s="49"/>
      <c r="N144" s="49"/>
      <c r="O144" s="49"/>
      <c r="P144" s="49"/>
      <c r="Q144" s="49"/>
      <c r="R144" s="49"/>
      <c r="S144" s="49"/>
      <c r="T144" s="49"/>
      <c r="U144" s="49"/>
      <c r="V144" s="49"/>
    </row>
    <row r="145" spans="1:22" x14ac:dyDescent="0.25">
      <c r="A145" s="9"/>
      <c r="C145" s="49"/>
      <c r="D145" s="49"/>
      <c r="E145" s="49"/>
      <c r="F145" s="49"/>
      <c r="G145" s="49"/>
      <c r="H145" s="49"/>
      <c r="I145" s="49"/>
      <c r="J145" s="49"/>
      <c r="K145" s="49"/>
      <c r="L145" s="49"/>
      <c r="M145" s="49"/>
      <c r="N145" s="49"/>
      <c r="O145" s="49"/>
      <c r="P145" s="49"/>
      <c r="Q145" s="49"/>
      <c r="R145" s="49"/>
      <c r="S145" s="49"/>
      <c r="T145" s="49"/>
      <c r="U145" s="49"/>
      <c r="V145" s="49"/>
    </row>
    <row r="146" spans="1:22" x14ac:dyDescent="0.25">
      <c r="A146" s="8" t="s">
        <v>274</v>
      </c>
    </row>
    <row r="147" spans="1:22" x14ac:dyDescent="0.25">
      <c r="A147" s="9" t="s">
        <v>275</v>
      </c>
    </row>
  </sheetData>
  <pageMargins left="0.70866141732283472" right="0.70866141732283472" top="0.55118110236220474" bottom="0.55118110236220474" header="0.31496062992125984" footer="0.31496062992125984"/>
  <pageSetup paperSize="9" scale="65"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7"/>
  <sheetViews>
    <sheetView showGridLines="0" zoomScaleNormal="100" workbookViewId="0">
      <selection activeCell="K35" sqref="K35"/>
    </sheetView>
  </sheetViews>
  <sheetFormatPr defaultRowHeight="11.25" x14ac:dyDescent="0.2"/>
  <cols>
    <col min="1" max="1" width="4.28515625" style="11" customWidth="1"/>
    <col min="2" max="2" width="62.7109375" style="11" customWidth="1"/>
    <col min="3" max="23" width="12.42578125" style="11" customWidth="1"/>
    <col min="24" max="24" width="9.140625" style="11"/>
    <col min="25" max="25" width="9.28515625" style="11" bestFit="1" customWidth="1"/>
    <col min="26" max="16384" width="9.140625" style="11"/>
  </cols>
  <sheetData>
    <row r="1" spans="1:23" ht="15" customHeight="1" x14ac:dyDescent="0.2">
      <c r="A1" s="62" t="s">
        <v>33</v>
      </c>
      <c r="B1" s="97"/>
    </row>
    <row r="2" spans="1:23" ht="15" customHeight="1" x14ac:dyDescent="0.2">
      <c r="A2" s="62" t="s">
        <v>276</v>
      </c>
      <c r="B2" s="97"/>
    </row>
    <row r="3" spans="1:23" ht="15" customHeight="1" x14ac:dyDescent="0.2">
      <c r="A3" s="63" t="s">
        <v>151</v>
      </c>
    </row>
    <row r="4" spans="1:23" s="1" customFormat="1" ht="30" customHeight="1" x14ac:dyDescent="0.2">
      <c r="A4" s="64"/>
      <c r="B4" s="98"/>
      <c r="C4" s="66" t="s">
        <v>8</v>
      </c>
      <c r="D4" s="67" t="s">
        <v>152</v>
      </c>
      <c r="E4" s="68" t="s">
        <v>7</v>
      </c>
      <c r="F4" s="66" t="s">
        <v>153</v>
      </c>
      <c r="G4" s="68" t="s">
        <v>154</v>
      </c>
      <c r="H4" s="68" t="s">
        <v>9</v>
      </c>
      <c r="I4" s="68" t="s">
        <v>155</v>
      </c>
      <c r="J4" s="66" t="s">
        <v>156</v>
      </c>
      <c r="K4" s="68" t="s">
        <v>157</v>
      </c>
      <c r="L4" s="67" t="s">
        <v>158</v>
      </c>
      <c r="M4" s="68" t="s">
        <v>10</v>
      </c>
      <c r="N4" s="66" t="s">
        <v>6</v>
      </c>
      <c r="O4" s="68" t="s">
        <v>159</v>
      </c>
      <c r="P4" s="68" t="s">
        <v>160</v>
      </c>
      <c r="Q4" s="68" t="s">
        <v>161</v>
      </c>
      <c r="R4" s="68" t="s">
        <v>162</v>
      </c>
      <c r="S4" s="68" t="s">
        <v>163</v>
      </c>
      <c r="T4" s="68" t="s">
        <v>164</v>
      </c>
      <c r="U4" s="68" t="s">
        <v>165</v>
      </c>
      <c r="V4" s="68" t="s">
        <v>166</v>
      </c>
      <c r="W4" s="69" t="s">
        <v>167</v>
      </c>
    </row>
    <row r="5" spans="1:23" ht="15" customHeight="1" x14ac:dyDescent="0.2">
      <c r="A5" s="99"/>
      <c r="B5" s="3" t="s">
        <v>168</v>
      </c>
      <c r="C5" s="2"/>
      <c r="D5" s="2"/>
      <c r="E5" s="2"/>
      <c r="F5" s="2"/>
      <c r="G5" s="2"/>
      <c r="H5" s="2"/>
      <c r="I5" s="2"/>
      <c r="J5" s="2"/>
      <c r="K5" s="2"/>
      <c r="L5" s="2"/>
      <c r="M5" s="2"/>
      <c r="N5" s="2"/>
      <c r="O5" s="2"/>
      <c r="P5" s="2"/>
      <c r="Q5" s="2"/>
      <c r="R5" s="2"/>
      <c r="S5" s="2"/>
      <c r="T5" s="2"/>
      <c r="U5" s="2"/>
      <c r="V5" s="2"/>
      <c r="W5" s="25"/>
    </row>
    <row r="6" spans="1:23" ht="15" customHeight="1" x14ac:dyDescent="0.2">
      <c r="A6" s="4" t="s">
        <v>11</v>
      </c>
      <c r="B6" s="5" t="s">
        <v>169</v>
      </c>
      <c r="C6" s="74">
        <v>1328222</v>
      </c>
      <c r="D6" s="74">
        <v>1484262</v>
      </c>
      <c r="E6" s="74">
        <v>4165</v>
      </c>
      <c r="F6" s="74">
        <v>930505</v>
      </c>
      <c r="G6" s="74">
        <v>12078</v>
      </c>
      <c r="H6" s="74">
        <v>5108</v>
      </c>
      <c r="I6" s="74">
        <v>514</v>
      </c>
      <c r="J6" s="74">
        <v>118734</v>
      </c>
      <c r="K6" s="74">
        <v>2217</v>
      </c>
      <c r="L6" s="74">
        <v>272417</v>
      </c>
      <c r="M6" s="74">
        <v>240024</v>
      </c>
      <c r="N6" s="74">
        <v>1468752</v>
      </c>
      <c r="O6" s="74">
        <v>8894</v>
      </c>
      <c r="P6" s="74">
        <v>156333</v>
      </c>
      <c r="Q6" s="74">
        <v>85823</v>
      </c>
      <c r="R6" s="74">
        <v>349354</v>
      </c>
      <c r="S6" s="74">
        <v>123775</v>
      </c>
      <c r="T6" s="74">
        <v>17</v>
      </c>
      <c r="U6" s="74">
        <v>316875</v>
      </c>
      <c r="V6" s="74">
        <v>15245</v>
      </c>
      <c r="W6" s="75">
        <v>23805</v>
      </c>
    </row>
    <row r="7" spans="1:23" ht="15" customHeight="1" x14ac:dyDescent="0.2">
      <c r="A7" s="4"/>
      <c r="B7" s="6" t="s">
        <v>170</v>
      </c>
      <c r="C7" s="74"/>
      <c r="D7" s="74"/>
      <c r="E7" s="74"/>
      <c r="F7" s="74"/>
      <c r="G7" s="74"/>
      <c r="H7" s="74"/>
      <c r="I7" s="74"/>
      <c r="J7" s="74"/>
      <c r="K7" s="74"/>
      <c r="L7" s="74"/>
      <c r="M7" s="74"/>
      <c r="N7" s="74"/>
      <c r="O7" s="74"/>
      <c r="P7" s="74"/>
      <c r="Q7" s="74"/>
      <c r="R7" s="74"/>
      <c r="S7" s="74"/>
      <c r="T7" s="74"/>
      <c r="U7" s="74"/>
      <c r="V7" s="74"/>
      <c r="W7" s="75"/>
    </row>
    <row r="8" spans="1:23" ht="15" customHeight="1" x14ac:dyDescent="0.2">
      <c r="A8" s="4" t="s">
        <v>12</v>
      </c>
      <c r="B8" s="5" t="s">
        <v>171</v>
      </c>
      <c r="C8" s="74">
        <v>338551</v>
      </c>
      <c r="D8" s="74">
        <v>1259025</v>
      </c>
      <c r="E8" s="74">
        <v>82729</v>
      </c>
      <c r="F8" s="74">
        <v>557972</v>
      </c>
      <c r="G8" s="74">
        <v>49369</v>
      </c>
      <c r="H8" s="74">
        <v>3845</v>
      </c>
      <c r="I8" s="74">
        <v>12677</v>
      </c>
      <c r="J8" s="74">
        <v>217814</v>
      </c>
      <c r="K8" s="74">
        <v>90920</v>
      </c>
      <c r="L8" s="74">
        <v>88765</v>
      </c>
      <c r="M8" s="74">
        <v>74353</v>
      </c>
      <c r="N8" s="74">
        <v>1264973</v>
      </c>
      <c r="O8" s="74">
        <v>5440</v>
      </c>
      <c r="P8" s="74">
        <v>63610</v>
      </c>
      <c r="Q8" s="74">
        <v>45501</v>
      </c>
      <c r="R8" s="74">
        <v>115653</v>
      </c>
      <c r="S8" s="74">
        <v>92921</v>
      </c>
      <c r="T8" s="74">
        <v>46669</v>
      </c>
      <c r="U8" s="74">
        <v>236283</v>
      </c>
      <c r="V8" s="74">
        <v>53613</v>
      </c>
      <c r="W8" s="75">
        <v>244511</v>
      </c>
    </row>
    <row r="9" spans="1:23" ht="15" customHeight="1" x14ac:dyDescent="0.2">
      <c r="A9" s="4"/>
      <c r="B9" s="6" t="s">
        <v>172</v>
      </c>
      <c r="C9" s="74"/>
      <c r="D9" s="74"/>
      <c r="E9" s="74"/>
      <c r="F9" s="74"/>
      <c r="G9" s="74"/>
      <c r="H9" s="74"/>
      <c r="I9" s="74"/>
      <c r="J9" s="74"/>
      <c r="K9" s="74"/>
      <c r="L9" s="74"/>
      <c r="M9" s="74"/>
      <c r="N9" s="74"/>
      <c r="O9" s="74"/>
      <c r="P9" s="74"/>
      <c r="Q9" s="74"/>
      <c r="R9" s="74"/>
      <c r="S9" s="74"/>
      <c r="T9" s="74"/>
      <c r="U9" s="74"/>
      <c r="V9" s="74"/>
      <c r="W9" s="75"/>
    </row>
    <row r="10" spans="1:23" ht="15" customHeight="1" x14ac:dyDescent="0.2">
      <c r="A10" s="4" t="s">
        <v>13</v>
      </c>
      <c r="B10" s="5" t="s">
        <v>173</v>
      </c>
      <c r="C10" s="74">
        <v>1190230</v>
      </c>
      <c r="D10" s="74">
        <v>5136299</v>
      </c>
      <c r="E10" s="74">
        <v>8890</v>
      </c>
      <c r="F10" s="74">
        <v>3942061</v>
      </c>
      <c r="G10" s="74">
        <v>2012802</v>
      </c>
      <c r="H10" s="74">
        <v>69204</v>
      </c>
      <c r="I10" s="74">
        <v>42297</v>
      </c>
      <c r="J10" s="74">
        <v>461311</v>
      </c>
      <c r="K10" s="74">
        <v>186241</v>
      </c>
      <c r="L10" s="74">
        <v>1604</v>
      </c>
      <c r="M10" s="74">
        <v>124589</v>
      </c>
      <c r="N10" s="74">
        <v>3440906</v>
      </c>
      <c r="O10" s="74">
        <v>600020</v>
      </c>
      <c r="P10" s="74">
        <v>33437</v>
      </c>
      <c r="Q10" s="74">
        <v>94136</v>
      </c>
      <c r="R10" s="74">
        <v>437316</v>
      </c>
      <c r="S10" s="74">
        <v>21403</v>
      </c>
      <c r="T10" s="74">
        <v>1012</v>
      </c>
      <c r="U10" s="74">
        <v>1639674</v>
      </c>
      <c r="V10" s="74">
        <v>17561</v>
      </c>
      <c r="W10" s="75">
        <v>12370</v>
      </c>
    </row>
    <row r="11" spans="1:23" ht="15" customHeight="1" x14ac:dyDescent="0.2">
      <c r="A11" s="4"/>
      <c r="B11" s="6" t="s">
        <v>34</v>
      </c>
      <c r="C11" s="74"/>
      <c r="D11" s="74"/>
      <c r="E11" s="74"/>
      <c r="F11" s="74"/>
      <c r="G11" s="74"/>
      <c r="H11" s="74"/>
      <c r="I11" s="74"/>
      <c r="J11" s="74"/>
      <c r="K11" s="74"/>
      <c r="L11" s="74"/>
      <c r="M11" s="74"/>
      <c r="N11" s="74"/>
      <c r="O11" s="74"/>
      <c r="P11" s="74"/>
      <c r="Q11" s="74"/>
      <c r="R11" s="74"/>
      <c r="S11" s="74"/>
      <c r="T11" s="74"/>
      <c r="U11" s="74"/>
      <c r="V11" s="74"/>
      <c r="W11" s="75"/>
    </row>
    <row r="12" spans="1:23" ht="15" customHeight="1" x14ac:dyDescent="0.2">
      <c r="A12" s="4" t="s">
        <v>14</v>
      </c>
      <c r="B12" s="5" t="s">
        <v>174</v>
      </c>
      <c r="C12" s="74">
        <v>51421</v>
      </c>
      <c r="D12" s="74">
        <v>0</v>
      </c>
      <c r="E12" s="74">
        <v>0</v>
      </c>
      <c r="F12" s="74">
        <v>1424331</v>
      </c>
      <c r="G12" s="74">
        <v>0</v>
      </c>
      <c r="H12" s="74">
        <v>1554</v>
      </c>
      <c r="I12" s="74">
        <v>0</v>
      </c>
      <c r="J12" s="74">
        <v>393508</v>
      </c>
      <c r="K12" s="74">
        <v>187677</v>
      </c>
      <c r="L12" s="74">
        <v>13373</v>
      </c>
      <c r="M12" s="74">
        <v>3952</v>
      </c>
      <c r="N12" s="74">
        <v>1625501</v>
      </c>
      <c r="O12" s="74">
        <v>15311</v>
      </c>
      <c r="P12" s="74">
        <v>49739</v>
      </c>
      <c r="Q12" s="74">
        <v>0</v>
      </c>
      <c r="R12" s="74">
        <v>137315</v>
      </c>
      <c r="S12" s="74">
        <v>31400</v>
      </c>
      <c r="T12" s="74">
        <v>0</v>
      </c>
      <c r="U12" s="74">
        <v>2974695</v>
      </c>
      <c r="V12" s="74">
        <v>0</v>
      </c>
      <c r="W12" s="75">
        <v>0</v>
      </c>
    </row>
    <row r="13" spans="1:23" ht="15" customHeight="1" x14ac:dyDescent="0.2">
      <c r="A13" s="4"/>
      <c r="B13" s="6" t="s">
        <v>175</v>
      </c>
      <c r="C13" s="74"/>
      <c r="D13" s="74"/>
      <c r="E13" s="74"/>
      <c r="F13" s="74"/>
      <c r="G13" s="74"/>
      <c r="H13" s="74"/>
      <c r="I13" s="74"/>
      <c r="J13" s="74"/>
      <c r="K13" s="74"/>
      <c r="L13" s="74"/>
      <c r="M13" s="74"/>
      <c r="N13" s="74"/>
      <c r="O13" s="74"/>
      <c r="P13" s="74"/>
      <c r="Q13" s="74"/>
      <c r="R13" s="74"/>
      <c r="S13" s="74"/>
      <c r="T13" s="74"/>
      <c r="U13" s="74"/>
      <c r="V13" s="74"/>
      <c r="W13" s="75"/>
    </row>
    <row r="14" spans="1:23" ht="15" customHeight="1" x14ac:dyDescent="0.2">
      <c r="A14" s="4" t="s">
        <v>15</v>
      </c>
      <c r="B14" s="5" t="s">
        <v>176</v>
      </c>
      <c r="C14" s="74">
        <v>8156321</v>
      </c>
      <c r="D14" s="74">
        <v>2573064</v>
      </c>
      <c r="E14" s="74">
        <v>694294</v>
      </c>
      <c r="F14" s="74">
        <v>11774881</v>
      </c>
      <c r="G14" s="74">
        <v>695005</v>
      </c>
      <c r="H14" s="74">
        <v>264202</v>
      </c>
      <c r="I14" s="74">
        <v>90529</v>
      </c>
      <c r="J14" s="74">
        <v>294410</v>
      </c>
      <c r="K14" s="74">
        <v>251392</v>
      </c>
      <c r="L14" s="74">
        <v>994998</v>
      </c>
      <c r="M14" s="74">
        <v>2430568</v>
      </c>
      <c r="N14" s="74">
        <v>24748551</v>
      </c>
      <c r="O14" s="74">
        <v>483512</v>
      </c>
      <c r="P14" s="74">
        <v>147649</v>
      </c>
      <c r="Q14" s="74">
        <v>132242</v>
      </c>
      <c r="R14" s="74">
        <v>21843</v>
      </c>
      <c r="S14" s="74">
        <v>1391915</v>
      </c>
      <c r="T14" s="74">
        <v>0</v>
      </c>
      <c r="U14" s="74">
        <v>6444437</v>
      </c>
      <c r="V14" s="74">
        <v>5795</v>
      </c>
      <c r="W14" s="75">
        <v>1870560</v>
      </c>
    </row>
    <row r="15" spans="1:23" ht="15" customHeight="1" x14ac:dyDescent="0.2">
      <c r="A15" s="4"/>
      <c r="B15" s="6" t="s">
        <v>177</v>
      </c>
      <c r="C15" s="74"/>
      <c r="D15" s="74"/>
      <c r="E15" s="74"/>
      <c r="F15" s="74"/>
      <c r="G15" s="74"/>
      <c r="H15" s="74"/>
      <c r="I15" s="74"/>
      <c r="J15" s="74"/>
      <c r="K15" s="74"/>
      <c r="L15" s="74"/>
      <c r="M15" s="74"/>
      <c r="N15" s="74"/>
      <c r="O15" s="74"/>
      <c r="P15" s="74"/>
      <c r="Q15" s="74"/>
      <c r="R15" s="74"/>
      <c r="S15" s="74"/>
      <c r="T15" s="74"/>
      <c r="U15" s="74"/>
      <c r="V15" s="74"/>
      <c r="W15" s="75"/>
    </row>
    <row r="16" spans="1:23" ht="15" customHeight="1" x14ac:dyDescent="0.2">
      <c r="A16" s="4"/>
      <c r="B16" s="76" t="s">
        <v>178</v>
      </c>
      <c r="C16" s="77">
        <v>8209541</v>
      </c>
      <c r="D16" s="77">
        <v>2630400</v>
      </c>
      <c r="E16" s="77">
        <v>694294</v>
      </c>
      <c r="F16" s="77">
        <v>11934113</v>
      </c>
      <c r="G16" s="77">
        <v>717595</v>
      </c>
      <c r="H16" s="77">
        <v>264202</v>
      </c>
      <c r="I16" s="77">
        <v>95166</v>
      </c>
      <c r="J16" s="77">
        <v>298529</v>
      </c>
      <c r="K16" s="77">
        <v>251392</v>
      </c>
      <c r="L16" s="77">
        <v>996698</v>
      </c>
      <c r="M16" s="77">
        <v>2449740</v>
      </c>
      <c r="N16" s="77">
        <v>25227257</v>
      </c>
      <c r="O16" s="77">
        <v>483512</v>
      </c>
      <c r="P16" s="77">
        <v>150920</v>
      </c>
      <c r="Q16" s="77">
        <v>132242</v>
      </c>
      <c r="R16" s="77">
        <v>21843</v>
      </c>
      <c r="S16" s="77">
        <v>1391915</v>
      </c>
      <c r="T16" s="77">
        <v>0</v>
      </c>
      <c r="U16" s="77">
        <v>6511524</v>
      </c>
      <c r="V16" s="77">
        <v>6020</v>
      </c>
      <c r="W16" s="78">
        <v>1870560</v>
      </c>
    </row>
    <row r="17" spans="1:23" ht="15" customHeight="1" x14ac:dyDescent="0.2">
      <c r="A17" s="4"/>
      <c r="B17" s="79" t="s">
        <v>179</v>
      </c>
      <c r="C17" s="77"/>
      <c r="D17" s="77"/>
      <c r="E17" s="77"/>
      <c r="F17" s="77"/>
      <c r="G17" s="77"/>
      <c r="H17" s="77"/>
      <c r="I17" s="77"/>
      <c r="J17" s="77"/>
      <c r="K17" s="77"/>
      <c r="L17" s="77"/>
      <c r="M17" s="77"/>
      <c r="N17" s="77"/>
      <c r="O17" s="77"/>
      <c r="P17" s="77"/>
      <c r="Q17" s="77"/>
      <c r="R17" s="77"/>
      <c r="S17" s="77"/>
      <c r="T17" s="77"/>
      <c r="U17" s="77"/>
      <c r="V17" s="77"/>
      <c r="W17" s="78"/>
    </row>
    <row r="18" spans="1:23" ht="15" customHeight="1" x14ac:dyDescent="0.2">
      <c r="A18" s="4"/>
      <c r="B18" s="76" t="s">
        <v>180</v>
      </c>
      <c r="C18" s="77">
        <v>-53220</v>
      </c>
      <c r="D18" s="77">
        <v>-57336</v>
      </c>
      <c r="E18" s="77">
        <v>0</v>
      </c>
      <c r="F18" s="77">
        <v>-159232</v>
      </c>
      <c r="G18" s="77">
        <v>-22590</v>
      </c>
      <c r="H18" s="77">
        <v>0</v>
      </c>
      <c r="I18" s="77">
        <v>-4637</v>
      </c>
      <c r="J18" s="77">
        <v>-4119</v>
      </c>
      <c r="K18" s="77">
        <v>0</v>
      </c>
      <c r="L18" s="77">
        <v>-1700</v>
      </c>
      <c r="M18" s="77">
        <v>-19172</v>
      </c>
      <c r="N18" s="77">
        <v>-478706</v>
      </c>
      <c r="O18" s="77">
        <v>0</v>
      </c>
      <c r="P18" s="77">
        <v>-3271</v>
      </c>
      <c r="Q18" s="77">
        <v>0</v>
      </c>
      <c r="R18" s="77">
        <v>0</v>
      </c>
      <c r="S18" s="77">
        <v>0</v>
      </c>
      <c r="T18" s="77">
        <v>0</v>
      </c>
      <c r="U18" s="77">
        <v>-67087</v>
      </c>
      <c r="V18" s="77">
        <v>-225</v>
      </c>
      <c r="W18" s="78">
        <v>0</v>
      </c>
    </row>
    <row r="19" spans="1:23" ht="15" customHeight="1" x14ac:dyDescent="0.2">
      <c r="A19" s="4"/>
      <c r="B19" s="79" t="s">
        <v>181</v>
      </c>
      <c r="C19" s="77"/>
      <c r="D19" s="77"/>
      <c r="E19" s="77"/>
      <c r="F19" s="77"/>
      <c r="G19" s="77"/>
      <c r="H19" s="77"/>
      <c r="I19" s="77"/>
      <c r="J19" s="77"/>
      <c r="K19" s="77"/>
      <c r="L19" s="77"/>
      <c r="M19" s="77"/>
      <c r="N19" s="77"/>
      <c r="O19" s="77"/>
      <c r="P19" s="77"/>
      <c r="Q19" s="77"/>
      <c r="R19" s="77"/>
      <c r="S19" s="77"/>
      <c r="T19" s="77"/>
      <c r="U19" s="77"/>
      <c r="V19" s="77"/>
      <c r="W19" s="78"/>
    </row>
    <row r="20" spans="1:23" ht="15" customHeight="1" x14ac:dyDescent="0.2">
      <c r="A20" s="4" t="s">
        <v>16</v>
      </c>
      <c r="B20" s="5" t="s">
        <v>182</v>
      </c>
      <c r="C20" s="74">
        <v>1439145</v>
      </c>
      <c r="D20" s="74">
        <v>2343972</v>
      </c>
      <c r="E20" s="74">
        <v>69</v>
      </c>
      <c r="F20" s="74">
        <v>4245436</v>
      </c>
      <c r="G20" s="74">
        <v>372610</v>
      </c>
      <c r="H20" s="74">
        <v>433833</v>
      </c>
      <c r="I20" s="74">
        <v>0</v>
      </c>
      <c r="J20" s="74">
        <v>491022</v>
      </c>
      <c r="K20" s="74">
        <v>12789</v>
      </c>
      <c r="L20" s="74">
        <v>112151</v>
      </c>
      <c r="M20" s="74">
        <v>338662</v>
      </c>
      <c r="N20" s="74">
        <v>3424242</v>
      </c>
      <c r="O20" s="74">
        <v>7477</v>
      </c>
      <c r="P20" s="74">
        <v>209387</v>
      </c>
      <c r="Q20" s="74">
        <v>270058</v>
      </c>
      <c r="R20" s="74">
        <v>1407354</v>
      </c>
      <c r="S20" s="74">
        <v>167141</v>
      </c>
      <c r="T20" s="74">
        <v>10000</v>
      </c>
      <c r="U20" s="74">
        <v>1914628</v>
      </c>
      <c r="V20" s="74">
        <v>599603</v>
      </c>
      <c r="W20" s="75">
        <v>8300678</v>
      </c>
    </row>
    <row r="21" spans="1:23" ht="15" customHeight="1" x14ac:dyDescent="0.2">
      <c r="A21" s="4"/>
      <c r="B21" s="6" t="s">
        <v>183</v>
      </c>
      <c r="C21" s="74"/>
      <c r="D21" s="74"/>
      <c r="E21" s="74"/>
      <c r="F21" s="74"/>
      <c r="G21" s="74"/>
      <c r="H21" s="74"/>
      <c r="I21" s="74"/>
      <c r="J21" s="74"/>
      <c r="K21" s="74"/>
      <c r="L21" s="74"/>
      <c r="M21" s="74"/>
      <c r="N21" s="74"/>
      <c r="O21" s="74"/>
      <c r="P21" s="74"/>
      <c r="Q21" s="74"/>
      <c r="R21" s="74"/>
      <c r="S21" s="74"/>
      <c r="T21" s="74"/>
      <c r="U21" s="74"/>
      <c r="V21" s="74"/>
      <c r="W21" s="75"/>
    </row>
    <row r="22" spans="1:23" ht="15" customHeight="1" x14ac:dyDescent="0.2">
      <c r="A22" s="4"/>
      <c r="B22" s="76" t="s">
        <v>184</v>
      </c>
      <c r="C22" s="77">
        <v>1439527</v>
      </c>
      <c r="D22" s="77">
        <v>2357731</v>
      </c>
      <c r="E22" s="77">
        <v>69</v>
      </c>
      <c r="F22" s="77">
        <v>4245680</v>
      </c>
      <c r="G22" s="77">
        <v>372821</v>
      </c>
      <c r="H22" s="77">
        <v>433833</v>
      </c>
      <c r="I22" s="77">
        <v>0</v>
      </c>
      <c r="J22" s="77">
        <v>491022</v>
      </c>
      <c r="K22" s="77">
        <v>12789</v>
      </c>
      <c r="L22" s="77">
        <v>112151</v>
      </c>
      <c r="M22" s="77">
        <v>338712</v>
      </c>
      <c r="N22" s="77">
        <v>3513175</v>
      </c>
      <c r="O22" s="77">
        <v>7477</v>
      </c>
      <c r="P22" s="77">
        <v>209387</v>
      </c>
      <c r="Q22" s="77">
        <v>270058</v>
      </c>
      <c r="R22" s="77">
        <v>1407354</v>
      </c>
      <c r="S22" s="77">
        <v>167141</v>
      </c>
      <c r="T22" s="77">
        <v>10000</v>
      </c>
      <c r="U22" s="77">
        <v>1914628</v>
      </c>
      <c r="V22" s="77">
        <v>599603</v>
      </c>
      <c r="W22" s="78">
        <v>8300678</v>
      </c>
    </row>
    <row r="23" spans="1:23" ht="15" customHeight="1" x14ac:dyDescent="0.2">
      <c r="A23" s="4"/>
      <c r="B23" s="79" t="s">
        <v>179</v>
      </c>
      <c r="C23" s="77"/>
      <c r="D23" s="77"/>
      <c r="E23" s="77"/>
      <c r="F23" s="77"/>
      <c r="G23" s="77"/>
      <c r="H23" s="77"/>
      <c r="I23" s="77"/>
      <c r="J23" s="77"/>
      <c r="K23" s="77"/>
      <c r="L23" s="77"/>
      <c r="M23" s="77"/>
      <c r="N23" s="77"/>
      <c r="O23" s="77"/>
      <c r="P23" s="77"/>
      <c r="Q23" s="77"/>
      <c r="R23" s="77"/>
      <c r="S23" s="77"/>
      <c r="T23" s="77"/>
      <c r="U23" s="77"/>
      <c r="V23" s="77"/>
      <c r="W23" s="78"/>
    </row>
    <row r="24" spans="1:23" ht="15" customHeight="1" x14ac:dyDescent="0.2">
      <c r="A24" s="4"/>
      <c r="B24" s="76" t="s">
        <v>185</v>
      </c>
      <c r="C24" s="77">
        <v>-382</v>
      </c>
      <c r="D24" s="77">
        <v>-13759</v>
      </c>
      <c r="E24" s="77">
        <v>0</v>
      </c>
      <c r="F24" s="77">
        <v>-244</v>
      </c>
      <c r="G24" s="77">
        <v>-211</v>
      </c>
      <c r="H24" s="77">
        <v>0</v>
      </c>
      <c r="I24" s="77">
        <v>0</v>
      </c>
      <c r="J24" s="77">
        <v>0</v>
      </c>
      <c r="K24" s="77">
        <v>0</v>
      </c>
      <c r="L24" s="77">
        <v>0</v>
      </c>
      <c r="M24" s="77">
        <v>-50</v>
      </c>
      <c r="N24" s="77">
        <v>-88933</v>
      </c>
      <c r="O24" s="77">
        <v>0</v>
      </c>
      <c r="P24" s="77">
        <v>0</v>
      </c>
      <c r="Q24" s="77">
        <v>0</v>
      </c>
      <c r="R24" s="77">
        <v>0</v>
      </c>
      <c r="S24" s="77">
        <v>0</v>
      </c>
      <c r="T24" s="77">
        <v>0</v>
      </c>
      <c r="U24" s="77">
        <v>0</v>
      </c>
      <c r="V24" s="77">
        <v>0</v>
      </c>
      <c r="W24" s="78">
        <v>0</v>
      </c>
    </row>
    <row r="25" spans="1:23" ht="15" customHeight="1" x14ac:dyDescent="0.2">
      <c r="A25" s="4"/>
      <c r="B25" s="79" t="s">
        <v>181</v>
      </c>
      <c r="C25" s="77"/>
      <c r="D25" s="77"/>
      <c r="E25" s="77"/>
      <c r="F25" s="77"/>
      <c r="G25" s="77"/>
      <c r="H25" s="77"/>
      <c r="I25" s="77"/>
      <c r="J25" s="77"/>
      <c r="K25" s="77"/>
      <c r="L25" s="77"/>
      <c r="M25" s="77"/>
      <c r="N25" s="77"/>
      <c r="O25" s="77"/>
      <c r="P25" s="77"/>
      <c r="Q25" s="77"/>
      <c r="R25" s="77"/>
      <c r="S25" s="77"/>
      <c r="T25" s="77"/>
      <c r="U25" s="77"/>
      <c r="V25" s="77"/>
      <c r="W25" s="78"/>
    </row>
    <row r="26" spans="1:23" ht="15" customHeight="1" x14ac:dyDescent="0.2">
      <c r="A26" s="4" t="s">
        <v>17</v>
      </c>
      <c r="B26" s="5" t="s">
        <v>186</v>
      </c>
      <c r="C26" s="74">
        <v>30055006</v>
      </c>
      <c r="D26" s="74">
        <v>73905406</v>
      </c>
      <c r="E26" s="74">
        <v>42533</v>
      </c>
      <c r="F26" s="74">
        <v>50829123</v>
      </c>
      <c r="G26" s="74">
        <v>2244842</v>
      </c>
      <c r="H26" s="74">
        <v>1732561</v>
      </c>
      <c r="I26" s="74">
        <v>276860</v>
      </c>
      <c r="J26" s="74">
        <v>12206254</v>
      </c>
      <c r="K26" s="74">
        <v>470626</v>
      </c>
      <c r="L26" s="74">
        <v>8017407</v>
      </c>
      <c r="M26" s="74">
        <v>14554133</v>
      </c>
      <c r="N26" s="74">
        <v>81907204</v>
      </c>
      <c r="O26" s="74">
        <v>787913</v>
      </c>
      <c r="P26" s="74">
        <v>2533666</v>
      </c>
      <c r="Q26" s="74">
        <v>7106628</v>
      </c>
      <c r="R26" s="74">
        <v>2423341</v>
      </c>
      <c r="S26" s="74">
        <v>7621749</v>
      </c>
      <c r="T26" s="74">
        <v>1357106</v>
      </c>
      <c r="U26" s="74">
        <v>32814024</v>
      </c>
      <c r="V26" s="74">
        <v>2574675</v>
      </c>
      <c r="W26" s="75">
        <v>9689144</v>
      </c>
    </row>
    <row r="27" spans="1:23" ht="15" customHeight="1" x14ac:dyDescent="0.2">
      <c r="A27" s="4"/>
      <c r="B27" s="6" t="s">
        <v>187</v>
      </c>
      <c r="C27" s="74"/>
      <c r="D27" s="74"/>
      <c r="E27" s="74"/>
      <c r="F27" s="74"/>
      <c r="G27" s="74"/>
      <c r="H27" s="74"/>
      <c r="I27" s="74"/>
      <c r="J27" s="74"/>
      <c r="K27" s="74"/>
      <c r="L27" s="74"/>
      <c r="M27" s="74"/>
      <c r="N27" s="74"/>
      <c r="O27" s="74"/>
      <c r="P27" s="74"/>
      <c r="Q27" s="74"/>
      <c r="R27" s="74"/>
      <c r="S27" s="74"/>
      <c r="T27" s="74"/>
      <c r="U27" s="74"/>
      <c r="V27" s="74"/>
      <c r="W27" s="75"/>
    </row>
    <row r="28" spans="1:23" ht="15" customHeight="1" x14ac:dyDescent="0.2">
      <c r="A28" s="4"/>
      <c r="B28" s="76" t="s">
        <v>188</v>
      </c>
      <c r="C28" s="77">
        <v>30608938</v>
      </c>
      <c r="D28" s="77">
        <v>76411292</v>
      </c>
      <c r="E28" s="77">
        <v>42714</v>
      </c>
      <c r="F28" s="77">
        <v>52606111</v>
      </c>
      <c r="G28" s="77">
        <v>2288677</v>
      </c>
      <c r="H28" s="77">
        <v>1860383</v>
      </c>
      <c r="I28" s="77">
        <v>286878</v>
      </c>
      <c r="J28" s="77">
        <v>12801111</v>
      </c>
      <c r="K28" s="77">
        <v>470626</v>
      </c>
      <c r="L28" s="77">
        <v>8533522</v>
      </c>
      <c r="M28" s="77">
        <v>15075944</v>
      </c>
      <c r="N28" s="77">
        <v>84517028</v>
      </c>
      <c r="O28" s="77">
        <v>833663</v>
      </c>
      <c r="P28" s="77">
        <v>2712338</v>
      </c>
      <c r="Q28" s="77">
        <v>7219858</v>
      </c>
      <c r="R28" s="77">
        <v>2435105</v>
      </c>
      <c r="S28" s="77">
        <v>7799188</v>
      </c>
      <c r="T28" s="77">
        <v>1357106</v>
      </c>
      <c r="U28" s="77">
        <v>33350681</v>
      </c>
      <c r="V28" s="77">
        <v>2591210</v>
      </c>
      <c r="W28" s="78">
        <v>10054184</v>
      </c>
    </row>
    <row r="29" spans="1:23" ht="15" customHeight="1" x14ac:dyDescent="0.2">
      <c r="A29" s="4"/>
      <c r="B29" s="79" t="s">
        <v>179</v>
      </c>
      <c r="C29" s="77"/>
      <c r="D29" s="77"/>
      <c r="E29" s="77"/>
      <c r="F29" s="77"/>
      <c r="G29" s="77"/>
      <c r="H29" s="77"/>
      <c r="I29" s="77"/>
      <c r="J29" s="77"/>
      <c r="K29" s="77"/>
      <c r="L29" s="77"/>
      <c r="M29" s="77"/>
      <c r="N29" s="77"/>
      <c r="O29" s="77"/>
      <c r="P29" s="77"/>
      <c r="Q29" s="77"/>
      <c r="R29" s="77"/>
      <c r="S29" s="77"/>
      <c r="T29" s="77"/>
      <c r="U29" s="77"/>
      <c r="V29" s="77"/>
      <c r="W29" s="78"/>
    </row>
    <row r="30" spans="1:23" ht="15" customHeight="1" x14ac:dyDescent="0.2">
      <c r="A30" s="4"/>
      <c r="B30" s="76" t="s">
        <v>189</v>
      </c>
      <c r="C30" s="77">
        <v>-553932</v>
      </c>
      <c r="D30" s="77">
        <v>-2505886</v>
      </c>
      <c r="E30" s="77">
        <v>-181</v>
      </c>
      <c r="F30" s="77">
        <v>-1776988</v>
      </c>
      <c r="G30" s="77">
        <v>-43835</v>
      </c>
      <c r="H30" s="77">
        <v>-127822</v>
      </c>
      <c r="I30" s="77">
        <v>-10018</v>
      </c>
      <c r="J30" s="77">
        <v>-594857</v>
      </c>
      <c r="K30" s="77">
        <v>0</v>
      </c>
      <c r="L30" s="77">
        <v>-516115</v>
      </c>
      <c r="M30" s="77">
        <v>-521811</v>
      </c>
      <c r="N30" s="77">
        <v>-2609824</v>
      </c>
      <c r="O30" s="77">
        <v>-45750</v>
      </c>
      <c r="P30" s="77">
        <v>-178672</v>
      </c>
      <c r="Q30" s="77">
        <v>-113230</v>
      </c>
      <c r="R30" s="77">
        <v>-11764</v>
      </c>
      <c r="S30" s="77">
        <v>-177439</v>
      </c>
      <c r="T30" s="77">
        <v>0</v>
      </c>
      <c r="U30" s="77">
        <v>-536657</v>
      </c>
      <c r="V30" s="77">
        <v>-16535</v>
      </c>
      <c r="W30" s="78">
        <v>-365040</v>
      </c>
    </row>
    <row r="31" spans="1:23" ht="15" customHeight="1" x14ac:dyDescent="0.2">
      <c r="A31" s="4"/>
      <c r="B31" s="79" t="s">
        <v>181</v>
      </c>
      <c r="C31" s="77"/>
      <c r="D31" s="77"/>
      <c r="E31" s="77"/>
      <c r="F31" s="77"/>
      <c r="G31" s="77"/>
      <c r="H31" s="77"/>
      <c r="I31" s="77"/>
      <c r="J31" s="77"/>
      <c r="K31" s="77"/>
      <c r="L31" s="77"/>
      <c r="M31" s="77"/>
      <c r="N31" s="77"/>
      <c r="O31" s="77"/>
      <c r="P31" s="77"/>
      <c r="Q31" s="77"/>
      <c r="R31" s="77"/>
      <c r="S31" s="77"/>
      <c r="T31" s="77"/>
      <c r="U31" s="77"/>
      <c r="V31" s="77"/>
      <c r="W31" s="78"/>
    </row>
    <row r="32" spans="1:23" ht="15" customHeight="1" x14ac:dyDescent="0.2">
      <c r="A32" s="4" t="s">
        <v>18</v>
      </c>
      <c r="B32" s="5" t="s">
        <v>190</v>
      </c>
      <c r="C32" s="74">
        <v>1043584</v>
      </c>
      <c r="D32" s="74">
        <v>6744673</v>
      </c>
      <c r="E32" s="74">
        <v>0</v>
      </c>
      <c r="F32" s="74">
        <v>2458800</v>
      </c>
      <c r="G32" s="74">
        <v>717736</v>
      </c>
      <c r="H32" s="74">
        <v>0</v>
      </c>
      <c r="I32" s="74">
        <v>117988</v>
      </c>
      <c r="J32" s="74">
        <v>63939</v>
      </c>
      <c r="K32" s="74">
        <v>60391</v>
      </c>
      <c r="L32" s="74">
        <v>3465100</v>
      </c>
      <c r="M32" s="74">
        <v>58144</v>
      </c>
      <c r="N32" s="74">
        <v>3</v>
      </c>
      <c r="O32" s="74">
        <v>0</v>
      </c>
      <c r="P32" s="74">
        <v>0</v>
      </c>
      <c r="Q32" s="74">
        <v>0</v>
      </c>
      <c r="R32" s="74">
        <v>0</v>
      </c>
      <c r="S32" s="74">
        <v>176345</v>
      </c>
      <c r="T32" s="74">
        <v>0</v>
      </c>
      <c r="U32" s="74">
        <v>0</v>
      </c>
      <c r="V32" s="74">
        <v>0</v>
      </c>
      <c r="W32" s="75">
        <v>0</v>
      </c>
    </row>
    <row r="33" spans="1:23" ht="15" customHeight="1" x14ac:dyDescent="0.2">
      <c r="A33" s="4"/>
      <c r="B33" s="6" t="s">
        <v>191</v>
      </c>
      <c r="C33" s="74"/>
      <c r="D33" s="74"/>
      <c r="E33" s="74"/>
      <c r="F33" s="74"/>
      <c r="G33" s="74"/>
      <c r="H33" s="74"/>
      <c r="I33" s="74"/>
      <c r="J33" s="74"/>
      <c r="K33" s="74"/>
      <c r="L33" s="74"/>
      <c r="M33" s="74"/>
      <c r="N33" s="74"/>
      <c r="O33" s="74"/>
      <c r="P33" s="74"/>
      <c r="Q33" s="74"/>
      <c r="R33" s="74"/>
      <c r="S33" s="74"/>
      <c r="T33" s="74"/>
      <c r="U33" s="74"/>
      <c r="V33" s="74"/>
      <c r="W33" s="75"/>
    </row>
    <row r="34" spans="1:23" ht="15" customHeight="1" x14ac:dyDescent="0.2">
      <c r="A34" s="4"/>
      <c r="B34" s="76" t="s">
        <v>192</v>
      </c>
      <c r="C34" s="77">
        <v>1043584</v>
      </c>
      <c r="D34" s="77">
        <v>6744673</v>
      </c>
      <c r="E34" s="77">
        <v>0</v>
      </c>
      <c r="F34" s="77">
        <v>2508894</v>
      </c>
      <c r="G34" s="77">
        <v>718092</v>
      </c>
      <c r="H34" s="77">
        <v>0</v>
      </c>
      <c r="I34" s="77">
        <v>117988</v>
      </c>
      <c r="J34" s="77">
        <v>63939</v>
      </c>
      <c r="K34" s="77">
        <v>60391</v>
      </c>
      <c r="L34" s="77">
        <v>3465100</v>
      </c>
      <c r="M34" s="77">
        <v>58144</v>
      </c>
      <c r="N34" s="77">
        <v>3</v>
      </c>
      <c r="O34" s="77">
        <v>0</v>
      </c>
      <c r="P34" s="77">
        <v>0</v>
      </c>
      <c r="Q34" s="77">
        <v>0</v>
      </c>
      <c r="R34" s="77">
        <v>0</v>
      </c>
      <c r="S34" s="77">
        <v>176345</v>
      </c>
      <c r="T34" s="77">
        <v>0</v>
      </c>
      <c r="U34" s="77">
        <v>0</v>
      </c>
      <c r="V34" s="77">
        <v>0</v>
      </c>
      <c r="W34" s="78">
        <v>0</v>
      </c>
    </row>
    <row r="35" spans="1:23" ht="15" customHeight="1" x14ac:dyDescent="0.2">
      <c r="A35" s="4"/>
      <c r="B35" s="79" t="s">
        <v>179</v>
      </c>
      <c r="C35" s="77"/>
      <c r="D35" s="77"/>
      <c r="E35" s="77"/>
      <c r="F35" s="77"/>
      <c r="G35" s="77"/>
      <c r="H35" s="77"/>
      <c r="I35" s="77"/>
      <c r="J35" s="77"/>
      <c r="K35" s="77"/>
      <c r="L35" s="77"/>
      <c r="M35" s="77"/>
      <c r="N35" s="77"/>
      <c r="O35" s="77"/>
      <c r="P35" s="77"/>
      <c r="Q35" s="77"/>
      <c r="R35" s="77"/>
      <c r="S35" s="77"/>
      <c r="T35" s="77"/>
      <c r="U35" s="77"/>
      <c r="V35" s="77"/>
      <c r="W35" s="78"/>
    </row>
    <row r="36" spans="1:23" ht="15" customHeight="1" x14ac:dyDescent="0.2">
      <c r="A36" s="4"/>
      <c r="B36" s="76" t="s">
        <v>193</v>
      </c>
      <c r="C36" s="77">
        <v>0</v>
      </c>
      <c r="D36" s="77">
        <v>0</v>
      </c>
      <c r="E36" s="77">
        <v>0</v>
      </c>
      <c r="F36" s="77">
        <v>-50094</v>
      </c>
      <c r="G36" s="77">
        <v>-356</v>
      </c>
      <c r="H36" s="77">
        <v>0</v>
      </c>
      <c r="I36" s="77">
        <v>0</v>
      </c>
      <c r="J36" s="77">
        <v>0</v>
      </c>
      <c r="K36" s="77">
        <v>0</v>
      </c>
      <c r="L36" s="77">
        <v>0</v>
      </c>
      <c r="M36" s="77">
        <v>0</v>
      </c>
      <c r="N36" s="77">
        <v>0</v>
      </c>
      <c r="O36" s="77">
        <v>0</v>
      </c>
      <c r="P36" s="77">
        <v>0</v>
      </c>
      <c r="Q36" s="77">
        <v>0</v>
      </c>
      <c r="R36" s="77">
        <v>0</v>
      </c>
      <c r="S36" s="77">
        <v>0</v>
      </c>
      <c r="T36" s="77">
        <v>0</v>
      </c>
      <c r="U36" s="77">
        <v>0</v>
      </c>
      <c r="V36" s="77">
        <v>0</v>
      </c>
      <c r="W36" s="78">
        <v>0</v>
      </c>
    </row>
    <row r="37" spans="1:23" ht="15" customHeight="1" x14ac:dyDescent="0.2">
      <c r="A37" s="4"/>
      <c r="B37" s="79" t="s">
        <v>181</v>
      </c>
      <c r="C37" s="77"/>
      <c r="D37" s="77"/>
      <c r="E37" s="77"/>
      <c r="F37" s="77"/>
      <c r="G37" s="77"/>
      <c r="H37" s="77"/>
      <c r="I37" s="77"/>
      <c r="J37" s="77"/>
      <c r="K37" s="77"/>
      <c r="L37" s="77"/>
      <c r="M37" s="77"/>
      <c r="N37" s="77"/>
      <c r="O37" s="77"/>
      <c r="P37" s="77"/>
      <c r="Q37" s="77"/>
      <c r="R37" s="77"/>
      <c r="S37" s="77"/>
      <c r="T37" s="77"/>
      <c r="U37" s="77"/>
      <c r="V37" s="77"/>
      <c r="W37" s="78"/>
    </row>
    <row r="38" spans="1:23" ht="15" customHeight="1" x14ac:dyDescent="0.2">
      <c r="A38" s="4" t="s">
        <v>19</v>
      </c>
      <c r="B38" s="5" t="s">
        <v>194</v>
      </c>
      <c r="C38" s="74">
        <v>0</v>
      </c>
      <c r="D38" s="74">
        <v>13858</v>
      </c>
      <c r="E38" s="74">
        <v>0</v>
      </c>
      <c r="F38" s="74">
        <v>0</v>
      </c>
      <c r="G38" s="74">
        <v>0</v>
      </c>
      <c r="H38" s="74">
        <v>0</v>
      </c>
      <c r="I38" s="74">
        <v>0</v>
      </c>
      <c r="J38" s="74">
        <v>51004</v>
      </c>
      <c r="K38" s="74">
        <v>28387</v>
      </c>
      <c r="L38" s="74">
        <v>0</v>
      </c>
      <c r="M38" s="74">
        <v>0</v>
      </c>
      <c r="N38" s="74">
        <v>0</v>
      </c>
      <c r="O38" s="74">
        <v>0</v>
      </c>
      <c r="P38" s="74">
        <v>0</v>
      </c>
      <c r="Q38" s="74">
        <v>0</v>
      </c>
      <c r="R38" s="74">
        <v>0</v>
      </c>
      <c r="S38" s="74">
        <v>0</v>
      </c>
      <c r="T38" s="74">
        <v>0</v>
      </c>
      <c r="U38" s="74">
        <v>0</v>
      </c>
      <c r="V38" s="74">
        <v>0</v>
      </c>
      <c r="W38" s="75">
        <v>0</v>
      </c>
    </row>
    <row r="39" spans="1:23" ht="15" customHeight="1" x14ac:dyDescent="0.2">
      <c r="A39" s="4"/>
      <c r="B39" s="6" t="s">
        <v>195</v>
      </c>
      <c r="C39" s="74"/>
      <c r="D39" s="74"/>
      <c r="E39" s="74"/>
      <c r="F39" s="74"/>
      <c r="G39" s="74"/>
      <c r="H39" s="74"/>
      <c r="I39" s="74"/>
      <c r="J39" s="74"/>
      <c r="K39" s="74"/>
      <c r="L39" s="74"/>
      <c r="M39" s="74"/>
      <c r="N39" s="74"/>
      <c r="O39" s="74"/>
      <c r="P39" s="74"/>
      <c r="Q39" s="74"/>
      <c r="R39" s="74"/>
      <c r="S39" s="74"/>
      <c r="T39" s="74"/>
      <c r="U39" s="74"/>
      <c r="V39" s="74"/>
      <c r="W39" s="75"/>
    </row>
    <row r="40" spans="1:23" ht="15" customHeight="1" x14ac:dyDescent="0.2">
      <c r="A40" s="4" t="s">
        <v>20</v>
      </c>
      <c r="B40" s="5" t="s">
        <v>196</v>
      </c>
      <c r="C40" s="74">
        <v>250263</v>
      </c>
      <c r="D40" s="74">
        <v>476674</v>
      </c>
      <c r="E40" s="74">
        <v>776</v>
      </c>
      <c r="F40" s="74">
        <v>447304</v>
      </c>
      <c r="G40" s="74">
        <v>104039</v>
      </c>
      <c r="H40" s="74">
        <v>0</v>
      </c>
      <c r="I40" s="74">
        <v>0</v>
      </c>
      <c r="J40" s="74">
        <v>0</v>
      </c>
      <c r="K40" s="74">
        <v>0</v>
      </c>
      <c r="L40" s="74">
        <v>0</v>
      </c>
      <c r="M40" s="74">
        <v>7734</v>
      </c>
      <c r="N40" s="74">
        <v>114867</v>
      </c>
      <c r="O40" s="74">
        <v>1251</v>
      </c>
      <c r="P40" s="74">
        <v>0</v>
      </c>
      <c r="Q40" s="74">
        <v>4798</v>
      </c>
      <c r="R40" s="74">
        <v>0</v>
      </c>
      <c r="S40" s="74">
        <v>0</v>
      </c>
      <c r="T40" s="74">
        <v>0</v>
      </c>
      <c r="U40" s="74">
        <v>131512</v>
      </c>
      <c r="V40" s="74">
        <v>0</v>
      </c>
      <c r="W40" s="75">
        <v>0</v>
      </c>
    </row>
    <row r="41" spans="1:23" ht="15" customHeight="1" x14ac:dyDescent="0.2">
      <c r="A41" s="4"/>
      <c r="B41" s="6" t="s">
        <v>197</v>
      </c>
      <c r="C41" s="74"/>
      <c r="D41" s="74"/>
      <c r="E41" s="74"/>
      <c r="F41" s="74"/>
      <c r="G41" s="74"/>
      <c r="H41" s="74"/>
      <c r="I41" s="74"/>
      <c r="J41" s="74"/>
      <c r="K41" s="74"/>
      <c r="L41" s="74"/>
      <c r="M41" s="74"/>
      <c r="N41" s="74"/>
      <c r="O41" s="74"/>
      <c r="P41" s="74"/>
      <c r="Q41" s="74"/>
      <c r="R41" s="74"/>
      <c r="S41" s="74"/>
      <c r="T41" s="74"/>
      <c r="U41" s="74"/>
      <c r="V41" s="74"/>
      <c r="W41" s="75"/>
    </row>
    <row r="42" spans="1:23" ht="15" customHeight="1" x14ac:dyDescent="0.2">
      <c r="A42" s="4" t="s">
        <v>21</v>
      </c>
      <c r="B42" s="5" t="s">
        <v>198</v>
      </c>
      <c r="C42" s="74">
        <v>0</v>
      </c>
      <c r="D42" s="74">
        <v>996772</v>
      </c>
      <c r="E42" s="74">
        <v>0</v>
      </c>
      <c r="F42" s="74">
        <v>574550</v>
      </c>
      <c r="G42" s="74">
        <v>1283</v>
      </c>
      <c r="H42" s="74">
        <v>441</v>
      </c>
      <c r="I42" s="74">
        <v>20953</v>
      </c>
      <c r="J42" s="74">
        <v>167456</v>
      </c>
      <c r="K42" s="74">
        <v>2657</v>
      </c>
      <c r="L42" s="74">
        <v>504093</v>
      </c>
      <c r="M42" s="74">
        <v>162374</v>
      </c>
      <c r="N42" s="74">
        <v>423388</v>
      </c>
      <c r="O42" s="74">
        <v>0</v>
      </c>
      <c r="P42" s="74">
        <v>40130</v>
      </c>
      <c r="Q42" s="74">
        <v>9</v>
      </c>
      <c r="R42" s="74">
        <v>0</v>
      </c>
      <c r="S42" s="74">
        <v>0</v>
      </c>
      <c r="T42" s="74">
        <v>929</v>
      </c>
      <c r="U42" s="74">
        <v>95741</v>
      </c>
      <c r="V42" s="74">
        <v>1876</v>
      </c>
      <c r="W42" s="75">
        <v>20285</v>
      </c>
    </row>
    <row r="43" spans="1:23" ht="15" customHeight="1" x14ac:dyDescent="0.2">
      <c r="A43" s="4"/>
      <c r="B43" s="6" t="s">
        <v>199</v>
      </c>
      <c r="C43" s="74"/>
      <c r="D43" s="74"/>
      <c r="E43" s="74"/>
      <c r="F43" s="74"/>
      <c r="G43" s="74"/>
      <c r="H43" s="74"/>
      <c r="I43" s="74"/>
      <c r="J43" s="74"/>
      <c r="K43" s="74"/>
      <c r="L43" s="74"/>
      <c r="M43" s="74"/>
      <c r="N43" s="74"/>
      <c r="O43" s="74"/>
      <c r="P43" s="74"/>
      <c r="Q43" s="74"/>
      <c r="R43" s="74"/>
      <c r="S43" s="74"/>
      <c r="T43" s="74"/>
      <c r="U43" s="74"/>
      <c r="V43" s="74"/>
      <c r="W43" s="75"/>
    </row>
    <row r="44" spans="1:23" ht="15" customHeight="1" x14ac:dyDescent="0.2">
      <c r="A44" s="4"/>
      <c r="B44" s="76" t="s">
        <v>200</v>
      </c>
      <c r="C44" s="77">
        <v>0</v>
      </c>
      <c r="D44" s="77">
        <v>1224442</v>
      </c>
      <c r="E44" s="77">
        <v>0</v>
      </c>
      <c r="F44" s="77">
        <v>664375</v>
      </c>
      <c r="G44" s="77">
        <v>1283</v>
      </c>
      <c r="H44" s="77">
        <v>441</v>
      </c>
      <c r="I44" s="77">
        <v>22518</v>
      </c>
      <c r="J44" s="77">
        <v>172835</v>
      </c>
      <c r="K44" s="77">
        <v>2657</v>
      </c>
      <c r="L44" s="77">
        <v>538342</v>
      </c>
      <c r="M44" s="77">
        <v>201710</v>
      </c>
      <c r="N44" s="77">
        <v>495516</v>
      </c>
      <c r="O44" s="77">
        <v>0</v>
      </c>
      <c r="P44" s="77">
        <v>40130</v>
      </c>
      <c r="Q44" s="77">
        <v>9</v>
      </c>
      <c r="R44" s="77">
        <v>0</v>
      </c>
      <c r="S44" s="77">
        <v>0</v>
      </c>
      <c r="T44" s="77">
        <v>929</v>
      </c>
      <c r="U44" s="77">
        <v>143614</v>
      </c>
      <c r="V44" s="77">
        <v>2366</v>
      </c>
      <c r="W44" s="78">
        <v>20285</v>
      </c>
    </row>
    <row r="45" spans="1:23" ht="15" customHeight="1" x14ac:dyDescent="0.2">
      <c r="A45" s="4"/>
      <c r="B45" s="16" t="s">
        <v>179</v>
      </c>
      <c r="C45" s="77"/>
      <c r="D45" s="77"/>
      <c r="E45" s="77"/>
      <c r="F45" s="77"/>
      <c r="G45" s="77"/>
      <c r="H45" s="77"/>
      <c r="I45" s="77"/>
      <c r="J45" s="77"/>
      <c r="K45" s="77"/>
      <c r="L45" s="77"/>
      <c r="M45" s="77"/>
      <c r="N45" s="77"/>
      <c r="O45" s="77"/>
      <c r="P45" s="77"/>
      <c r="Q45" s="77"/>
      <c r="R45" s="77"/>
      <c r="S45" s="77"/>
      <c r="T45" s="77"/>
      <c r="U45" s="77"/>
      <c r="V45" s="77"/>
      <c r="W45" s="78"/>
    </row>
    <row r="46" spans="1:23" ht="15" customHeight="1" x14ac:dyDescent="0.2">
      <c r="A46" s="4"/>
      <c r="B46" s="76" t="s">
        <v>201</v>
      </c>
      <c r="C46" s="77">
        <v>0</v>
      </c>
      <c r="D46" s="77">
        <v>-227670</v>
      </c>
      <c r="E46" s="77">
        <v>0</v>
      </c>
      <c r="F46" s="77">
        <v>-89825</v>
      </c>
      <c r="G46" s="77">
        <v>0</v>
      </c>
      <c r="H46" s="77">
        <v>0</v>
      </c>
      <c r="I46" s="77">
        <v>-1565</v>
      </c>
      <c r="J46" s="77">
        <v>-5379</v>
      </c>
      <c r="K46" s="77">
        <v>0</v>
      </c>
      <c r="L46" s="77">
        <v>-34249</v>
      </c>
      <c r="M46" s="77">
        <v>-39336</v>
      </c>
      <c r="N46" s="77">
        <v>-72128</v>
      </c>
      <c r="O46" s="77">
        <v>0</v>
      </c>
      <c r="P46" s="77">
        <v>0</v>
      </c>
      <c r="Q46" s="77">
        <v>0</v>
      </c>
      <c r="R46" s="77">
        <v>0</v>
      </c>
      <c r="S46" s="77">
        <v>0</v>
      </c>
      <c r="T46" s="77">
        <v>0</v>
      </c>
      <c r="U46" s="77">
        <v>-47873</v>
      </c>
      <c r="V46" s="77">
        <v>-490</v>
      </c>
      <c r="W46" s="78">
        <v>0</v>
      </c>
    </row>
    <row r="47" spans="1:23" ht="15" customHeight="1" x14ac:dyDescent="0.2">
      <c r="A47" s="4"/>
      <c r="B47" s="16" t="s">
        <v>181</v>
      </c>
      <c r="C47" s="77"/>
      <c r="D47" s="77"/>
      <c r="E47" s="77"/>
      <c r="F47" s="77"/>
      <c r="G47" s="77"/>
      <c r="H47" s="77"/>
      <c r="I47" s="77"/>
      <c r="J47" s="77"/>
      <c r="K47" s="77"/>
      <c r="L47" s="77"/>
      <c r="M47" s="77"/>
      <c r="N47" s="77"/>
      <c r="O47" s="77"/>
      <c r="P47" s="77"/>
      <c r="Q47" s="77"/>
      <c r="R47" s="77"/>
      <c r="S47" s="77"/>
      <c r="T47" s="77"/>
      <c r="U47" s="77"/>
      <c r="V47" s="77"/>
      <c r="W47" s="78"/>
    </row>
    <row r="48" spans="1:23" ht="15" customHeight="1" x14ac:dyDescent="0.2">
      <c r="A48" s="4" t="s">
        <v>22</v>
      </c>
      <c r="B48" s="5" t="s">
        <v>202</v>
      </c>
      <c r="C48" s="74">
        <v>0</v>
      </c>
      <c r="D48" s="74">
        <v>404734</v>
      </c>
      <c r="E48" s="74">
        <v>0</v>
      </c>
      <c r="F48" s="74">
        <v>0</v>
      </c>
      <c r="G48" s="74">
        <v>0</v>
      </c>
      <c r="H48" s="74">
        <v>597</v>
      </c>
      <c r="I48" s="74">
        <v>0</v>
      </c>
      <c r="J48" s="74">
        <v>272591</v>
      </c>
      <c r="K48" s="74">
        <v>9184</v>
      </c>
      <c r="L48" s="74">
        <v>0</v>
      </c>
      <c r="M48" s="74">
        <v>0</v>
      </c>
      <c r="N48" s="74">
        <v>396441</v>
      </c>
      <c r="O48" s="74">
        <v>0</v>
      </c>
      <c r="P48" s="74">
        <v>22585</v>
      </c>
      <c r="Q48" s="74">
        <v>0</v>
      </c>
      <c r="R48" s="74">
        <v>0</v>
      </c>
      <c r="S48" s="74">
        <v>6206</v>
      </c>
      <c r="T48" s="74">
        <v>0</v>
      </c>
      <c r="U48" s="74">
        <v>0</v>
      </c>
      <c r="V48" s="74">
        <v>0</v>
      </c>
      <c r="W48" s="75">
        <v>0</v>
      </c>
    </row>
    <row r="49" spans="1:23" ht="15" customHeight="1" x14ac:dyDescent="0.2">
      <c r="A49" s="4"/>
      <c r="B49" s="6" t="s">
        <v>203</v>
      </c>
      <c r="C49" s="74"/>
      <c r="D49" s="74"/>
      <c r="E49" s="74"/>
      <c r="F49" s="74"/>
      <c r="G49" s="74"/>
      <c r="H49" s="74"/>
      <c r="I49" s="74"/>
      <c r="J49" s="74"/>
      <c r="K49" s="74"/>
      <c r="L49" s="74"/>
      <c r="M49" s="74"/>
      <c r="N49" s="74"/>
      <c r="O49" s="74"/>
      <c r="P49" s="74"/>
      <c r="Q49" s="74"/>
      <c r="R49" s="74"/>
      <c r="S49" s="74"/>
      <c r="T49" s="74"/>
      <c r="U49" s="74"/>
      <c r="V49" s="74"/>
      <c r="W49" s="75"/>
    </row>
    <row r="50" spans="1:23" ht="15" customHeight="1" x14ac:dyDescent="0.2">
      <c r="A50" s="4" t="s">
        <v>23</v>
      </c>
      <c r="B50" s="5" t="s">
        <v>204</v>
      </c>
      <c r="C50" s="74">
        <v>252077</v>
      </c>
      <c r="D50" s="74">
        <v>617240</v>
      </c>
      <c r="E50" s="74">
        <v>18017</v>
      </c>
      <c r="F50" s="74">
        <v>809037</v>
      </c>
      <c r="G50" s="74">
        <v>20292</v>
      </c>
      <c r="H50" s="74">
        <v>16126</v>
      </c>
      <c r="I50" s="74">
        <v>2729</v>
      </c>
      <c r="J50" s="74">
        <v>269957</v>
      </c>
      <c r="K50" s="74">
        <v>13605</v>
      </c>
      <c r="L50" s="74">
        <v>435180</v>
      </c>
      <c r="M50" s="74">
        <v>89287</v>
      </c>
      <c r="N50" s="74">
        <v>1149998</v>
      </c>
      <c r="O50" s="74">
        <v>12730</v>
      </c>
      <c r="P50" s="74">
        <v>55740</v>
      </c>
      <c r="Q50" s="74">
        <v>55953</v>
      </c>
      <c r="R50" s="74">
        <v>10118</v>
      </c>
      <c r="S50" s="74">
        <v>112380</v>
      </c>
      <c r="T50" s="74">
        <v>8305</v>
      </c>
      <c r="U50" s="74">
        <v>394453</v>
      </c>
      <c r="V50" s="74">
        <v>8396</v>
      </c>
      <c r="W50" s="75">
        <v>78932</v>
      </c>
    </row>
    <row r="51" spans="1:23" ht="15" customHeight="1" x14ac:dyDescent="0.2">
      <c r="A51" s="4"/>
      <c r="B51" s="6" t="s">
        <v>205</v>
      </c>
      <c r="C51" s="74"/>
      <c r="D51" s="74"/>
      <c r="E51" s="74"/>
      <c r="F51" s="74"/>
      <c r="G51" s="74"/>
      <c r="H51" s="74"/>
      <c r="I51" s="74"/>
      <c r="J51" s="74"/>
      <c r="K51" s="74"/>
      <c r="L51" s="74"/>
      <c r="M51" s="74"/>
      <c r="N51" s="74"/>
      <c r="O51" s="74"/>
      <c r="P51" s="74"/>
      <c r="Q51" s="74"/>
      <c r="R51" s="74"/>
      <c r="S51" s="74"/>
      <c r="T51" s="74"/>
      <c r="U51" s="74"/>
      <c r="V51" s="74"/>
      <c r="W51" s="75"/>
    </row>
    <row r="52" spans="1:23" ht="15" customHeight="1" x14ac:dyDescent="0.2">
      <c r="A52" s="4"/>
      <c r="B52" s="76" t="s">
        <v>206</v>
      </c>
      <c r="C52" s="77">
        <v>749308</v>
      </c>
      <c r="D52" s="77">
        <v>1789439</v>
      </c>
      <c r="E52" s="77">
        <v>25290</v>
      </c>
      <c r="F52" s="77">
        <v>1579871</v>
      </c>
      <c r="G52" s="77">
        <v>35757</v>
      </c>
      <c r="H52" s="77">
        <v>38633</v>
      </c>
      <c r="I52" s="77">
        <v>5182</v>
      </c>
      <c r="J52" s="77">
        <v>432629</v>
      </c>
      <c r="K52" s="77">
        <v>17147</v>
      </c>
      <c r="L52" s="77">
        <v>670609</v>
      </c>
      <c r="M52" s="77">
        <v>188550</v>
      </c>
      <c r="N52" s="77">
        <v>2145624</v>
      </c>
      <c r="O52" s="77">
        <v>22592</v>
      </c>
      <c r="P52" s="77">
        <v>123524</v>
      </c>
      <c r="Q52" s="77">
        <v>140652</v>
      </c>
      <c r="R52" s="77">
        <v>17165</v>
      </c>
      <c r="S52" s="77">
        <v>198716</v>
      </c>
      <c r="T52" s="77">
        <v>8305</v>
      </c>
      <c r="U52" s="77">
        <v>856755</v>
      </c>
      <c r="V52" s="77">
        <v>18375</v>
      </c>
      <c r="W52" s="78">
        <v>146531</v>
      </c>
    </row>
    <row r="53" spans="1:23" ht="15" customHeight="1" x14ac:dyDescent="0.2">
      <c r="A53" s="4"/>
      <c r="B53" s="16" t="s">
        <v>179</v>
      </c>
      <c r="C53" s="77"/>
      <c r="D53" s="77"/>
      <c r="E53" s="77"/>
      <c r="F53" s="77"/>
      <c r="G53" s="77"/>
      <c r="H53" s="77"/>
      <c r="I53" s="77"/>
      <c r="J53" s="77"/>
      <c r="K53" s="77"/>
      <c r="L53" s="77"/>
      <c r="M53" s="77"/>
      <c r="N53" s="77"/>
      <c r="O53" s="77"/>
      <c r="P53" s="77"/>
      <c r="Q53" s="77"/>
      <c r="R53" s="77"/>
      <c r="S53" s="77"/>
      <c r="T53" s="77"/>
      <c r="U53" s="77"/>
      <c r="V53" s="77"/>
      <c r="W53" s="78"/>
    </row>
    <row r="54" spans="1:23" ht="15" customHeight="1" x14ac:dyDescent="0.2">
      <c r="A54" s="4"/>
      <c r="B54" s="76" t="s">
        <v>207</v>
      </c>
      <c r="C54" s="77">
        <v>-497231</v>
      </c>
      <c r="D54" s="77">
        <v>-1172199</v>
      </c>
      <c r="E54" s="77">
        <v>-7273</v>
      </c>
      <c r="F54" s="77">
        <v>-770834</v>
      </c>
      <c r="G54" s="77">
        <v>-15465</v>
      </c>
      <c r="H54" s="77">
        <v>-22507</v>
      </c>
      <c r="I54" s="77">
        <v>-2453</v>
      </c>
      <c r="J54" s="77">
        <v>-162672</v>
      </c>
      <c r="K54" s="77">
        <v>-3542</v>
      </c>
      <c r="L54" s="77">
        <v>-235429</v>
      </c>
      <c r="M54" s="77">
        <v>-99263</v>
      </c>
      <c r="N54" s="77">
        <v>-995626</v>
      </c>
      <c r="O54" s="77">
        <v>-9862</v>
      </c>
      <c r="P54" s="77">
        <v>-67784</v>
      </c>
      <c r="Q54" s="77">
        <v>-84699</v>
      </c>
      <c r="R54" s="77">
        <v>-7047</v>
      </c>
      <c r="S54" s="77">
        <v>-86336</v>
      </c>
      <c r="T54" s="77">
        <v>0</v>
      </c>
      <c r="U54" s="77">
        <v>-462302</v>
      </c>
      <c r="V54" s="77">
        <v>-9979</v>
      </c>
      <c r="W54" s="78">
        <v>-67599</v>
      </c>
    </row>
    <row r="55" spans="1:23" ht="15" customHeight="1" x14ac:dyDescent="0.2">
      <c r="A55" s="4"/>
      <c r="B55" s="16" t="s">
        <v>208</v>
      </c>
      <c r="C55" s="77"/>
      <c r="D55" s="77"/>
      <c r="E55" s="77"/>
      <c r="F55" s="77"/>
      <c r="G55" s="77"/>
      <c r="H55" s="77"/>
      <c r="I55" s="77"/>
      <c r="J55" s="77"/>
      <c r="K55" s="77"/>
      <c r="L55" s="77"/>
      <c r="M55" s="77"/>
      <c r="N55" s="77"/>
      <c r="O55" s="77"/>
      <c r="P55" s="77"/>
      <c r="Q55" s="77"/>
      <c r="R55" s="77"/>
      <c r="S55" s="77"/>
      <c r="T55" s="77"/>
      <c r="U55" s="77"/>
      <c r="V55" s="77"/>
      <c r="W55" s="78"/>
    </row>
    <row r="56" spans="1:23" ht="15" customHeight="1" x14ac:dyDescent="0.2">
      <c r="A56" s="4" t="s">
        <v>24</v>
      </c>
      <c r="B56" s="5" t="s">
        <v>209</v>
      </c>
      <c r="C56" s="74">
        <v>6378</v>
      </c>
      <c r="D56" s="74">
        <v>400802</v>
      </c>
      <c r="E56" s="74">
        <v>887</v>
      </c>
      <c r="F56" s="74">
        <v>233537</v>
      </c>
      <c r="G56" s="74">
        <v>63936</v>
      </c>
      <c r="H56" s="74">
        <v>517</v>
      </c>
      <c r="I56" s="74">
        <v>854</v>
      </c>
      <c r="J56" s="74">
        <v>23063</v>
      </c>
      <c r="K56" s="74">
        <v>4070</v>
      </c>
      <c r="L56" s="74">
        <v>52706</v>
      </c>
      <c r="M56" s="74">
        <v>18254</v>
      </c>
      <c r="N56" s="74">
        <v>419386</v>
      </c>
      <c r="O56" s="74">
        <v>520</v>
      </c>
      <c r="P56" s="74">
        <v>4500</v>
      </c>
      <c r="Q56" s="74">
        <v>4444</v>
      </c>
      <c r="R56" s="74">
        <v>108313</v>
      </c>
      <c r="S56" s="74">
        <v>1400</v>
      </c>
      <c r="T56" s="74">
        <v>2658</v>
      </c>
      <c r="U56" s="74">
        <v>76181</v>
      </c>
      <c r="V56" s="74">
        <v>1948</v>
      </c>
      <c r="W56" s="75">
        <v>108834</v>
      </c>
    </row>
    <row r="57" spans="1:23" ht="15" customHeight="1" x14ac:dyDescent="0.2">
      <c r="A57" s="4"/>
      <c r="B57" s="6" t="s">
        <v>35</v>
      </c>
      <c r="C57" s="74"/>
      <c r="D57" s="74"/>
      <c r="E57" s="74"/>
      <c r="F57" s="74"/>
      <c r="G57" s="74"/>
      <c r="H57" s="74"/>
      <c r="I57" s="74"/>
      <c r="J57" s="74"/>
      <c r="K57" s="74"/>
      <c r="L57" s="74"/>
      <c r="M57" s="74"/>
      <c r="N57" s="74"/>
      <c r="O57" s="74"/>
      <c r="P57" s="74"/>
      <c r="Q57" s="74"/>
      <c r="R57" s="74"/>
      <c r="S57" s="74"/>
      <c r="T57" s="74"/>
      <c r="U57" s="74"/>
      <c r="V57" s="74"/>
      <c r="W57" s="75"/>
    </row>
    <row r="58" spans="1:23" ht="15" customHeight="1" x14ac:dyDescent="0.2">
      <c r="A58" s="4"/>
      <c r="B58" s="76" t="s">
        <v>210</v>
      </c>
      <c r="C58" s="77">
        <v>90495</v>
      </c>
      <c r="D58" s="77">
        <v>703550</v>
      </c>
      <c r="E58" s="77">
        <v>7360</v>
      </c>
      <c r="F58" s="77">
        <v>732697</v>
      </c>
      <c r="G58" s="77">
        <v>77389</v>
      </c>
      <c r="H58" s="77">
        <v>3325</v>
      </c>
      <c r="I58" s="77">
        <v>1664</v>
      </c>
      <c r="J58" s="77">
        <v>91620</v>
      </c>
      <c r="K58" s="77">
        <v>8083</v>
      </c>
      <c r="L58" s="77">
        <v>184843</v>
      </c>
      <c r="M58" s="77">
        <v>37904</v>
      </c>
      <c r="N58" s="77">
        <v>996476</v>
      </c>
      <c r="O58" s="77">
        <v>4671</v>
      </c>
      <c r="P58" s="77">
        <v>20628</v>
      </c>
      <c r="Q58" s="77">
        <v>6313</v>
      </c>
      <c r="R58" s="77">
        <v>161476</v>
      </c>
      <c r="S58" s="77">
        <v>20540</v>
      </c>
      <c r="T58" s="77">
        <v>2658</v>
      </c>
      <c r="U58" s="77">
        <v>297452</v>
      </c>
      <c r="V58" s="77">
        <v>10291</v>
      </c>
      <c r="W58" s="78">
        <v>140330</v>
      </c>
    </row>
    <row r="59" spans="1:23" ht="15" customHeight="1" x14ac:dyDescent="0.2">
      <c r="A59" s="4"/>
      <c r="B59" s="16" t="s">
        <v>179</v>
      </c>
      <c r="C59" s="77"/>
      <c r="D59" s="77"/>
      <c r="E59" s="77"/>
      <c r="F59" s="77"/>
      <c r="G59" s="77"/>
      <c r="H59" s="77"/>
      <c r="I59" s="77"/>
      <c r="J59" s="77"/>
      <c r="K59" s="77"/>
      <c r="L59" s="77"/>
      <c r="M59" s="77"/>
      <c r="N59" s="77"/>
      <c r="O59" s="77"/>
      <c r="P59" s="77"/>
      <c r="Q59" s="77"/>
      <c r="R59" s="77"/>
      <c r="S59" s="77"/>
      <c r="T59" s="77"/>
      <c r="U59" s="77"/>
      <c r="V59" s="77"/>
      <c r="W59" s="78"/>
    </row>
    <row r="60" spans="1:23" ht="15" customHeight="1" x14ac:dyDescent="0.2">
      <c r="A60" s="4"/>
      <c r="B60" s="76" t="s">
        <v>211</v>
      </c>
      <c r="C60" s="77">
        <v>-84117</v>
      </c>
      <c r="D60" s="77">
        <v>-302748</v>
      </c>
      <c r="E60" s="77">
        <v>-6473</v>
      </c>
      <c r="F60" s="77">
        <v>-499160</v>
      </c>
      <c r="G60" s="77">
        <v>-13453</v>
      </c>
      <c r="H60" s="77">
        <v>-2808</v>
      </c>
      <c r="I60" s="77">
        <v>-810</v>
      </c>
      <c r="J60" s="77">
        <v>-68557</v>
      </c>
      <c r="K60" s="77">
        <v>-4013</v>
      </c>
      <c r="L60" s="77">
        <v>-132137</v>
      </c>
      <c r="M60" s="77">
        <v>-19650</v>
      </c>
      <c r="N60" s="77">
        <v>-577090</v>
      </c>
      <c r="O60" s="77">
        <v>-4151</v>
      </c>
      <c r="P60" s="77">
        <v>-16128</v>
      </c>
      <c r="Q60" s="77">
        <v>-1869</v>
      </c>
      <c r="R60" s="77">
        <v>-53163</v>
      </c>
      <c r="S60" s="77">
        <v>-19140</v>
      </c>
      <c r="T60" s="77">
        <v>0</v>
      </c>
      <c r="U60" s="77">
        <v>-221271</v>
      </c>
      <c r="V60" s="77">
        <v>-8343</v>
      </c>
      <c r="W60" s="78">
        <v>-31496</v>
      </c>
    </row>
    <row r="61" spans="1:23" ht="15" customHeight="1" x14ac:dyDescent="0.2">
      <c r="A61" s="4"/>
      <c r="B61" s="16" t="s">
        <v>208</v>
      </c>
      <c r="C61" s="77"/>
      <c r="D61" s="77"/>
      <c r="E61" s="77"/>
      <c r="F61" s="77"/>
      <c r="G61" s="77"/>
      <c r="H61" s="77"/>
      <c r="I61" s="77"/>
      <c r="J61" s="77"/>
      <c r="K61" s="77"/>
      <c r="L61" s="77"/>
      <c r="M61" s="77"/>
      <c r="N61" s="77"/>
      <c r="O61" s="77"/>
      <c r="P61" s="77"/>
      <c r="Q61" s="77"/>
      <c r="R61" s="77"/>
      <c r="S61" s="77"/>
      <c r="T61" s="77"/>
      <c r="U61" s="77"/>
      <c r="V61" s="77"/>
      <c r="W61" s="78"/>
    </row>
    <row r="62" spans="1:23" ht="15" customHeight="1" x14ac:dyDescent="0.2">
      <c r="A62" s="4" t="s">
        <v>25</v>
      </c>
      <c r="B62" s="5" t="s">
        <v>212</v>
      </c>
      <c r="C62" s="74">
        <v>194221</v>
      </c>
      <c r="D62" s="74">
        <v>397373</v>
      </c>
      <c r="E62" s="74">
        <v>5198</v>
      </c>
      <c r="F62" s="74">
        <v>961908</v>
      </c>
      <c r="G62" s="74">
        <v>35335</v>
      </c>
      <c r="H62" s="74">
        <v>0</v>
      </c>
      <c r="I62" s="74">
        <v>0</v>
      </c>
      <c r="J62" s="74">
        <v>151280</v>
      </c>
      <c r="K62" s="74">
        <v>1230</v>
      </c>
      <c r="L62" s="74">
        <v>8946</v>
      </c>
      <c r="M62" s="74">
        <v>37060</v>
      </c>
      <c r="N62" s="74">
        <v>28464</v>
      </c>
      <c r="O62" s="74">
        <v>0</v>
      </c>
      <c r="P62" s="74">
        <v>29055</v>
      </c>
      <c r="Q62" s="74">
        <v>0</v>
      </c>
      <c r="R62" s="74">
        <v>158123</v>
      </c>
      <c r="S62" s="74">
        <v>24170</v>
      </c>
      <c r="T62" s="74">
        <v>0</v>
      </c>
      <c r="U62" s="74">
        <v>133340</v>
      </c>
      <c r="V62" s="74">
        <v>0</v>
      </c>
      <c r="W62" s="75">
        <v>1003348</v>
      </c>
    </row>
    <row r="63" spans="1:23" ht="15" customHeight="1" x14ac:dyDescent="0.2">
      <c r="A63" s="4"/>
      <c r="B63" s="6" t="s">
        <v>213</v>
      </c>
      <c r="C63" s="74"/>
      <c r="D63" s="74"/>
      <c r="E63" s="74"/>
      <c r="F63" s="74"/>
      <c r="G63" s="74"/>
      <c r="H63" s="74"/>
      <c r="I63" s="74"/>
      <c r="J63" s="74"/>
      <c r="K63" s="74"/>
      <c r="L63" s="74"/>
      <c r="M63" s="74"/>
      <c r="N63" s="74"/>
      <c r="O63" s="74"/>
      <c r="P63" s="74"/>
      <c r="Q63" s="74"/>
      <c r="R63" s="74"/>
      <c r="S63" s="74"/>
      <c r="T63" s="74"/>
      <c r="U63" s="74"/>
      <c r="V63" s="74"/>
      <c r="W63" s="75"/>
    </row>
    <row r="64" spans="1:23" ht="15" customHeight="1" x14ac:dyDescent="0.2">
      <c r="A64" s="4"/>
      <c r="B64" s="76" t="s">
        <v>214</v>
      </c>
      <c r="C64" s="77">
        <v>194221</v>
      </c>
      <c r="D64" s="77">
        <v>397373</v>
      </c>
      <c r="E64" s="77">
        <v>5198</v>
      </c>
      <c r="F64" s="77">
        <v>961908</v>
      </c>
      <c r="G64" s="77">
        <v>35335</v>
      </c>
      <c r="H64" s="77">
        <v>0</v>
      </c>
      <c r="I64" s="77">
        <v>0</v>
      </c>
      <c r="J64" s="77">
        <v>160320</v>
      </c>
      <c r="K64" s="77">
        <v>1230</v>
      </c>
      <c r="L64" s="77">
        <v>8946</v>
      </c>
      <c r="M64" s="77">
        <v>37060</v>
      </c>
      <c r="N64" s="77">
        <v>28464</v>
      </c>
      <c r="O64" s="77">
        <v>0</v>
      </c>
      <c r="P64" s="77">
        <v>34496</v>
      </c>
      <c r="Q64" s="77">
        <v>0</v>
      </c>
      <c r="R64" s="77">
        <v>158123</v>
      </c>
      <c r="S64" s="77">
        <v>24170</v>
      </c>
      <c r="T64" s="77">
        <v>0</v>
      </c>
      <c r="U64" s="77">
        <v>133840</v>
      </c>
      <c r="V64" s="77">
        <v>0</v>
      </c>
      <c r="W64" s="78">
        <v>1003348</v>
      </c>
    </row>
    <row r="65" spans="1:23" ht="15" customHeight="1" x14ac:dyDescent="0.2">
      <c r="A65" s="4"/>
      <c r="B65" s="16" t="s">
        <v>179</v>
      </c>
      <c r="C65" s="77"/>
      <c r="D65" s="77"/>
      <c r="E65" s="77"/>
      <c r="F65" s="77"/>
      <c r="G65" s="77"/>
      <c r="H65" s="77"/>
      <c r="I65" s="77"/>
      <c r="J65" s="77"/>
      <c r="K65" s="77"/>
      <c r="L65" s="77"/>
      <c r="M65" s="77"/>
      <c r="N65" s="77"/>
      <c r="O65" s="77"/>
      <c r="P65" s="77"/>
      <c r="Q65" s="77"/>
      <c r="R65" s="77"/>
      <c r="S65" s="77"/>
      <c r="T65" s="77"/>
      <c r="U65" s="77"/>
      <c r="V65" s="77"/>
      <c r="W65" s="78"/>
    </row>
    <row r="66" spans="1:23" ht="15" customHeight="1" x14ac:dyDescent="0.2">
      <c r="A66" s="4"/>
      <c r="B66" s="76" t="s">
        <v>215</v>
      </c>
      <c r="C66" s="77">
        <v>0</v>
      </c>
      <c r="D66" s="77">
        <v>0</v>
      </c>
      <c r="E66" s="77">
        <v>0</v>
      </c>
      <c r="F66" s="77">
        <v>0</v>
      </c>
      <c r="G66" s="77">
        <v>0</v>
      </c>
      <c r="H66" s="77">
        <v>0</v>
      </c>
      <c r="I66" s="77">
        <v>0</v>
      </c>
      <c r="J66" s="77">
        <v>-9040</v>
      </c>
      <c r="K66" s="77">
        <v>0</v>
      </c>
      <c r="L66" s="77">
        <v>0</v>
      </c>
      <c r="M66" s="77">
        <v>0</v>
      </c>
      <c r="N66" s="77">
        <v>0</v>
      </c>
      <c r="O66" s="77">
        <v>0</v>
      </c>
      <c r="P66" s="77">
        <v>-5441</v>
      </c>
      <c r="Q66" s="77">
        <v>0</v>
      </c>
      <c r="R66" s="77">
        <v>0</v>
      </c>
      <c r="S66" s="77">
        <v>0</v>
      </c>
      <c r="T66" s="77">
        <v>0</v>
      </c>
      <c r="U66" s="77">
        <v>-500</v>
      </c>
      <c r="V66" s="77">
        <v>0</v>
      </c>
      <c r="W66" s="78">
        <v>0</v>
      </c>
    </row>
    <row r="67" spans="1:23" ht="15" customHeight="1" x14ac:dyDescent="0.2">
      <c r="A67" s="4"/>
      <c r="B67" s="16" t="s">
        <v>181</v>
      </c>
      <c r="C67" s="77"/>
      <c r="D67" s="77"/>
      <c r="E67" s="77"/>
      <c r="F67" s="77"/>
      <c r="G67" s="77"/>
      <c r="H67" s="77"/>
      <c r="I67" s="77"/>
      <c r="J67" s="77"/>
      <c r="K67" s="77"/>
      <c r="L67" s="77"/>
      <c r="M67" s="77"/>
      <c r="N67" s="77"/>
      <c r="O67" s="77"/>
      <c r="P67" s="77"/>
      <c r="Q67" s="77"/>
      <c r="R67" s="77"/>
      <c r="S67" s="77"/>
      <c r="T67" s="77"/>
      <c r="U67" s="77"/>
      <c r="V67" s="77"/>
      <c r="W67" s="78"/>
    </row>
    <row r="68" spans="1:23" ht="15" customHeight="1" x14ac:dyDescent="0.2">
      <c r="A68" s="4" t="s">
        <v>26</v>
      </c>
      <c r="B68" s="5" t="s">
        <v>216</v>
      </c>
      <c r="C68" s="74">
        <v>426946</v>
      </c>
      <c r="D68" s="74">
        <v>33946</v>
      </c>
      <c r="E68" s="74">
        <v>0</v>
      </c>
      <c r="F68" s="74">
        <v>99396</v>
      </c>
      <c r="G68" s="74">
        <v>870</v>
      </c>
      <c r="H68" s="74">
        <v>1240</v>
      </c>
      <c r="I68" s="74">
        <v>171</v>
      </c>
      <c r="J68" s="74">
        <v>27104</v>
      </c>
      <c r="K68" s="74">
        <v>1012</v>
      </c>
      <c r="L68" s="74">
        <v>4574</v>
      </c>
      <c r="M68" s="74">
        <v>0</v>
      </c>
      <c r="N68" s="74">
        <v>90270</v>
      </c>
      <c r="O68" s="74">
        <v>9597</v>
      </c>
      <c r="P68" s="74">
        <v>86</v>
      </c>
      <c r="Q68" s="74">
        <v>718</v>
      </c>
      <c r="R68" s="74">
        <v>226</v>
      </c>
      <c r="S68" s="74">
        <v>1434</v>
      </c>
      <c r="T68" s="74">
        <v>272</v>
      </c>
      <c r="U68" s="74">
        <v>29044</v>
      </c>
      <c r="V68" s="74">
        <v>119</v>
      </c>
      <c r="W68" s="75">
        <v>4741</v>
      </c>
    </row>
    <row r="69" spans="1:23" ht="15" customHeight="1" x14ac:dyDescent="0.2">
      <c r="A69" s="4"/>
      <c r="B69" s="6" t="s">
        <v>217</v>
      </c>
      <c r="C69" s="74"/>
      <c r="D69" s="74"/>
      <c r="E69" s="74"/>
      <c r="F69" s="74"/>
      <c r="G69" s="74"/>
      <c r="H69" s="74"/>
      <c r="I69" s="74"/>
      <c r="J69" s="74"/>
      <c r="K69" s="74"/>
      <c r="L69" s="74"/>
      <c r="M69" s="74"/>
      <c r="N69" s="74"/>
      <c r="O69" s="74"/>
      <c r="P69" s="74"/>
      <c r="Q69" s="74"/>
      <c r="R69" s="74"/>
      <c r="S69" s="74"/>
      <c r="T69" s="74"/>
      <c r="U69" s="74"/>
      <c r="V69" s="74"/>
      <c r="W69" s="75"/>
    </row>
    <row r="70" spans="1:23" ht="15" customHeight="1" x14ac:dyDescent="0.2">
      <c r="A70" s="4" t="s">
        <v>27</v>
      </c>
      <c r="B70" s="5" t="s">
        <v>218</v>
      </c>
      <c r="C70" s="74">
        <v>3664</v>
      </c>
      <c r="D70" s="74">
        <v>688630</v>
      </c>
      <c r="E70" s="74">
        <v>14809</v>
      </c>
      <c r="F70" s="74">
        <v>283367</v>
      </c>
      <c r="G70" s="74">
        <v>25728</v>
      </c>
      <c r="H70" s="74">
        <v>27087</v>
      </c>
      <c r="I70" s="74">
        <v>4035</v>
      </c>
      <c r="J70" s="74">
        <v>72697</v>
      </c>
      <c r="K70" s="74">
        <v>4227</v>
      </c>
      <c r="L70" s="74">
        <v>97794</v>
      </c>
      <c r="M70" s="74">
        <v>0</v>
      </c>
      <c r="N70" s="74">
        <v>1088680</v>
      </c>
      <c r="O70" s="74">
        <v>29037</v>
      </c>
      <c r="P70" s="74">
        <v>21025</v>
      </c>
      <c r="Q70" s="74">
        <v>41004</v>
      </c>
      <c r="R70" s="74">
        <v>6191</v>
      </c>
      <c r="S70" s="74">
        <v>65921</v>
      </c>
      <c r="T70" s="74">
        <v>4765</v>
      </c>
      <c r="U70" s="74">
        <v>392195</v>
      </c>
      <c r="V70" s="74">
        <v>693</v>
      </c>
      <c r="W70" s="75">
        <v>30692</v>
      </c>
    </row>
    <row r="71" spans="1:23" ht="15" customHeight="1" x14ac:dyDescent="0.2">
      <c r="A71" s="4"/>
      <c r="B71" s="6" t="s">
        <v>219</v>
      </c>
      <c r="C71" s="74"/>
      <c r="D71" s="74"/>
      <c r="E71" s="74"/>
      <c r="F71" s="74"/>
      <c r="G71" s="74"/>
      <c r="H71" s="74"/>
      <c r="I71" s="74"/>
      <c r="J71" s="74"/>
      <c r="K71" s="74"/>
      <c r="L71" s="74"/>
      <c r="M71" s="74"/>
      <c r="N71" s="74"/>
      <c r="O71" s="74"/>
      <c r="P71" s="74"/>
      <c r="Q71" s="74"/>
      <c r="R71" s="74"/>
      <c r="S71" s="74"/>
      <c r="T71" s="74"/>
      <c r="U71" s="74"/>
      <c r="V71" s="74"/>
      <c r="W71" s="75"/>
    </row>
    <row r="72" spans="1:23" ht="15" customHeight="1" x14ac:dyDescent="0.2">
      <c r="A72" s="4" t="s">
        <v>28</v>
      </c>
      <c r="B72" s="5" t="s">
        <v>220</v>
      </c>
      <c r="C72" s="74">
        <v>0</v>
      </c>
      <c r="D72" s="74">
        <v>3469</v>
      </c>
      <c r="E72" s="74">
        <v>0</v>
      </c>
      <c r="F72" s="74">
        <v>0</v>
      </c>
      <c r="G72" s="74">
        <v>0</v>
      </c>
      <c r="H72" s="74">
        <v>0</v>
      </c>
      <c r="I72" s="74">
        <v>0</v>
      </c>
      <c r="J72" s="74">
        <v>0</v>
      </c>
      <c r="K72" s="74">
        <v>0</v>
      </c>
      <c r="L72" s="74">
        <v>0</v>
      </c>
      <c r="M72" s="74">
        <v>0</v>
      </c>
      <c r="N72" s="74">
        <v>264564</v>
      </c>
      <c r="O72" s="74">
        <v>0</v>
      </c>
      <c r="P72" s="74">
        <v>0</v>
      </c>
      <c r="Q72" s="74">
        <v>0</v>
      </c>
      <c r="R72" s="74">
        <v>0</v>
      </c>
      <c r="S72" s="74">
        <v>0</v>
      </c>
      <c r="T72" s="74">
        <v>0</v>
      </c>
      <c r="U72" s="74">
        <v>35013</v>
      </c>
      <c r="V72" s="74">
        <v>0</v>
      </c>
      <c r="W72" s="75">
        <v>0</v>
      </c>
    </row>
    <row r="73" spans="1:23" ht="15" customHeight="1" x14ac:dyDescent="0.2">
      <c r="A73" s="4"/>
      <c r="B73" s="6" t="s">
        <v>221</v>
      </c>
      <c r="C73" s="74"/>
      <c r="D73" s="74"/>
      <c r="E73" s="74"/>
      <c r="F73" s="74"/>
      <c r="G73" s="74"/>
      <c r="H73" s="74"/>
      <c r="I73" s="74"/>
      <c r="J73" s="74"/>
      <c r="K73" s="74"/>
      <c r="L73" s="74"/>
      <c r="M73" s="74"/>
      <c r="N73" s="74"/>
      <c r="O73" s="74"/>
      <c r="P73" s="74"/>
      <c r="Q73" s="74"/>
      <c r="R73" s="74"/>
      <c r="S73" s="74"/>
      <c r="T73" s="74"/>
      <c r="U73" s="74"/>
      <c r="V73" s="74"/>
      <c r="W73" s="75"/>
    </row>
    <row r="74" spans="1:23" ht="15" customHeight="1" x14ac:dyDescent="0.2">
      <c r="A74" s="4" t="s">
        <v>29</v>
      </c>
      <c r="B74" s="5" t="s">
        <v>222</v>
      </c>
      <c r="C74" s="74">
        <v>923784</v>
      </c>
      <c r="D74" s="74">
        <v>2529540</v>
      </c>
      <c r="E74" s="74">
        <v>28396</v>
      </c>
      <c r="F74" s="74">
        <v>4083219</v>
      </c>
      <c r="G74" s="74">
        <v>661675</v>
      </c>
      <c r="H74" s="74">
        <v>72059</v>
      </c>
      <c r="I74" s="74">
        <v>8362</v>
      </c>
      <c r="J74" s="74">
        <v>428548</v>
      </c>
      <c r="K74" s="74">
        <v>12604</v>
      </c>
      <c r="L74" s="74">
        <v>131307</v>
      </c>
      <c r="M74" s="74">
        <v>110156</v>
      </c>
      <c r="N74" s="74">
        <v>4005784</v>
      </c>
      <c r="O74" s="74">
        <v>38486</v>
      </c>
      <c r="P74" s="74">
        <v>108816</v>
      </c>
      <c r="Q74" s="74">
        <v>130455</v>
      </c>
      <c r="R74" s="74">
        <v>61431</v>
      </c>
      <c r="S74" s="74">
        <v>462067</v>
      </c>
      <c r="T74" s="74">
        <v>41402</v>
      </c>
      <c r="U74" s="74">
        <v>553448</v>
      </c>
      <c r="V74" s="74">
        <v>58075</v>
      </c>
      <c r="W74" s="75">
        <v>81613</v>
      </c>
    </row>
    <row r="75" spans="1:23" ht="15" customHeight="1" x14ac:dyDescent="0.2">
      <c r="A75" s="4"/>
      <c r="B75" s="6" t="s">
        <v>36</v>
      </c>
      <c r="C75" s="74"/>
      <c r="D75" s="74"/>
      <c r="E75" s="74"/>
      <c r="F75" s="74"/>
      <c r="G75" s="74"/>
      <c r="H75" s="74"/>
      <c r="I75" s="74"/>
      <c r="J75" s="74"/>
      <c r="K75" s="74"/>
      <c r="L75" s="74"/>
      <c r="M75" s="74"/>
      <c r="N75" s="74"/>
      <c r="O75" s="74"/>
      <c r="P75" s="74"/>
      <c r="Q75" s="74"/>
      <c r="R75" s="74"/>
      <c r="S75" s="74"/>
      <c r="T75" s="74"/>
      <c r="U75" s="74"/>
      <c r="V75" s="74"/>
      <c r="W75" s="75"/>
    </row>
    <row r="76" spans="1:23" ht="15" customHeight="1" x14ac:dyDescent="0.2">
      <c r="A76" s="4"/>
      <c r="B76" s="76" t="s">
        <v>223</v>
      </c>
      <c r="C76" s="77">
        <v>0</v>
      </c>
      <c r="D76" s="77">
        <v>3445</v>
      </c>
      <c r="E76" s="77">
        <v>0</v>
      </c>
      <c r="F76" s="77">
        <v>0</v>
      </c>
      <c r="G76" s="77">
        <v>0</v>
      </c>
      <c r="H76" s="77">
        <v>0</v>
      </c>
      <c r="I76" s="77">
        <v>0</v>
      </c>
      <c r="J76" s="77">
        <v>0</v>
      </c>
      <c r="K76" s="77">
        <v>0</v>
      </c>
      <c r="L76" s="77">
        <v>7338</v>
      </c>
      <c r="M76" s="77">
        <v>0</v>
      </c>
      <c r="N76" s="77">
        <v>658647</v>
      </c>
      <c r="O76" s="77">
        <v>0</v>
      </c>
      <c r="P76" s="77">
        <v>0</v>
      </c>
      <c r="Q76" s="77">
        <v>0</v>
      </c>
      <c r="R76" s="77">
        <v>0</v>
      </c>
      <c r="S76" s="77">
        <v>0</v>
      </c>
      <c r="T76" s="77">
        <v>0</v>
      </c>
      <c r="U76" s="77">
        <v>0</v>
      </c>
      <c r="V76" s="77">
        <v>0</v>
      </c>
      <c r="W76" s="78">
        <v>0</v>
      </c>
    </row>
    <row r="77" spans="1:23" ht="15" customHeight="1" x14ac:dyDescent="0.2">
      <c r="A77" s="4"/>
      <c r="B77" s="16" t="s">
        <v>224</v>
      </c>
      <c r="C77" s="77"/>
      <c r="D77" s="77"/>
      <c r="E77" s="77"/>
      <c r="F77" s="77"/>
      <c r="G77" s="77"/>
      <c r="H77" s="77"/>
      <c r="I77" s="77"/>
      <c r="J77" s="77"/>
      <c r="K77" s="77"/>
      <c r="L77" s="77"/>
      <c r="M77" s="77"/>
      <c r="N77" s="77"/>
      <c r="O77" s="77"/>
      <c r="P77" s="77"/>
      <c r="Q77" s="77"/>
      <c r="R77" s="77"/>
      <c r="S77" s="77"/>
      <c r="T77" s="77"/>
      <c r="U77" s="77"/>
      <c r="V77" s="77"/>
      <c r="W77" s="78"/>
    </row>
    <row r="78" spans="1:23" ht="15" customHeight="1" x14ac:dyDescent="0.2">
      <c r="A78" s="4"/>
      <c r="B78" s="76" t="s">
        <v>225</v>
      </c>
      <c r="C78" s="77">
        <v>965712</v>
      </c>
      <c r="D78" s="77">
        <v>2559848</v>
      </c>
      <c r="E78" s="77">
        <v>29158</v>
      </c>
      <c r="F78" s="77">
        <v>4098266</v>
      </c>
      <c r="G78" s="77">
        <v>667171</v>
      </c>
      <c r="H78" s="77">
        <v>107507</v>
      </c>
      <c r="I78" s="77">
        <v>8362</v>
      </c>
      <c r="J78" s="77">
        <v>435720</v>
      </c>
      <c r="K78" s="77">
        <v>12604</v>
      </c>
      <c r="L78" s="77">
        <v>140709</v>
      </c>
      <c r="M78" s="77">
        <v>113629</v>
      </c>
      <c r="N78" s="77">
        <v>3502941</v>
      </c>
      <c r="O78" s="77">
        <v>55651</v>
      </c>
      <c r="P78" s="77">
        <v>108855</v>
      </c>
      <c r="Q78" s="77">
        <v>137043</v>
      </c>
      <c r="R78" s="77">
        <v>61431</v>
      </c>
      <c r="S78" s="77">
        <v>536448</v>
      </c>
      <c r="T78" s="77">
        <v>41402</v>
      </c>
      <c r="U78" s="77">
        <v>564685</v>
      </c>
      <c r="V78" s="77">
        <v>58075</v>
      </c>
      <c r="W78" s="78">
        <v>81613</v>
      </c>
    </row>
    <row r="79" spans="1:23" ht="15" customHeight="1" x14ac:dyDescent="0.2">
      <c r="A79" s="4"/>
      <c r="B79" s="16" t="s">
        <v>36</v>
      </c>
      <c r="C79" s="77"/>
      <c r="D79" s="77"/>
      <c r="E79" s="77"/>
      <c r="F79" s="77"/>
      <c r="G79" s="77"/>
      <c r="H79" s="77"/>
      <c r="I79" s="77"/>
      <c r="J79" s="77"/>
      <c r="K79" s="77"/>
      <c r="L79" s="77"/>
      <c r="M79" s="77"/>
      <c r="N79" s="77"/>
      <c r="O79" s="77"/>
      <c r="P79" s="77"/>
      <c r="Q79" s="77"/>
      <c r="R79" s="77"/>
      <c r="S79" s="77"/>
      <c r="T79" s="77"/>
      <c r="U79" s="77"/>
      <c r="V79" s="77"/>
      <c r="W79" s="78"/>
    </row>
    <row r="80" spans="1:23" ht="15" customHeight="1" x14ac:dyDescent="0.2">
      <c r="A80" s="4"/>
      <c r="B80" s="76" t="s">
        <v>226</v>
      </c>
      <c r="C80" s="77">
        <v>-41928</v>
      </c>
      <c r="D80" s="77">
        <v>-33753</v>
      </c>
      <c r="E80" s="77">
        <v>-762</v>
      </c>
      <c r="F80" s="77">
        <v>-15047</v>
      </c>
      <c r="G80" s="77">
        <v>-5496</v>
      </c>
      <c r="H80" s="77">
        <v>-35448</v>
      </c>
      <c r="I80" s="77">
        <v>0</v>
      </c>
      <c r="J80" s="77">
        <v>-7172</v>
      </c>
      <c r="K80" s="77">
        <v>0</v>
      </c>
      <c r="L80" s="77">
        <v>-16740</v>
      </c>
      <c r="M80" s="77">
        <v>-3473</v>
      </c>
      <c r="N80" s="77">
        <v>-155804</v>
      </c>
      <c r="O80" s="77">
        <v>-17165</v>
      </c>
      <c r="P80" s="77">
        <v>-39</v>
      </c>
      <c r="Q80" s="77">
        <v>-6588</v>
      </c>
      <c r="R80" s="77">
        <v>0</v>
      </c>
      <c r="S80" s="77">
        <v>-74381</v>
      </c>
      <c r="T80" s="77">
        <v>0</v>
      </c>
      <c r="U80" s="77">
        <v>-11237</v>
      </c>
      <c r="V80" s="77">
        <v>0</v>
      </c>
      <c r="W80" s="78">
        <v>0</v>
      </c>
    </row>
    <row r="81" spans="1:23" ht="15" customHeight="1" x14ac:dyDescent="0.2">
      <c r="A81" s="4"/>
      <c r="B81" s="16" t="s">
        <v>181</v>
      </c>
      <c r="C81" s="77"/>
      <c r="D81" s="77"/>
      <c r="E81" s="77"/>
      <c r="F81" s="77"/>
      <c r="G81" s="77"/>
      <c r="H81" s="77"/>
      <c r="I81" s="77"/>
      <c r="J81" s="77"/>
      <c r="K81" s="77"/>
      <c r="L81" s="77"/>
      <c r="M81" s="77"/>
      <c r="N81" s="77"/>
      <c r="O81" s="77"/>
      <c r="P81" s="77"/>
      <c r="Q81" s="77"/>
      <c r="R81" s="77"/>
      <c r="S81" s="77"/>
      <c r="T81" s="77"/>
      <c r="U81" s="77"/>
      <c r="V81" s="77"/>
      <c r="W81" s="78"/>
    </row>
    <row r="82" spans="1:23" s="104" customFormat="1" ht="15" customHeight="1" x14ac:dyDescent="0.2">
      <c r="A82" s="100"/>
      <c r="B82" s="101" t="s">
        <v>227</v>
      </c>
      <c r="C82" s="102">
        <v>45659813</v>
      </c>
      <c r="D82" s="102">
        <v>100009739</v>
      </c>
      <c r="E82" s="102">
        <v>900763</v>
      </c>
      <c r="F82" s="102">
        <v>83655427</v>
      </c>
      <c r="G82" s="102">
        <v>7017600</v>
      </c>
      <c r="H82" s="102">
        <v>2628374</v>
      </c>
      <c r="I82" s="102">
        <v>577969</v>
      </c>
      <c r="J82" s="102">
        <v>15710692</v>
      </c>
      <c r="K82" s="102">
        <v>1339229</v>
      </c>
      <c r="L82" s="102">
        <v>14200415</v>
      </c>
      <c r="M82" s="102">
        <v>18249290</v>
      </c>
      <c r="N82" s="102">
        <v>125861974</v>
      </c>
      <c r="O82" s="102">
        <v>2000188</v>
      </c>
      <c r="P82" s="102">
        <v>3475758</v>
      </c>
      <c r="Q82" s="102">
        <v>7971769</v>
      </c>
      <c r="R82" s="102">
        <v>5236578</v>
      </c>
      <c r="S82" s="102">
        <v>10300227</v>
      </c>
      <c r="T82" s="102">
        <v>1473135</v>
      </c>
      <c r="U82" s="102">
        <v>48181543</v>
      </c>
      <c r="V82" s="102">
        <v>3337599</v>
      </c>
      <c r="W82" s="103">
        <v>21469513</v>
      </c>
    </row>
    <row r="83" spans="1:23" ht="15" customHeight="1" x14ac:dyDescent="0.2">
      <c r="A83" s="70"/>
      <c r="B83" s="3" t="s">
        <v>37</v>
      </c>
      <c r="C83" s="7"/>
      <c r="D83" s="7"/>
      <c r="E83" s="7"/>
      <c r="F83" s="7"/>
      <c r="G83" s="7"/>
      <c r="H83" s="7"/>
      <c r="I83" s="7"/>
      <c r="J83" s="7"/>
      <c r="K83" s="7"/>
      <c r="L83" s="7"/>
      <c r="M83" s="7"/>
      <c r="N83" s="7"/>
      <c r="O83" s="7"/>
      <c r="P83" s="7"/>
      <c r="Q83" s="7"/>
      <c r="R83" s="7"/>
      <c r="S83" s="7"/>
      <c r="T83" s="7"/>
      <c r="U83" s="7"/>
      <c r="V83" s="7"/>
      <c r="W83" s="28"/>
    </row>
    <row r="84" spans="1:23" ht="15" customHeight="1" x14ac:dyDescent="0.2">
      <c r="A84" s="4" t="s">
        <v>228</v>
      </c>
      <c r="B84" s="5" t="s">
        <v>229</v>
      </c>
      <c r="C84" s="74">
        <v>1245537</v>
      </c>
      <c r="D84" s="74">
        <v>16279127</v>
      </c>
      <c r="E84" s="74">
        <v>360164</v>
      </c>
      <c r="F84" s="74">
        <v>7964820</v>
      </c>
      <c r="G84" s="74">
        <v>264604</v>
      </c>
      <c r="H84" s="74">
        <v>400177</v>
      </c>
      <c r="I84" s="74">
        <v>182657</v>
      </c>
      <c r="J84" s="74">
        <v>1938147</v>
      </c>
      <c r="K84" s="74">
        <v>287179</v>
      </c>
      <c r="L84" s="74">
        <v>1650886</v>
      </c>
      <c r="M84" s="74">
        <v>1540266</v>
      </c>
      <c r="N84" s="74">
        <v>9012473</v>
      </c>
      <c r="O84" s="74">
        <v>330157</v>
      </c>
      <c r="P84" s="74">
        <v>310140</v>
      </c>
      <c r="Q84" s="74">
        <v>0</v>
      </c>
      <c r="R84" s="74">
        <v>0</v>
      </c>
      <c r="S84" s="74">
        <v>500111</v>
      </c>
      <c r="T84" s="74">
        <v>165041</v>
      </c>
      <c r="U84" s="74">
        <v>4807162</v>
      </c>
      <c r="V84" s="74">
        <v>0</v>
      </c>
      <c r="W84" s="75">
        <v>675169</v>
      </c>
    </row>
    <row r="85" spans="1:23" ht="15" customHeight="1" x14ac:dyDescent="0.2">
      <c r="A85" s="4"/>
      <c r="B85" s="6" t="s">
        <v>230</v>
      </c>
      <c r="C85" s="74"/>
      <c r="D85" s="74"/>
      <c r="E85" s="74"/>
      <c r="F85" s="74"/>
      <c r="G85" s="74"/>
      <c r="H85" s="74"/>
      <c r="I85" s="74"/>
      <c r="J85" s="74"/>
      <c r="K85" s="74"/>
      <c r="L85" s="74"/>
      <c r="M85" s="74"/>
      <c r="N85" s="74"/>
      <c r="O85" s="74"/>
      <c r="P85" s="74"/>
      <c r="Q85" s="74"/>
      <c r="R85" s="74"/>
      <c r="S85" s="74"/>
      <c r="T85" s="74"/>
      <c r="U85" s="74"/>
      <c r="V85" s="74"/>
      <c r="W85" s="75"/>
    </row>
    <row r="86" spans="1:23" ht="15" customHeight="1" x14ac:dyDescent="0.2">
      <c r="A86" s="4" t="s">
        <v>12</v>
      </c>
      <c r="B86" s="5" t="s">
        <v>0</v>
      </c>
      <c r="C86" s="74">
        <v>261493</v>
      </c>
      <c r="D86" s="74">
        <v>1176451</v>
      </c>
      <c r="E86" s="74">
        <v>27308</v>
      </c>
      <c r="F86" s="74">
        <v>2088007</v>
      </c>
      <c r="G86" s="74">
        <v>626472</v>
      </c>
      <c r="H86" s="74">
        <v>146988</v>
      </c>
      <c r="I86" s="74">
        <v>545</v>
      </c>
      <c r="J86" s="74">
        <v>145259</v>
      </c>
      <c r="K86" s="74">
        <v>118027</v>
      </c>
      <c r="L86" s="74">
        <v>1995</v>
      </c>
      <c r="M86" s="74">
        <v>47615</v>
      </c>
      <c r="N86" s="74">
        <v>0</v>
      </c>
      <c r="O86" s="74">
        <v>416870</v>
      </c>
      <c r="P86" s="74">
        <v>14492</v>
      </c>
      <c r="Q86" s="74">
        <v>69532</v>
      </c>
      <c r="R86" s="74">
        <v>420481</v>
      </c>
      <c r="S86" s="74">
        <v>18778</v>
      </c>
      <c r="T86" s="74">
        <v>1030</v>
      </c>
      <c r="U86" s="74">
        <v>1262597</v>
      </c>
      <c r="V86" s="74">
        <v>17821</v>
      </c>
      <c r="W86" s="75">
        <v>16266</v>
      </c>
    </row>
    <row r="87" spans="1:23" ht="15" customHeight="1" x14ac:dyDescent="0.2">
      <c r="A87" s="4"/>
      <c r="B87" s="6" t="s">
        <v>38</v>
      </c>
      <c r="C87" s="74"/>
      <c r="D87" s="74"/>
      <c r="E87" s="74"/>
      <c r="F87" s="74"/>
      <c r="G87" s="74"/>
      <c r="H87" s="74"/>
      <c r="I87" s="74"/>
      <c r="J87" s="74"/>
      <c r="K87" s="74"/>
      <c r="L87" s="74"/>
      <c r="M87" s="74"/>
      <c r="N87" s="74"/>
      <c r="O87" s="74"/>
      <c r="P87" s="74"/>
      <c r="Q87" s="74"/>
      <c r="R87" s="74"/>
      <c r="S87" s="74"/>
      <c r="T87" s="74"/>
      <c r="U87" s="74"/>
      <c r="V87" s="74"/>
      <c r="W87" s="75"/>
    </row>
    <row r="88" spans="1:23" ht="15" customHeight="1" x14ac:dyDescent="0.2">
      <c r="A88" s="4" t="s">
        <v>13</v>
      </c>
      <c r="B88" s="5" t="s">
        <v>231</v>
      </c>
      <c r="C88" s="74">
        <v>0</v>
      </c>
      <c r="D88" s="74">
        <v>4038239</v>
      </c>
      <c r="E88" s="74">
        <v>0</v>
      </c>
      <c r="F88" s="74">
        <v>0</v>
      </c>
      <c r="G88" s="74">
        <v>0</v>
      </c>
      <c r="H88" s="74">
        <v>0</v>
      </c>
      <c r="I88" s="74">
        <v>0</v>
      </c>
      <c r="J88" s="74">
        <v>118886</v>
      </c>
      <c r="K88" s="74">
        <v>0</v>
      </c>
      <c r="L88" s="74">
        <v>0</v>
      </c>
      <c r="M88" s="74">
        <v>0</v>
      </c>
      <c r="N88" s="74">
        <v>1712117</v>
      </c>
      <c r="O88" s="74">
        <v>0</v>
      </c>
      <c r="P88" s="74">
        <v>149350</v>
      </c>
      <c r="Q88" s="74">
        <v>0</v>
      </c>
      <c r="R88" s="74">
        <v>0</v>
      </c>
      <c r="S88" s="74">
        <v>0</v>
      </c>
      <c r="T88" s="74">
        <v>0</v>
      </c>
      <c r="U88" s="74">
        <v>4301702</v>
      </c>
      <c r="V88" s="74">
        <v>143958</v>
      </c>
      <c r="W88" s="75">
        <v>0</v>
      </c>
    </row>
    <row r="89" spans="1:23" ht="15" customHeight="1" x14ac:dyDescent="0.2">
      <c r="A89" s="4"/>
      <c r="B89" s="6" t="s">
        <v>232</v>
      </c>
      <c r="C89" s="74"/>
      <c r="D89" s="74"/>
      <c r="E89" s="74"/>
      <c r="F89" s="74"/>
      <c r="G89" s="74"/>
      <c r="H89" s="74"/>
      <c r="I89" s="74"/>
      <c r="J89" s="74"/>
      <c r="K89" s="74"/>
      <c r="L89" s="74"/>
      <c r="M89" s="74"/>
      <c r="N89" s="74"/>
      <c r="O89" s="74"/>
      <c r="P89" s="74"/>
      <c r="Q89" s="74"/>
      <c r="R89" s="74"/>
      <c r="S89" s="74"/>
      <c r="T89" s="74"/>
      <c r="U89" s="74"/>
      <c r="V89" s="74"/>
      <c r="W89" s="75"/>
    </row>
    <row r="90" spans="1:23" ht="15" customHeight="1" x14ac:dyDescent="0.2">
      <c r="A90" s="4" t="s">
        <v>14</v>
      </c>
      <c r="B90" s="5" t="s">
        <v>233</v>
      </c>
      <c r="C90" s="74">
        <v>4726084</v>
      </c>
      <c r="D90" s="74">
        <v>3797429</v>
      </c>
      <c r="E90" s="74">
        <v>38943</v>
      </c>
      <c r="F90" s="74">
        <v>6380592</v>
      </c>
      <c r="G90" s="74">
        <v>2313561</v>
      </c>
      <c r="H90" s="74">
        <v>654043</v>
      </c>
      <c r="I90" s="74">
        <v>30692</v>
      </c>
      <c r="J90" s="74">
        <v>1286879</v>
      </c>
      <c r="K90" s="74">
        <v>500794</v>
      </c>
      <c r="L90" s="74">
        <v>227419</v>
      </c>
      <c r="M90" s="74">
        <v>901742</v>
      </c>
      <c r="N90" s="74">
        <v>5591196</v>
      </c>
      <c r="O90" s="74">
        <v>798987</v>
      </c>
      <c r="P90" s="74">
        <v>125179</v>
      </c>
      <c r="Q90" s="74">
        <v>4071344</v>
      </c>
      <c r="R90" s="74">
        <v>1435724</v>
      </c>
      <c r="S90" s="74">
        <v>5210299</v>
      </c>
      <c r="T90" s="74">
        <v>1016190</v>
      </c>
      <c r="U90" s="74">
        <v>8449191</v>
      </c>
      <c r="V90" s="74">
        <v>2109447</v>
      </c>
      <c r="W90" s="75">
        <v>15963354</v>
      </c>
    </row>
    <row r="91" spans="1:23" ht="15" customHeight="1" x14ac:dyDescent="0.2">
      <c r="A91" s="4"/>
      <c r="B91" s="6" t="s">
        <v>234</v>
      </c>
      <c r="C91" s="74"/>
      <c r="D91" s="74"/>
      <c r="E91" s="74"/>
      <c r="F91" s="74"/>
      <c r="G91" s="74"/>
      <c r="H91" s="74"/>
      <c r="I91" s="74"/>
      <c r="J91" s="74"/>
      <c r="K91" s="74"/>
      <c r="L91" s="74"/>
      <c r="M91" s="74"/>
      <c r="N91" s="74"/>
      <c r="O91" s="74"/>
      <c r="P91" s="74"/>
      <c r="Q91" s="74"/>
      <c r="R91" s="74"/>
      <c r="S91" s="74"/>
      <c r="T91" s="74"/>
      <c r="U91" s="74"/>
      <c r="V91" s="74"/>
      <c r="W91" s="75"/>
    </row>
    <row r="92" spans="1:23" ht="15" customHeight="1" x14ac:dyDescent="0.2">
      <c r="A92" s="4" t="s">
        <v>15</v>
      </c>
      <c r="B92" s="5" t="s">
        <v>235</v>
      </c>
      <c r="C92" s="74">
        <v>23240863</v>
      </c>
      <c r="D92" s="74">
        <v>45609115</v>
      </c>
      <c r="E92" s="74">
        <v>332185</v>
      </c>
      <c r="F92" s="74">
        <v>30819220</v>
      </c>
      <c r="G92" s="74">
        <v>1338765</v>
      </c>
      <c r="H92" s="74">
        <v>397097</v>
      </c>
      <c r="I92" s="74">
        <v>108695</v>
      </c>
      <c r="J92" s="74">
        <v>7840050</v>
      </c>
      <c r="K92" s="74">
        <v>292597</v>
      </c>
      <c r="L92" s="74">
        <v>9938726</v>
      </c>
      <c r="M92" s="74">
        <v>10007563</v>
      </c>
      <c r="N92" s="74">
        <v>67680045</v>
      </c>
      <c r="O92" s="74">
        <v>104996</v>
      </c>
      <c r="P92" s="74">
        <v>2475097</v>
      </c>
      <c r="Q92" s="74">
        <v>3293265</v>
      </c>
      <c r="R92" s="74">
        <v>1410928</v>
      </c>
      <c r="S92" s="74">
        <v>3558284</v>
      </c>
      <c r="T92" s="74">
        <v>5864</v>
      </c>
      <c r="U92" s="74">
        <v>17018297</v>
      </c>
      <c r="V92" s="74">
        <v>847675</v>
      </c>
      <c r="W92" s="75">
        <v>3792113</v>
      </c>
    </row>
    <row r="93" spans="1:23" ht="15" customHeight="1" x14ac:dyDescent="0.2">
      <c r="A93" s="4"/>
      <c r="B93" s="6" t="s">
        <v>236</v>
      </c>
      <c r="C93" s="74"/>
      <c r="D93" s="74"/>
      <c r="E93" s="74"/>
      <c r="F93" s="74"/>
      <c r="G93" s="74"/>
      <c r="H93" s="74"/>
      <c r="I93" s="74"/>
      <c r="J93" s="74"/>
      <c r="K93" s="74"/>
      <c r="L93" s="74"/>
      <c r="M93" s="74"/>
      <c r="N93" s="74"/>
      <c r="O93" s="74"/>
      <c r="P93" s="74"/>
      <c r="Q93" s="74"/>
      <c r="R93" s="74"/>
      <c r="S93" s="74"/>
      <c r="T93" s="74"/>
      <c r="U93" s="74"/>
      <c r="V93" s="74"/>
      <c r="W93" s="75"/>
    </row>
    <row r="94" spans="1:23" ht="15" customHeight="1" x14ac:dyDescent="0.2">
      <c r="A94" s="4" t="s">
        <v>16</v>
      </c>
      <c r="B94" s="5" t="s">
        <v>237</v>
      </c>
      <c r="C94" s="74">
        <v>7782274</v>
      </c>
      <c r="D94" s="74">
        <v>18137390</v>
      </c>
      <c r="E94" s="74">
        <v>0</v>
      </c>
      <c r="F94" s="74">
        <v>24109939</v>
      </c>
      <c r="G94" s="74">
        <v>1172281</v>
      </c>
      <c r="H94" s="74">
        <v>522616</v>
      </c>
      <c r="I94" s="74">
        <v>190968</v>
      </c>
      <c r="J94" s="74">
        <v>2380021</v>
      </c>
      <c r="K94" s="74">
        <v>0</v>
      </c>
      <c r="L94" s="74">
        <v>0</v>
      </c>
      <c r="M94" s="74">
        <v>3836243</v>
      </c>
      <c r="N94" s="74">
        <v>19306748</v>
      </c>
      <c r="O94" s="74">
        <v>0</v>
      </c>
      <c r="P94" s="74">
        <v>5346</v>
      </c>
      <c r="Q94" s="74">
        <v>0</v>
      </c>
      <c r="R94" s="74">
        <v>1119264</v>
      </c>
      <c r="S94" s="74">
        <v>214780</v>
      </c>
      <c r="T94" s="74">
        <v>0</v>
      </c>
      <c r="U94" s="74">
        <v>7822677</v>
      </c>
      <c r="V94" s="74">
        <v>0</v>
      </c>
      <c r="W94" s="75">
        <v>61727</v>
      </c>
    </row>
    <row r="95" spans="1:23" ht="15" customHeight="1" x14ac:dyDescent="0.2">
      <c r="A95" s="4"/>
      <c r="B95" s="6" t="s">
        <v>238</v>
      </c>
      <c r="C95" s="74"/>
      <c r="D95" s="74"/>
      <c r="E95" s="74"/>
      <c r="F95" s="74"/>
      <c r="G95" s="74"/>
      <c r="H95" s="74"/>
      <c r="I95" s="74"/>
      <c r="J95" s="74"/>
      <c r="K95" s="74"/>
      <c r="L95" s="74"/>
      <c r="M95" s="74"/>
      <c r="N95" s="74"/>
      <c r="O95" s="74"/>
      <c r="P95" s="74"/>
      <c r="Q95" s="74"/>
      <c r="R95" s="74"/>
      <c r="S95" s="74"/>
      <c r="T95" s="74"/>
      <c r="U95" s="74"/>
      <c r="V95" s="74"/>
      <c r="W95" s="75"/>
    </row>
    <row r="96" spans="1:23" ht="15" customHeight="1" x14ac:dyDescent="0.2">
      <c r="A96" s="4" t="s">
        <v>17</v>
      </c>
      <c r="B96" s="5" t="s">
        <v>239</v>
      </c>
      <c r="C96" s="74">
        <v>1570418</v>
      </c>
      <c r="D96" s="74">
        <v>0</v>
      </c>
      <c r="E96" s="74">
        <v>0</v>
      </c>
      <c r="F96" s="74">
        <v>0</v>
      </c>
      <c r="G96" s="74">
        <v>53815</v>
      </c>
      <c r="H96" s="74">
        <v>0</v>
      </c>
      <c r="I96" s="74">
        <v>0</v>
      </c>
      <c r="J96" s="74">
        <v>0</v>
      </c>
      <c r="K96" s="74">
        <v>0</v>
      </c>
      <c r="L96" s="74">
        <v>0</v>
      </c>
      <c r="M96" s="74">
        <v>387183</v>
      </c>
      <c r="N96" s="74">
        <v>0</v>
      </c>
      <c r="O96" s="74">
        <v>0</v>
      </c>
      <c r="P96" s="74">
        <v>133844</v>
      </c>
      <c r="Q96" s="74">
        <v>0</v>
      </c>
      <c r="R96" s="74">
        <v>0</v>
      </c>
      <c r="S96" s="74">
        <v>0</v>
      </c>
      <c r="T96" s="74">
        <v>0</v>
      </c>
      <c r="U96" s="74">
        <v>0</v>
      </c>
      <c r="V96" s="74">
        <v>0</v>
      </c>
      <c r="W96" s="75">
        <v>772912</v>
      </c>
    </row>
    <row r="97" spans="1:23" ht="15" customHeight="1" x14ac:dyDescent="0.2">
      <c r="A97" s="4"/>
      <c r="B97" s="6" t="s">
        <v>240</v>
      </c>
      <c r="C97" s="74"/>
      <c r="D97" s="74"/>
      <c r="E97" s="74"/>
      <c r="F97" s="74"/>
      <c r="G97" s="74"/>
      <c r="H97" s="74"/>
      <c r="I97" s="74"/>
      <c r="J97" s="74"/>
      <c r="K97" s="74"/>
      <c r="L97" s="74"/>
      <c r="M97" s="74"/>
      <c r="N97" s="74"/>
      <c r="O97" s="74"/>
      <c r="P97" s="74"/>
      <c r="Q97" s="74"/>
      <c r="R97" s="74"/>
      <c r="S97" s="74"/>
      <c r="T97" s="74"/>
      <c r="U97" s="74"/>
      <c r="V97" s="74"/>
      <c r="W97" s="75"/>
    </row>
    <row r="98" spans="1:23" ht="15" customHeight="1" x14ac:dyDescent="0.2">
      <c r="A98" s="4" t="s">
        <v>18</v>
      </c>
      <c r="B98" s="5" t="s">
        <v>196</v>
      </c>
      <c r="C98" s="74">
        <v>499444</v>
      </c>
      <c r="D98" s="74">
        <v>346473</v>
      </c>
      <c r="E98" s="74">
        <v>2005</v>
      </c>
      <c r="F98" s="74">
        <v>228944</v>
      </c>
      <c r="G98" s="74">
        <v>81256</v>
      </c>
      <c r="H98" s="74">
        <v>0</v>
      </c>
      <c r="I98" s="74">
        <v>0</v>
      </c>
      <c r="J98" s="74">
        <v>1303</v>
      </c>
      <c r="K98" s="74">
        <v>0</v>
      </c>
      <c r="L98" s="74">
        <v>0</v>
      </c>
      <c r="M98" s="74">
        <v>6894</v>
      </c>
      <c r="N98" s="74">
        <v>166048</v>
      </c>
      <c r="O98" s="74">
        <v>1600</v>
      </c>
      <c r="P98" s="74">
        <v>0</v>
      </c>
      <c r="Q98" s="74">
        <v>10777</v>
      </c>
      <c r="R98" s="74">
        <v>1633</v>
      </c>
      <c r="S98" s="74">
        <v>38549</v>
      </c>
      <c r="T98" s="74">
        <v>0</v>
      </c>
      <c r="U98" s="74">
        <v>189423</v>
      </c>
      <c r="V98" s="74">
        <v>0</v>
      </c>
      <c r="W98" s="75">
        <v>0</v>
      </c>
    </row>
    <row r="99" spans="1:23" ht="15" customHeight="1" x14ac:dyDescent="0.2">
      <c r="A99" s="4"/>
      <c r="B99" s="6" t="s">
        <v>197</v>
      </c>
      <c r="C99" s="74"/>
      <c r="D99" s="74"/>
      <c r="E99" s="74"/>
      <c r="F99" s="74"/>
      <c r="G99" s="74"/>
      <c r="H99" s="74"/>
      <c r="I99" s="74"/>
      <c r="J99" s="74"/>
      <c r="K99" s="74"/>
      <c r="L99" s="74"/>
      <c r="M99" s="74"/>
      <c r="N99" s="74"/>
      <c r="O99" s="74"/>
      <c r="P99" s="74"/>
      <c r="Q99" s="74"/>
      <c r="R99" s="74"/>
      <c r="S99" s="74"/>
      <c r="T99" s="74"/>
      <c r="U99" s="74"/>
      <c r="V99" s="74"/>
      <c r="W99" s="75"/>
    </row>
    <row r="100" spans="1:23" ht="15" customHeight="1" x14ac:dyDescent="0.2">
      <c r="A100" s="4" t="s">
        <v>19</v>
      </c>
      <c r="B100" s="5" t="s">
        <v>241</v>
      </c>
      <c r="C100" s="74">
        <v>0</v>
      </c>
      <c r="D100" s="74">
        <v>0</v>
      </c>
      <c r="E100" s="74">
        <v>0</v>
      </c>
      <c r="F100" s="74">
        <v>5411</v>
      </c>
      <c r="G100" s="74">
        <v>0</v>
      </c>
      <c r="H100" s="74">
        <v>0</v>
      </c>
      <c r="I100" s="74">
        <v>0</v>
      </c>
      <c r="J100" s="74">
        <v>0</v>
      </c>
      <c r="K100" s="74">
        <v>0</v>
      </c>
      <c r="L100" s="74">
        <v>0</v>
      </c>
      <c r="M100" s="74">
        <v>0</v>
      </c>
      <c r="N100" s="74">
        <v>0</v>
      </c>
      <c r="O100" s="74">
        <v>0</v>
      </c>
      <c r="P100" s="74">
        <v>0</v>
      </c>
      <c r="Q100" s="74">
        <v>0</v>
      </c>
      <c r="R100" s="74">
        <v>0</v>
      </c>
      <c r="S100" s="74">
        <v>0</v>
      </c>
      <c r="T100" s="74">
        <v>0</v>
      </c>
      <c r="U100" s="74">
        <v>0</v>
      </c>
      <c r="V100" s="74">
        <v>0</v>
      </c>
      <c r="W100" s="75">
        <v>0</v>
      </c>
    </row>
    <row r="101" spans="1:23" ht="15" customHeight="1" x14ac:dyDescent="0.2">
      <c r="A101" s="4"/>
      <c r="B101" s="6" t="s">
        <v>242</v>
      </c>
      <c r="C101" s="74"/>
      <c r="D101" s="74"/>
      <c r="E101" s="74"/>
      <c r="F101" s="74"/>
      <c r="G101" s="74"/>
      <c r="H101" s="74"/>
      <c r="I101" s="74"/>
      <c r="J101" s="74"/>
      <c r="K101" s="74"/>
      <c r="L101" s="74"/>
      <c r="M101" s="74"/>
      <c r="N101" s="74"/>
      <c r="O101" s="74"/>
      <c r="P101" s="74"/>
      <c r="Q101" s="74"/>
      <c r="R101" s="74"/>
      <c r="S101" s="74"/>
      <c r="T101" s="74"/>
      <c r="U101" s="74"/>
      <c r="V101" s="74"/>
      <c r="W101" s="75"/>
    </row>
    <row r="102" spans="1:23" ht="15" customHeight="1" x14ac:dyDescent="0.2">
      <c r="A102" s="4" t="s">
        <v>20</v>
      </c>
      <c r="B102" s="5" t="s">
        <v>1</v>
      </c>
      <c r="C102" s="74">
        <v>110573</v>
      </c>
      <c r="D102" s="74">
        <v>173995</v>
      </c>
      <c r="E102" s="74">
        <v>170</v>
      </c>
      <c r="F102" s="74">
        <v>214706</v>
      </c>
      <c r="G102" s="74">
        <v>23768</v>
      </c>
      <c r="H102" s="74">
        <v>408</v>
      </c>
      <c r="I102" s="74">
        <v>500</v>
      </c>
      <c r="J102" s="74">
        <v>15230</v>
      </c>
      <c r="K102" s="74">
        <v>60</v>
      </c>
      <c r="L102" s="74">
        <v>8167</v>
      </c>
      <c r="M102" s="74">
        <v>1311</v>
      </c>
      <c r="N102" s="74">
        <v>803419</v>
      </c>
      <c r="O102" s="74">
        <v>3212</v>
      </c>
      <c r="P102" s="74">
        <v>2598</v>
      </c>
      <c r="Q102" s="74">
        <v>4974</v>
      </c>
      <c r="R102" s="74">
        <v>1192</v>
      </c>
      <c r="S102" s="74">
        <v>1950</v>
      </c>
      <c r="T102" s="74">
        <v>159</v>
      </c>
      <c r="U102" s="74">
        <v>107840</v>
      </c>
      <c r="V102" s="74">
        <v>2425</v>
      </c>
      <c r="W102" s="75">
        <v>12813</v>
      </c>
    </row>
    <row r="103" spans="1:23" ht="15" customHeight="1" x14ac:dyDescent="0.2">
      <c r="A103" s="4"/>
      <c r="B103" s="6" t="s">
        <v>39</v>
      </c>
      <c r="C103" s="74"/>
      <c r="D103" s="74"/>
      <c r="E103" s="74"/>
      <c r="F103" s="74"/>
      <c r="G103" s="74"/>
      <c r="H103" s="74"/>
      <c r="I103" s="74"/>
      <c r="J103" s="74"/>
      <c r="K103" s="74"/>
      <c r="L103" s="74"/>
      <c r="M103" s="74"/>
      <c r="N103" s="74"/>
      <c r="O103" s="74"/>
      <c r="P103" s="74"/>
      <c r="Q103" s="74"/>
      <c r="R103" s="74"/>
      <c r="S103" s="74"/>
      <c r="T103" s="74"/>
      <c r="U103" s="74"/>
      <c r="V103" s="74"/>
      <c r="W103" s="75"/>
    </row>
    <row r="104" spans="1:23" ht="15" customHeight="1" x14ac:dyDescent="0.2">
      <c r="A104" s="4" t="s">
        <v>21</v>
      </c>
      <c r="B104" s="5" t="s">
        <v>243</v>
      </c>
      <c r="C104" s="74">
        <v>2991907</v>
      </c>
      <c r="D104" s="74">
        <v>61338</v>
      </c>
      <c r="E104" s="74">
        <v>0</v>
      </c>
      <c r="F104" s="74">
        <v>0</v>
      </c>
      <c r="G104" s="74">
        <v>0</v>
      </c>
      <c r="H104" s="74">
        <v>0</v>
      </c>
      <c r="I104" s="74">
        <v>0</v>
      </c>
      <c r="J104" s="74">
        <v>0</v>
      </c>
      <c r="K104" s="74">
        <v>0</v>
      </c>
      <c r="L104" s="74">
        <v>918705</v>
      </c>
      <c r="M104" s="74">
        <v>0</v>
      </c>
      <c r="N104" s="74">
        <v>5742936</v>
      </c>
      <c r="O104" s="74">
        <v>0</v>
      </c>
      <c r="P104" s="74">
        <v>0</v>
      </c>
      <c r="Q104" s="74">
        <v>0</v>
      </c>
      <c r="R104" s="74">
        <v>0</v>
      </c>
      <c r="S104" s="74">
        <v>0</v>
      </c>
      <c r="T104" s="74">
        <v>0</v>
      </c>
      <c r="U104" s="74">
        <v>446951</v>
      </c>
      <c r="V104" s="74">
        <v>0</v>
      </c>
      <c r="W104" s="75">
        <v>0</v>
      </c>
    </row>
    <row r="105" spans="1:23" ht="15" customHeight="1" x14ac:dyDescent="0.2">
      <c r="A105" s="4"/>
      <c r="B105" s="6" t="s">
        <v>244</v>
      </c>
      <c r="C105" s="74"/>
      <c r="D105" s="74"/>
      <c r="E105" s="74"/>
      <c r="F105" s="74"/>
      <c r="G105" s="74"/>
      <c r="H105" s="74"/>
      <c r="I105" s="74"/>
      <c r="J105" s="74"/>
      <c r="K105" s="74"/>
      <c r="L105" s="74"/>
      <c r="M105" s="74"/>
      <c r="N105" s="74"/>
      <c r="O105" s="74"/>
      <c r="P105" s="74"/>
      <c r="Q105" s="74"/>
      <c r="R105" s="74"/>
      <c r="S105" s="74"/>
      <c r="T105" s="74"/>
      <c r="U105" s="74"/>
      <c r="V105" s="74"/>
      <c r="W105" s="75"/>
    </row>
    <row r="106" spans="1:23" ht="15" customHeight="1" x14ac:dyDescent="0.2">
      <c r="A106" s="4" t="s">
        <v>22</v>
      </c>
      <c r="B106" s="5" t="s">
        <v>245</v>
      </c>
      <c r="C106" s="74">
        <v>6614</v>
      </c>
      <c r="D106" s="74">
        <v>11960</v>
      </c>
      <c r="E106" s="74">
        <v>1494</v>
      </c>
      <c r="F106" s="74">
        <v>25324</v>
      </c>
      <c r="G106" s="74">
        <v>5554</v>
      </c>
      <c r="H106" s="74">
        <v>202</v>
      </c>
      <c r="I106" s="74">
        <v>252</v>
      </c>
      <c r="J106" s="74">
        <v>10850</v>
      </c>
      <c r="K106" s="74">
        <v>4098</v>
      </c>
      <c r="L106" s="74">
        <v>12200</v>
      </c>
      <c r="M106" s="74">
        <v>0</v>
      </c>
      <c r="N106" s="74">
        <v>57828</v>
      </c>
      <c r="O106" s="74">
        <v>258</v>
      </c>
      <c r="P106" s="74">
        <v>368</v>
      </c>
      <c r="Q106" s="74">
        <v>100</v>
      </c>
      <c r="R106" s="74">
        <v>5841</v>
      </c>
      <c r="S106" s="74">
        <v>2194</v>
      </c>
      <c r="T106" s="74">
        <v>1343</v>
      </c>
      <c r="U106" s="74">
        <v>18051</v>
      </c>
      <c r="V106" s="74">
        <v>4942</v>
      </c>
      <c r="W106" s="75">
        <v>0</v>
      </c>
    </row>
    <row r="107" spans="1:23" ht="15" customHeight="1" x14ac:dyDescent="0.2">
      <c r="A107" s="4"/>
      <c r="B107" s="6" t="s">
        <v>246</v>
      </c>
      <c r="C107" s="74"/>
      <c r="D107" s="74"/>
      <c r="E107" s="74"/>
      <c r="F107" s="74"/>
      <c r="G107" s="74"/>
      <c r="H107" s="74"/>
      <c r="I107" s="74"/>
      <c r="J107" s="74"/>
      <c r="K107" s="74"/>
      <c r="L107" s="74"/>
      <c r="M107" s="74"/>
      <c r="N107" s="74"/>
      <c r="O107" s="74"/>
      <c r="P107" s="74"/>
      <c r="Q107" s="74"/>
      <c r="R107" s="74"/>
      <c r="S107" s="74"/>
      <c r="T107" s="74"/>
      <c r="U107" s="74"/>
      <c r="V107" s="74"/>
      <c r="W107" s="75"/>
    </row>
    <row r="108" spans="1:23" ht="15" customHeight="1" x14ac:dyDescent="0.2">
      <c r="A108" s="4" t="s">
        <v>23</v>
      </c>
      <c r="B108" s="5" t="s">
        <v>247</v>
      </c>
      <c r="C108" s="74">
        <v>31114</v>
      </c>
      <c r="D108" s="74">
        <v>344</v>
      </c>
      <c r="E108" s="74">
        <v>0</v>
      </c>
      <c r="F108" s="74">
        <v>115660</v>
      </c>
      <c r="G108" s="74">
        <v>3697</v>
      </c>
      <c r="H108" s="74">
        <v>0</v>
      </c>
      <c r="I108" s="74">
        <v>226</v>
      </c>
      <c r="J108" s="74">
        <v>32211</v>
      </c>
      <c r="K108" s="74">
        <v>3</v>
      </c>
      <c r="L108" s="74">
        <v>1863</v>
      </c>
      <c r="M108" s="74">
        <v>0</v>
      </c>
      <c r="N108" s="74">
        <v>180918</v>
      </c>
      <c r="O108" s="74">
        <v>2700</v>
      </c>
      <c r="P108" s="74">
        <v>1409</v>
      </c>
      <c r="Q108" s="74">
        <v>118</v>
      </c>
      <c r="R108" s="74">
        <v>8235</v>
      </c>
      <c r="S108" s="74">
        <v>9816</v>
      </c>
      <c r="T108" s="74">
        <v>2189</v>
      </c>
      <c r="U108" s="74">
        <v>52131</v>
      </c>
      <c r="V108" s="74">
        <v>0</v>
      </c>
      <c r="W108" s="75">
        <v>20505</v>
      </c>
    </row>
    <row r="109" spans="1:23" ht="15" customHeight="1" x14ac:dyDescent="0.2">
      <c r="A109" s="4"/>
      <c r="B109" s="6" t="s">
        <v>248</v>
      </c>
      <c r="C109" s="74"/>
      <c r="D109" s="74"/>
      <c r="E109" s="74"/>
      <c r="F109" s="74"/>
      <c r="G109" s="74"/>
      <c r="H109" s="74"/>
      <c r="I109" s="74"/>
      <c r="J109" s="74"/>
      <c r="K109" s="74"/>
      <c r="L109" s="74"/>
      <c r="M109" s="74"/>
      <c r="N109" s="74"/>
      <c r="O109" s="74"/>
      <c r="P109" s="74"/>
      <c r="Q109" s="74"/>
      <c r="R109" s="74"/>
      <c r="S109" s="74"/>
      <c r="T109" s="74"/>
      <c r="U109" s="74"/>
      <c r="V109" s="74"/>
      <c r="W109" s="75"/>
    </row>
    <row r="110" spans="1:23" ht="15" customHeight="1" x14ac:dyDescent="0.2">
      <c r="A110" s="4" t="s">
        <v>24</v>
      </c>
      <c r="B110" s="5" t="s">
        <v>249</v>
      </c>
      <c r="C110" s="74">
        <v>7167</v>
      </c>
      <c r="D110" s="74">
        <v>0</v>
      </c>
      <c r="E110" s="74">
        <v>0</v>
      </c>
      <c r="F110" s="74">
        <v>0</v>
      </c>
      <c r="G110" s="74">
        <v>0</v>
      </c>
      <c r="H110" s="74">
        <v>0</v>
      </c>
      <c r="I110" s="74">
        <v>0</v>
      </c>
      <c r="J110" s="74">
        <v>45651</v>
      </c>
      <c r="K110" s="74">
        <v>0</v>
      </c>
      <c r="L110" s="74">
        <v>32188</v>
      </c>
      <c r="M110" s="74">
        <v>0</v>
      </c>
      <c r="N110" s="74">
        <v>0</v>
      </c>
      <c r="O110" s="74">
        <v>0</v>
      </c>
      <c r="P110" s="74">
        <v>0</v>
      </c>
      <c r="Q110" s="74">
        <v>0</v>
      </c>
      <c r="R110" s="74">
        <v>0</v>
      </c>
      <c r="S110" s="74">
        <v>0</v>
      </c>
      <c r="T110" s="74">
        <v>0</v>
      </c>
      <c r="U110" s="74">
        <v>0</v>
      </c>
      <c r="V110" s="74">
        <v>0</v>
      </c>
      <c r="W110" s="75">
        <v>0</v>
      </c>
    </row>
    <row r="111" spans="1:23" ht="15" customHeight="1" x14ac:dyDescent="0.2">
      <c r="A111" s="4"/>
      <c r="B111" s="6" t="s">
        <v>250</v>
      </c>
      <c r="C111" s="74"/>
      <c r="D111" s="74"/>
      <c r="E111" s="74"/>
      <c r="F111" s="74"/>
      <c r="G111" s="74"/>
      <c r="H111" s="74"/>
      <c r="I111" s="74"/>
      <c r="J111" s="74"/>
      <c r="K111" s="74"/>
      <c r="L111" s="74"/>
      <c r="M111" s="74"/>
      <c r="N111" s="74"/>
      <c r="O111" s="74"/>
      <c r="P111" s="74"/>
      <c r="Q111" s="74"/>
      <c r="R111" s="74"/>
      <c r="S111" s="74"/>
      <c r="T111" s="74"/>
      <c r="U111" s="74"/>
      <c r="V111" s="74"/>
      <c r="W111" s="75"/>
    </row>
    <row r="112" spans="1:23" ht="15" customHeight="1" x14ac:dyDescent="0.2">
      <c r="A112" s="4" t="s">
        <v>25</v>
      </c>
      <c r="B112" s="5" t="s">
        <v>251</v>
      </c>
      <c r="C112" s="74">
        <v>640389</v>
      </c>
      <c r="D112" s="74">
        <v>2039174</v>
      </c>
      <c r="E112" s="74">
        <v>0</v>
      </c>
      <c r="F112" s="74">
        <v>2291833</v>
      </c>
      <c r="G112" s="74">
        <v>109473</v>
      </c>
      <c r="H112" s="74">
        <v>136005</v>
      </c>
      <c r="I112" s="74">
        <v>0</v>
      </c>
      <c r="J112" s="74">
        <v>268178</v>
      </c>
      <c r="K112" s="74">
        <v>30033</v>
      </c>
      <c r="L112" s="74">
        <v>136383</v>
      </c>
      <c r="M112" s="74">
        <v>380986</v>
      </c>
      <c r="N112" s="74">
        <v>2800164</v>
      </c>
      <c r="O112" s="74">
        <v>0</v>
      </c>
      <c r="P112" s="74">
        <v>26048</v>
      </c>
      <c r="Q112" s="74">
        <v>150026</v>
      </c>
      <c r="R112" s="74">
        <v>91864</v>
      </c>
      <c r="S112" s="74">
        <v>79153</v>
      </c>
      <c r="T112" s="74">
        <v>15094</v>
      </c>
      <c r="U112" s="74">
        <v>0</v>
      </c>
      <c r="V112" s="74">
        <v>0</v>
      </c>
      <c r="W112" s="75">
        <v>0</v>
      </c>
    </row>
    <row r="113" spans="1:23" ht="15" customHeight="1" x14ac:dyDescent="0.2">
      <c r="A113" s="4"/>
      <c r="B113" s="6" t="s">
        <v>252</v>
      </c>
      <c r="C113" s="74"/>
      <c r="D113" s="74"/>
      <c r="E113" s="74"/>
      <c r="F113" s="74"/>
      <c r="G113" s="74"/>
      <c r="H113" s="74"/>
      <c r="I113" s="74"/>
      <c r="J113" s="74"/>
      <c r="K113" s="74"/>
      <c r="L113" s="74"/>
      <c r="M113" s="74"/>
      <c r="N113" s="74"/>
      <c r="O113" s="74"/>
      <c r="P113" s="74"/>
      <c r="Q113" s="74"/>
      <c r="R113" s="74"/>
      <c r="S113" s="74"/>
      <c r="T113" s="74"/>
      <c r="U113" s="74"/>
      <c r="V113" s="74"/>
      <c r="W113" s="75"/>
    </row>
    <row r="114" spans="1:23" ht="15" customHeight="1" x14ac:dyDescent="0.2">
      <c r="A114" s="4" t="s">
        <v>26</v>
      </c>
      <c r="B114" s="5" t="s">
        <v>2</v>
      </c>
      <c r="C114" s="74">
        <v>581988</v>
      </c>
      <c r="D114" s="74">
        <v>1091228</v>
      </c>
      <c r="E114" s="74">
        <v>30353</v>
      </c>
      <c r="F114" s="74">
        <v>1934723</v>
      </c>
      <c r="G114" s="74">
        <v>390707</v>
      </c>
      <c r="H114" s="74">
        <v>21600</v>
      </c>
      <c r="I114" s="74">
        <v>4841</v>
      </c>
      <c r="J114" s="74">
        <v>349150</v>
      </c>
      <c r="K114" s="74">
        <v>12253</v>
      </c>
      <c r="L114" s="74">
        <v>173561</v>
      </c>
      <c r="M114" s="74">
        <v>144009</v>
      </c>
      <c r="N114" s="74">
        <v>4968086</v>
      </c>
      <c r="O114" s="74">
        <v>65887</v>
      </c>
      <c r="P114" s="74">
        <v>49306</v>
      </c>
      <c r="Q114" s="74">
        <v>75670</v>
      </c>
      <c r="R114" s="74">
        <v>58333</v>
      </c>
      <c r="S114" s="74">
        <v>41796</v>
      </c>
      <c r="T114" s="74">
        <v>142649</v>
      </c>
      <c r="U114" s="74">
        <v>661456</v>
      </c>
      <c r="V114" s="74">
        <v>38755</v>
      </c>
      <c r="W114" s="75">
        <v>144921</v>
      </c>
    </row>
    <row r="115" spans="1:23" ht="15" customHeight="1" x14ac:dyDescent="0.2">
      <c r="A115" s="4"/>
      <c r="B115" s="6" t="s">
        <v>40</v>
      </c>
      <c r="C115" s="74"/>
      <c r="D115" s="74"/>
      <c r="E115" s="74"/>
      <c r="F115" s="74"/>
      <c r="G115" s="74"/>
      <c r="H115" s="74"/>
      <c r="I115" s="74"/>
      <c r="J115" s="74"/>
      <c r="K115" s="74"/>
      <c r="L115" s="74"/>
      <c r="M115" s="74"/>
      <c r="N115" s="74"/>
      <c r="O115" s="74"/>
      <c r="P115" s="74"/>
      <c r="Q115" s="74"/>
      <c r="R115" s="74"/>
      <c r="S115" s="74"/>
      <c r="T115" s="74"/>
      <c r="U115" s="74"/>
      <c r="V115" s="74"/>
      <c r="W115" s="75"/>
    </row>
    <row r="116" spans="1:23" ht="15" customHeight="1" x14ac:dyDescent="0.2">
      <c r="A116" s="4"/>
      <c r="B116" s="76" t="s">
        <v>253</v>
      </c>
      <c r="C116" s="77">
        <v>0</v>
      </c>
      <c r="D116" s="77">
        <v>897</v>
      </c>
      <c r="E116" s="77">
        <v>0</v>
      </c>
      <c r="F116" s="77">
        <v>0</v>
      </c>
      <c r="G116" s="77">
        <v>0</v>
      </c>
      <c r="H116" s="77">
        <v>0</v>
      </c>
      <c r="I116" s="77">
        <v>0</v>
      </c>
      <c r="J116" s="77">
        <v>0</v>
      </c>
      <c r="K116" s="77">
        <v>0</v>
      </c>
      <c r="L116" s="77">
        <v>9024</v>
      </c>
      <c r="M116" s="77">
        <v>0</v>
      </c>
      <c r="N116" s="77">
        <v>199878</v>
      </c>
      <c r="O116" s="77">
        <v>0</v>
      </c>
      <c r="P116" s="77">
        <v>0</v>
      </c>
      <c r="Q116" s="77">
        <v>0</v>
      </c>
      <c r="R116" s="77">
        <v>0</v>
      </c>
      <c r="S116" s="77">
        <v>0</v>
      </c>
      <c r="T116" s="77">
        <v>0</v>
      </c>
      <c r="U116" s="77">
        <v>0</v>
      </c>
      <c r="V116" s="77">
        <v>0</v>
      </c>
      <c r="W116" s="78">
        <v>0</v>
      </c>
    </row>
    <row r="117" spans="1:23" ht="15" customHeight="1" x14ac:dyDescent="0.2">
      <c r="A117" s="4"/>
      <c r="B117" s="16" t="s">
        <v>254</v>
      </c>
      <c r="C117" s="77"/>
      <c r="D117" s="77"/>
      <c r="E117" s="77"/>
      <c r="F117" s="77"/>
      <c r="G117" s="77"/>
      <c r="H117" s="77"/>
      <c r="I117" s="77"/>
      <c r="J117" s="77"/>
      <c r="K117" s="77"/>
      <c r="L117" s="77"/>
      <c r="M117" s="77"/>
      <c r="N117" s="77"/>
      <c r="O117" s="77"/>
      <c r="P117" s="77"/>
      <c r="Q117" s="77"/>
      <c r="R117" s="77"/>
      <c r="S117" s="77"/>
      <c r="T117" s="77"/>
      <c r="U117" s="77"/>
      <c r="V117" s="77"/>
      <c r="W117" s="78"/>
    </row>
    <row r="118" spans="1:23" ht="15" customHeight="1" x14ac:dyDescent="0.2">
      <c r="A118" s="4"/>
      <c r="B118" s="76" t="s">
        <v>255</v>
      </c>
      <c r="C118" s="105">
        <v>581988</v>
      </c>
      <c r="D118" s="77">
        <v>1090331</v>
      </c>
      <c r="E118" s="77">
        <v>30353</v>
      </c>
      <c r="F118" s="77">
        <v>1934723</v>
      </c>
      <c r="G118" s="77">
        <v>390707</v>
      </c>
      <c r="H118" s="77">
        <v>21600</v>
      </c>
      <c r="I118" s="77">
        <v>4841</v>
      </c>
      <c r="J118" s="77">
        <v>349150</v>
      </c>
      <c r="K118" s="77">
        <v>12253</v>
      </c>
      <c r="L118" s="77">
        <v>164537</v>
      </c>
      <c r="M118" s="77">
        <v>144009</v>
      </c>
      <c r="N118" s="77">
        <v>4768208</v>
      </c>
      <c r="O118" s="77">
        <v>65887</v>
      </c>
      <c r="P118" s="77">
        <v>49306</v>
      </c>
      <c r="Q118" s="77">
        <v>75670</v>
      </c>
      <c r="R118" s="77">
        <v>58333</v>
      </c>
      <c r="S118" s="77">
        <v>41796</v>
      </c>
      <c r="T118" s="77">
        <v>142649</v>
      </c>
      <c r="U118" s="77">
        <v>661456</v>
      </c>
      <c r="V118" s="77">
        <v>38755</v>
      </c>
      <c r="W118" s="78">
        <v>144921</v>
      </c>
    </row>
    <row r="119" spans="1:23" ht="15" customHeight="1" x14ac:dyDescent="0.2">
      <c r="A119" s="4"/>
      <c r="B119" s="16" t="s">
        <v>40</v>
      </c>
      <c r="C119" s="77"/>
      <c r="D119" s="77"/>
      <c r="E119" s="77"/>
      <c r="F119" s="77"/>
      <c r="G119" s="77"/>
      <c r="H119" s="77"/>
      <c r="I119" s="77"/>
      <c r="J119" s="77"/>
      <c r="K119" s="77"/>
      <c r="L119" s="77"/>
      <c r="M119" s="77"/>
      <c r="N119" s="77"/>
      <c r="O119" s="77"/>
      <c r="P119" s="77"/>
      <c r="Q119" s="77"/>
      <c r="R119" s="77"/>
      <c r="S119" s="77"/>
      <c r="T119" s="77"/>
      <c r="U119" s="77"/>
      <c r="V119" s="77"/>
      <c r="W119" s="78"/>
    </row>
    <row r="120" spans="1:23" ht="15" customHeight="1" x14ac:dyDescent="0.2">
      <c r="A120" s="84"/>
      <c r="B120" s="85" t="s">
        <v>41</v>
      </c>
      <c r="C120" s="86">
        <v>43695865</v>
      </c>
      <c r="D120" s="86">
        <v>92762263</v>
      </c>
      <c r="E120" s="86">
        <v>792622</v>
      </c>
      <c r="F120" s="86">
        <v>76179179</v>
      </c>
      <c r="G120" s="86">
        <v>6383953</v>
      </c>
      <c r="H120" s="86">
        <v>2279136</v>
      </c>
      <c r="I120" s="86">
        <v>519376</v>
      </c>
      <c r="J120" s="86">
        <v>14431815</v>
      </c>
      <c r="K120" s="86">
        <v>1245044</v>
      </c>
      <c r="L120" s="86">
        <v>13102093</v>
      </c>
      <c r="M120" s="86">
        <v>17253812</v>
      </c>
      <c r="N120" s="86">
        <v>118021978</v>
      </c>
      <c r="O120" s="86">
        <v>1724667</v>
      </c>
      <c r="P120" s="86">
        <v>3293177</v>
      </c>
      <c r="Q120" s="86">
        <v>7675806</v>
      </c>
      <c r="R120" s="86">
        <v>4553495</v>
      </c>
      <c r="S120" s="86">
        <v>9675710</v>
      </c>
      <c r="T120" s="86">
        <v>1349559</v>
      </c>
      <c r="U120" s="86">
        <v>45137478</v>
      </c>
      <c r="V120" s="86">
        <v>3165023</v>
      </c>
      <c r="W120" s="87">
        <v>21459780</v>
      </c>
    </row>
    <row r="121" spans="1:23" ht="15" customHeight="1" x14ac:dyDescent="0.2">
      <c r="A121" s="70"/>
      <c r="B121" s="3" t="s">
        <v>106</v>
      </c>
      <c r="C121" s="7"/>
      <c r="D121" s="7"/>
      <c r="E121" s="7"/>
      <c r="F121" s="7"/>
      <c r="G121" s="7"/>
      <c r="H121" s="7"/>
      <c r="I121" s="7"/>
      <c r="J121" s="7"/>
      <c r="K121" s="7"/>
      <c r="L121" s="7"/>
      <c r="M121" s="7"/>
      <c r="N121" s="7"/>
      <c r="O121" s="7"/>
      <c r="P121" s="7"/>
      <c r="Q121" s="7"/>
      <c r="R121" s="7"/>
      <c r="S121" s="7"/>
      <c r="T121" s="7"/>
      <c r="U121" s="7"/>
      <c r="V121" s="7"/>
      <c r="W121" s="28"/>
    </row>
    <row r="122" spans="1:23" ht="15" customHeight="1" x14ac:dyDescent="0.2">
      <c r="A122" s="4" t="s">
        <v>27</v>
      </c>
      <c r="B122" s="5" t="s">
        <v>3</v>
      </c>
      <c r="C122" s="74">
        <v>900000</v>
      </c>
      <c r="D122" s="74">
        <v>5694600</v>
      </c>
      <c r="E122" s="74">
        <v>89089</v>
      </c>
      <c r="F122" s="74">
        <v>4100000</v>
      </c>
      <c r="G122" s="74">
        <v>180000</v>
      </c>
      <c r="H122" s="74">
        <v>115000</v>
      </c>
      <c r="I122" s="74">
        <v>59500</v>
      </c>
      <c r="J122" s="74">
        <v>570000</v>
      </c>
      <c r="K122" s="74">
        <v>55000</v>
      </c>
      <c r="L122" s="74">
        <v>823462</v>
      </c>
      <c r="M122" s="74">
        <v>800000</v>
      </c>
      <c r="N122" s="74">
        <v>5050000</v>
      </c>
      <c r="O122" s="74">
        <v>81250</v>
      </c>
      <c r="P122" s="74">
        <v>175000</v>
      </c>
      <c r="Q122" s="74">
        <v>280000</v>
      </c>
      <c r="R122" s="74">
        <v>535624</v>
      </c>
      <c r="S122" s="74">
        <v>376000</v>
      </c>
      <c r="T122" s="74">
        <v>66593</v>
      </c>
      <c r="U122" s="74">
        <v>1972962</v>
      </c>
      <c r="V122" s="74">
        <v>125000</v>
      </c>
      <c r="W122" s="75">
        <v>39904</v>
      </c>
    </row>
    <row r="123" spans="1:23" ht="15" customHeight="1" x14ac:dyDescent="0.2">
      <c r="A123" s="4"/>
      <c r="B123" s="6" t="s">
        <v>256</v>
      </c>
      <c r="C123" s="74"/>
      <c r="D123" s="74"/>
      <c r="E123" s="74"/>
      <c r="F123" s="74"/>
      <c r="G123" s="74"/>
      <c r="H123" s="74"/>
      <c r="I123" s="74"/>
      <c r="J123" s="74"/>
      <c r="K123" s="74"/>
      <c r="L123" s="74"/>
      <c r="M123" s="74"/>
      <c r="N123" s="74"/>
      <c r="O123" s="74"/>
      <c r="P123" s="74"/>
      <c r="Q123" s="74"/>
      <c r="R123" s="74"/>
      <c r="S123" s="74"/>
      <c r="T123" s="74"/>
      <c r="U123" s="74"/>
      <c r="V123" s="74"/>
      <c r="W123" s="75"/>
    </row>
    <row r="124" spans="1:23" ht="15" customHeight="1" x14ac:dyDescent="0.2">
      <c r="A124" s="4" t="s">
        <v>28</v>
      </c>
      <c r="B124" s="5" t="s">
        <v>4</v>
      </c>
      <c r="C124" s="74">
        <v>441306</v>
      </c>
      <c r="D124" s="74">
        <v>192122</v>
      </c>
      <c r="E124" s="74">
        <v>9344</v>
      </c>
      <c r="F124" s="74">
        <v>1085398</v>
      </c>
      <c r="G124" s="74">
        <v>8796</v>
      </c>
      <c r="H124" s="74">
        <v>60000</v>
      </c>
      <c r="I124" s="74">
        <v>0</v>
      </c>
      <c r="J124" s="74">
        <v>104114</v>
      </c>
      <c r="K124" s="74">
        <v>0</v>
      </c>
      <c r="L124" s="74">
        <v>0</v>
      </c>
      <c r="M124" s="74">
        <v>0</v>
      </c>
      <c r="N124" s="74">
        <v>0</v>
      </c>
      <c r="O124" s="74">
        <v>0</v>
      </c>
      <c r="P124" s="74">
        <v>30000</v>
      </c>
      <c r="Q124" s="74">
        <v>7008</v>
      </c>
      <c r="R124" s="74">
        <v>0</v>
      </c>
      <c r="S124" s="74">
        <v>10109</v>
      </c>
      <c r="T124" s="74">
        <v>0</v>
      </c>
      <c r="U124" s="74">
        <v>0</v>
      </c>
      <c r="V124" s="74">
        <v>0</v>
      </c>
      <c r="W124" s="75">
        <v>0</v>
      </c>
    </row>
    <row r="125" spans="1:23" ht="15" customHeight="1" x14ac:dyDescent="0.2">
      <c r="A125" s="4"/>
      <c r="B125" s="6" t="s">
        <v>42</v>
      </c>
      <c r="C125" s="74"/>
      <c r="D125" s="74"/>
      <c r="E125" s="74"/>
      <c r="F125" s="74"/>
      <c r="G125" s="74"/>
      <c r="H125" s="74"/>
      <c r="I125" s="74"/>
      <c r="J125" s="74"/>
      <c r="K125" s="74"/>
      <c r="L125" s="74"/>
      <c r="M125" s="74"/>
      <c r="N125" s="74"/>
      <c r="O125" s="74"/>
      <c r="P125" s="74"/>
      <c r="Q125" s="74"/>
      <c r="R125" s="74"/>
      <c r="S125" s="74"/>
      <c r="T125" s="74"/>
      <c r="U125" s="74"/>
      <c r="V125" s="74"/>
      <c r="W125" s="75"/>
    </row>
    <row r="126" spans="1:23" ht="15" customHeight="1" x14ac:dyDescent="0.2">
      <c r="A126" s="4" t="s">
        <v>29</v>
      </c>
      <c r="B126" s="5" t="s">
        <v>257</v>
      </c>
      <c r="C126" s="74">
        <v>9894</v>
      </c>
      <c r="D126" s="74">
        <v>1000000</v>
      </c>
      <c r="E126" s="74">
        <v>0</v>
      </c>
      <c r="F126" s="74">
        <v>269953</v>
      </c>
      <c r="G126" s="74">
        <v>50000</v>
      </c>
      <c r="H126" s="74">
        <v>0</v>
      </c>
      <c r="I126" s="74">
        <v>0</v>
      </c>
      <c r="J126" s="74">
        <v>95900</v>
      </c>
      <c r="K126" s="74">
        <v>0</v>
      </c>
      <c r="L126" s="74">
        <v>0</v>
      </c>
      <c r="M126" s="74">
        <v>0</v>
      </c>
      <c r="N126" s="74">
        <v>0</v>
      </c>
      <c r="O126" s="74">
        <v>0</v>
      </c>
      <c r="P126" s="74">
        <v>15000</v>
      </c>
      <c r="Q126" s="74">
        <v>0</v>
      </c>
      <c r="R126" s="74">
        <v>0</v>
      </c>
      <c r="S126" s="74">
        <v>0</v>
      </c>
      <c r="T126" s="74">
        <v>0</v>
      </c>
      <c r="U126" s="74">
        <v>0</v>
      </c>
      <c r="V126" s="74">
        <v>0</v>
      </c>
      <c r="W126" s="75">
        <v>1087</v>
      </c>
    </row>
    <row r="127" spans="1:23" ht="15" customHeight="1" x14ac:dyDescent="0.2">
      <c r="A127" s="4"/>
      <c r="B127" s="6" t="s">
        <v>258</v>
      </c>
      <c r="C127" s="74"/>
      <c r="D127" s="74"/>
      <c r="E127" s="74"/>
      <c r="F127" s="74"/>
      <c r="G127" s="74"/>
      <c r="H127" s="74"/>
      <c r="I127" s="74"/>
      <c r="J127" s="74"/>
      <c r="K127" s="74"/>
      <c r="L127" s="74"/>
      <c r="M127" s="74"/>
      <c r="N127" s="74"/>
      <c r="O127" s="74"/>
      <c r="P127" s="74"/>
      <c r="Q127" s="74"/>
      <c r="R127" s="74"/>
      <c r="S127" s="74"/>
      <c r="T127" s="74"/>
      <c r="U127" s="74"/>
      <c r="V127" s="74"/>
      <c r="W127" s="75"/>
    </row>
    <row r="128" spans="1:23" ht="15" customHeight="1" x14ac:dyDescent="0.2">
      <c r="A128" s="4" t="s">
        <v>30</v>
      </c>
      <c r="B128" s="5" t="s">
        <v>259</v>
      </c>
      <c r="C128" s="74">
        <v>-21699</v>
      </c>
      <c r="D128" s="74">
        <v>-81938</v>
      </c>
      <c r="E128" s="74">
        <v>-1583</v>
      </c>
      <c r="F128" s="74">
        <v>0</v>
      </c>
      <c r="G128" s="74">
        <v>0</v>
      </c>
      <c r="H128" s="74">
        <v>-4351</v>
      </c>
      <c r="I128" s="74">
        <v>0</v>
      </c>
      <c r="J128" s="74">
        <v>-1043</v>
      </c>
      <c r="K128" s="74">
        <v>0</v>
      </c>
      <c r="L128" s="74">
        <v>0</v>
      </c>
      <c r="M128" s="74">
        <v>0</v>
      </c>
      <c r="N128" s="74">
        <v>0</v>
      </c>
      <c r="O128" s="74">
        <v>0</v>
      </c>
      <c r="P128" s="74">
        <v>0</v>
      </c>
      <c r="Q128" s="74">
        <v>0</v>
      </c>
      <c r="R128" s="74">
        <v>0</v>
      </c>
      <c r="S128" s="74">
        <v>0</v>
      </c>
      <c r="T128" s="74">
        <v>0</v>
      </c>
      <c r="U128" s="74">
        <v>-514</v>
      </c>
      <c r="V128" s="74">
        <v>0</v>
      </c>
      <c r="W128" s="75">
        <v>0</v>
      </c>
    </row>
    <row r="129" spans="1:23" ht="15" customHeight="1" x14ac:dyDescent="0.2">
      <c r="A129" s="4"/>
      <c r="B129" s="6" t="s">
        <v>260</v>
      </c>
      <c r="C129" s="74"/>
      <c r="D129" s="74"/>
      <c r="E129" s="74"/>
      <c r="F129" s="74"/>
      <c r="G129" s="74"/>
      <c r="H129" s="74"/>
      <c r="I129" s="74"/>
      <c r="J129" s="74"/>
      <c r="K129" s="74"/>
      <c r="L129" s="74"/>
      <c r="M129" s="74"/>
      <c r="N129" s="74"/>
      <c r="O129" s="74"/>
      <c r="P129" s="74"/>
      <c r="Q129" s="74"/>
      <c r="R129" s="74"/>
      <c r="S129" s="74"/>
      <c r="T129" s="74"/>
      <c r="U129" s="74"/>
      <c r="V129" s="74"/>
      <c r="W129" s="75"/>
    </row>
    <row r="130" spans="1:23" ht="15" customHeight="1" x14ac:dyDescent="0.2">
      <c r="A130" s="4" t="s">
        <v>31</v>
      </c>
      <c r="B130" s="5" t="s">
        <v>5</v>
      </c>
      <c r="C130" s="74">
        <v>-716874</v>
      </c>
      <c r="D130" s="74">
        <v>-166361</v>
      </c>
      <c r="E130" s="74">
        <v>-38017</v>
      </c>
      <c r="F130" s="74">
        <v>-9580</v>
      </c>
      <c r="G130" s="74">
        <v>3819</v>
      </c>
      <c r="H130" s="74">
        <v>-28839</v>
      </c>
      <c r="I130" s="74">
        <v>-7080</v>
      </c>
      <c r="J130" s="74">
        <v>-10572</v>
      </c>
      <c r="K130" s="74">
        <v>-7372</v>
      </c>
      <c r="L130" s="74">
        <v>-171</v>
      </c>
      <c r="M130" s="74">
        <v>-75623</v>
      </c>
      <c r="N130" s="74">
        <v>-507360</v>
      </c>
      <c r="O130" s="74">
        <v>-13990</v>
      </c>
      <c r="P130" s="74">
        <v>-7190</v>
      </c>
      <c r="Q130" s="74">
        <v>3020</v>
      </c>
      <c r="R130" s="74">
        <v>-1295</v>
      </c>
      <c r="S130" s="74">
        <v>-81078</v>
      </c>
      <c r="T130" s="74">
        <v>0</v>
      </c>
      <c r="U130" s="74">
        <v>-370426</v>
      </c>
      <c r="V130" s="74">
        <v>-18</v>
      </c>
      <c r="W130" s="75">
        <v>-28834</v>
      </c>
    </row>
    <row r="131" spans="1:23" ht="15" customHeight="1" x14ac:dyDescent="0.2">
      <c r="A131" s="4"/>
      <c r="B131" s="6" t="s">
        <v>43</v>
      </c>
      <c r="C131" s="74"/>
      <c r="D131" s="74"/>
      <c r="E131" s="74"/>
      <c r="F131" s="74"/>
      <c r="G131" s="74"/>
      <c r="H131" s="74"/>
      <c r="I131" s="74"/>
      <c r="J131" s="74"/>
      <c r="K131" s="74"/>
      <c r="L131" s="74"/>
      <c r="M131" s="74"/>
      <c r="N131" s="74"/>
      <c r="O131" s="74"/>
      <c r="P131" s="74"/>
      <c r="Q131" s="74"/>
      <c r="R131" s="74"/>
      <c r="S131" s="74"/>
      <c r="T131" s="74"/>
      <c r="U131" s="74"/>
      <c r="V131" s="74"/>
      <c r="W131" s="75"/>
    </row>
    <row r="132" spans="1:23" ht="15" customHeight="1" x14ac:dyDescent="0.2">
      <c r="A132" s="4" t="s">
        <v>32</v>
      </c>
      <c r="B132" s="5" t="s">
        <v>261</v>
      </c>
      <c r="C132" s="74">
        <v>649153</v>
      </c>
      <c r="D132" s="74">
        <v>-190060</v>
      </c>
      <c r="E132" s="74">
        <v>28848</v>
      </c>
      <c r="F132" s="74">
        <v>978547</v>
      </c>
      <c r="G132" s="74">
        <v>250275</v>
      </c>
      <c r="H132" s="74">
        <v>196332</v>
      </c>
      <c r="I132" s="74">
        <v>-2066</v>
      </c>
      <c r="J132" s="74">
        <v>243328</v>
      </c>
      <c r="K132" s="74">
        <v>19480</v>
      </c>
      <c r="L132" s="74">
        <v>157106</v>
      </c>
      <c r="M132" s="74">
        <v>219694</v>
      </c>
      <c r="N132" s="74">
        <v>1516424</v>
      </c>
      <c r="O132" s="74">
        <v>164263</v>
      </c>
      <c r="P132" s="74">
        <v>9198</v>
      </c>
      <c r="Q132" s="74">
        <v>13970</v>
      </c>
      <c r="R132" s="74">
        <v>107694</v>
      </c>
      <c r="S132" s="74">
        <v>304372</v>
      </c>
      <c r="T132" s="74">
        <v>45350</v>
      </c>
      <c r="U132" s="74">
        <v>551615</v>
      </c>
      <c r="V132" s="74">
        <v>38401</v>
      </c>
      <c r="W132" s="75">
        <v>25359</v>
      </c>
    </row>
    <row r="133" spans="1:23" ht="15" customHeight="1" x14ac:dyDescent="0.2">
      <c r="A133" s="4"/>
      <c r="B133" s="6" t="s">
        <v>262</v>
      </c>
      <c r="C133" s="74"/>
      <c r="D133" s="74"/>
      <c r="E133" s="74"/>
      <c r="F133" s="74"/>
      <c r="G133" s="74"/>
      <c r="H133" s="74"/>
      <c r="I133" s="74"/>
      <c r="J133" s="74"/>
      <c r="K133" s="74"/>
      <c r="L133" s="74"/>
      <c r="M133" s="74"/>
      <c r="N133" s="74"/>
      <c r="O133" s="74"/>
      <c r="P133" s="74"/>
      <c r="Q133" s="74"/>
      <c r="R133" s="74"/>
      <c r="S133" s="74"/>
      <c r="T133" s="74"/>
      <c r="U133" s="74"/>
      <c r="V133" s="74"/>
      <c r="W133" s="75"/>
    </row>
    <row r="134" spans="1:23" ht="15" customHeight="1" x14ac:dyDescent="0.2">
      <c r="A134" s="4" t="s">
        <v>263</v>
      </c>
      <c r="B134" s="5" t="s">
        <v>264</v>
      </c>
      <c r="C134" s="74">
        <v>184796</v>
      </c>
      <c r="D134" s="74">
        <v>301612</v>
      </c>
      <c r="E134" s="74">
        <v>20460</v>
      </c>
      <c r="F134" s="74">
        <v>510520</v>
      </c>
      <c r="G134" s="74">
        <v>60030</v>
      </c>
      <c r="H134" s="74">
        <v>10875</v>
      </c>
      <c r="I134" s="74">
        <v>7212</v>
      </c>
      <c r="J134" s="74">
        <v>33426</v>
      </c>
      <c r="K134" s="74">
        <v>8182</v>
      </c>
      <c r="L134" s="74">
        <v>35501</v>
      </c>
      <c r="M134" s="74">
        <v>51407</v>
      </c>
      <c r="N134" s="74">
        <v>250582</v>
      </c>
      <c r="O134" s="74">
        <v>40153</v>
      </c>
      <c r="P134" s="74">
        <v>-48208</v>
      </c>
      <c r="Q134" s="74">
        <v>-8035</v>
      </c>
      <c r="R134" s="74">
        <v>41010</v>
      </c>
      <c r="S134" s="74">
        <v>15114</v>
      </c>
      <c r="T134" s="74">
        <v>11633</v>
      </c>
      <c r="U134" s="74">
        <v>434627</v>
      </c>
      <c r="V134" s="74">
        <v>9193</v>
      </c>
      <c r="W134" s="75">
        <v>-27783</v>
      </c>
    </row>
    <row r="135" spans="1:23" ht="15" customHeight="1" x14ac:dyDescent="0.2">
      <c r="A135" s="4"/>
      <c r="B135" s="6" t="s">
        <v>265</v>
      </c>
      <c r="C135" s="74"/>
      <c r="D135" s="74"/>
      <c r="E135" s="74"/>
      <c r="F135" s="74"/>
      <c r="G135" s="74"/>
      <c r="H135" s="74"/>
      <c r="I135" s="74"/>
      <c r="J135" s="74"/>
      <c r="K135" s="74"/>
      <c r="L135" s="74"/>
      <c r="M135" s="74"/>
      <c r="N135" s="74"/>
      <c r="O135" s="74"/>
      <c r="P135" s="74"/>
      <c r="Q135" s="74"/>
      <c r="R135" s="74"/>
      <c r="S135" s="74"/>
      <c r="T135" s="74"/>
      <c r="U135" s="74"/>
      <c r="V135" s="74"/>
      <c r="W135" s="75"/>
    </row>
    <row r="136" spans="1:23"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4">
        <v>0</v>
      </c>
      <c r="T136" s="74">
        <v>0</v>
      </c>
      <c r="U136" s="74">
        <v>-115000</v>
      </c>
      <c r="V136" s="74">
        <v>0</v>
      </c>
      <c r="W136" s="75">
        <v>0</v>
      </c>
    </row>
    <row r="137" spans="1:23" ht="15" customHeight="1" x14ac:dyDescent="0.2">
      <c r="A137" s="4"/>
      <c r="B137" s="6" t="s">
        <v>268</v>
      </c>
      <c r="C137" s="74"/>
      <c r="D137" s="74"/>
      <c r="E137" s="74"/>
      <c r="F137" s="74"/>
      <c r="G137" s="74"/>
      <c r="H137" s="74"/>
      <c r="I137" s="74"/>
      <c r="J137" s="74"/>
      <c r="K137" s="74"/>
      <c r="L137" s="74"/>
      <c r="M137" s="74"/>
      <c r="N137" s="74"/>
      <c r="O137" s="74"/>
      <c r="P137" s="74"/>
      <c r="Q137" s="74"/>
      <c r="R137" s="74"/>
      <c r="S137" s="74"/>
      <c r="T137" s="74"/>
      <c r="U137" s="74"/>
      <c r="V137" s="74"/>
      <c r="W137" s="75"/>
    </row>
    <row r="138" spans="1:23" ht="15" customHeight="1" x14ac:dyDescent="0.2">
      <c r="A138" s="88" t="s">
        <v>269</v>
      </c>
      <c r="B138" s="5" t="s">
        <v>270</v>
      </c>
      <c r="C138" s="74">
        <v>517372</v>
      </c>
      <c r="D138" s="74">
        <v>497501</v>
      </c>
      <c r="E138" s="74">
        <v>0</v>
      </c>
      <c r="F138" s="74">
        <v>541410</v>
      </c>
      <c r="G138" s="74">
        <v>80727</v>
      </c>
      <c r="H138" s="74">
        <v>221</v>
      </c>
      <c r="I138" s="74">
        <v>1027</v>
      </c>
      <c r="J138" s="74">
        <v>243724</v>
      </c>
      <c r="K138" s="74">
        <v>18895</v>
      </c>
      <c r="L138" s="74">
        <v>82424</v>
      </c>
      <c r="M138" s="74">
        <v>0</v>
      </c>
      <c r="N138" s="74">
        <v>1530350</v>
      </c>
      <c r="O138" s="74">
        <v>3845</v>
      </c>
      <c r="P138" s="74">
        <v>8781</v>
      </c>
      <c r="Q138" s="74">
        <v>0</v>
      </c>
      <c r="R138" s="74">
        <v>50</v>
      </c>
      <c r="S138" s="74">
        <v>0</v>
      </c>
      <c r="T138" s="74">
        <v>0</v>
      </c>
      <c r="U138" s="74">
        <v>570801</v>
      </c>
      <c r="V138" s="74">
        <v>0</v>
      </c>
      <c r="W138" s="75">
        <v>0</v>
      </c>
    </row>
    <row r="139" spans="1:23" ht="15" customHeight="1" x14ac:dyDescent="0.2">
      <c r="A139" s="4"/>
      <c r="B139" s="6" t="s">
        <v>271</v>
      </c>
      <c r="C139" s="74"/>
      <c r="D139" s="74"/>
      <c r="E139" s="74"/>
      <c r="F139" s="74"/>
      <c r="G139" s="74"/>
      <c r="H139" s="74"/>
      <c r="I139" s="74"/>
      <c r="J139" s="74"/>
      <c r="K139" s="74"/>
      <c r="L139" s="74"/>
      <c r="M139" s="74"/>
      <c r="N139" s="74"/>
      <c r="O139" s="74"/>
      <c r="P139" s="74"/>
      <c r="Q139" s="74"/>
      <c r="R139" s="74"/>
      <c r="S139" s="74"/>
      <c r="T139" s="74"/>
      <c r="U139" s="74"/>
      <c r="V139" s="74"/>
      <c r="W139" s="75"/>
    </row>
    <row r="140" spans="1:23" ht="15" customHeight="1" x14ac:dyDescent="0.2">
      <c r="A140" s="84"/>
      <c r="B140" s="85" t="s">
        <v>272</v>
      </c>
      <c r="C140" s="86">
        <v>1963948</v>
      </c>
      <c r="D140" s="86">
        <v>7247476</v>
      </c>
      <c r="E140" s="86">
        <v>108141</v>
      </c>
      <c r="F140" s="86">
        <v>7476248</v>
      </c>
      <c r="G140" s="86">
        <v>633647</v>
      </c>
      <c r="H140" s="86">
        <v>349238</v>
      </c>
      <c r="I140" s="86">
        <v>58593</v>
      </c>
      <c r="J140" s="86">
        <v>1278877</v>
      </c>
      <c r="K140" s="86">
        <v>94185</v>
      </c>
      <c r="L140" s="86">
        <v>1098322</v>
      </c>
      <c r="M140" s="86">
        <v>995478</v>
      </c>
      <c r="N140" s="86">
        <v>7839996</v>
      </c>
      <c r="O140" s="86">
        <v>275521</v>
      </c>
      <c r="P140" s="86">
        <v>182581</v>
      </c>
      <c r="Q140" s="86">
        <v>295963</v>
      </c>
      <c r="R140" s="86">
        <v>683083</v>
      </c>
      <c r="S140" s="86">
        <v>624517</v>
      </c>
      <c r="T140" s="86">
        <v>123576</v>
      </c>
      <c r="U140" s="86">
        <v>3044065</v>
      </c>
      <c r="V140" s="86">
        <v>172576</v>
      </c>
      <c r="W140" s="87">
        <v>9733</v>
      </c>
    </row>
    <row r="141" spans="1:23" ht="15" customHeight="1" x14ac:dyDescent="0.2">
      <c r="A141" s="89"/>
      <c r="B141" s="90" t="s">
        <v>273</v>
      </c>
      <c r="C141" s="91">
        <v>45659813</v>
      </c>
      <c r="D141" s="91">
        <v>100009739</v>
      </c>
      <c r="E141" s="91">
        <v>900763</v>
      </c>
      <c r="F141" s="91">
        <v>83655427</v>
      </c>
      <c r="G141" s="91">
        <v>7017600</v>
      </c>
      <c r="H141" s="91">
        <v>2628374</v>
      </c>
      <c r="I141" s="91">
        <v>577969</v>
      </c>
      <c r="J141" s="91">
        <v>15710692</v>
      </c>
      <c r="K141" s="91">
        <v>1339229</v>
      </c>
      <c r="L141" s="91">
        <v>14200415</v>
      </c>
      <c r="M141" s="91">
        <v>18249290</v>
      </c>
      <c r="N141" s="91">
        <v>125861974</v>
      </c>
      <c r="O141" s="91">
        <v>2000188</v>
      </c>
      <c r="P141" s="91">
        <v>3475758</v>
      </c>
      <c r="Q141" s="91">
        <v>7971769</v>
      </c>
      <c r="R141" s="91">
        <v>5236578</v>
      </c>
      <c r="S141" s="91">
        <v>10300227</v>
      </c>
      <c r="T141" s="91">
        <v>1473135</v>
      </c>
      <c r="U141" s="91">
        <v>48181543</v>
      </c>
      <c r="V141" s="91">
        <v>3337599</v>
      </c>
      <c r="W141" s="92">
        <v>21469513</v>
      </c>
    </row>
    <row r="142" spans="1:23" s="104" customFormat="1" ht="15" customHeight="1" x14ac:dyDescent="0.2">
      <c r="A142" s="93"/>
      <c r="B142" s="5"/>
      <c r="C142" s="94"/>
      <c r="D142" s="94"/>
      <c r="E142" s="94"/>
      <c r="F142" s="94"/>
      <c r="G142" s="94"/>
      <c r="H142" s="94"/>
      <c r="I142" s="94"/>
      <c r="J142" s="94"/>
      <c r="K142" s="94"/>
      <c r="L142" s="94"/>
      <c r="M142" s="94"/>
      <c r="N142" s="94"/>
      <c r="O142" s="94"/>
      <c r="P142" s="94"/>
      <c r="Q142" s="94"/>
      <c r="R142" s="94"/>
      <c r="S142" s="94"/>
      <c r="T142" s="94"/>
      <c r="U142" s="94"/>
      <c r="V142" s="94"/>
      <c r="W142" s="94"/>
    </row>
    <row r="143" spans="1:23" ht="15" customHeight="1" x14ac:dyDescent="0.2">
      <c r="A143" s="8" t="s">
        <v>44</v>
      </c>
      <c r="B143" s="8"/>
      <c r="C143" s="49"/>
      <c r="D143" s="49"/>
      <c r="E143" s="49"/>
      <c r="F143" s="49"/>
      <c r="G143" s="49"/>
      <c r="H143" s="49"/>
      <c r="I143" s="49"/>
      <c r="J143" s="49"/>
      <c r="K143" s="49"/>
      <c r="L143" s="49"/>
      <c r="M143" s="49"/>
      <c r="N143" s="49"/>
      <c r="O143" s="49"/>
      <c r="P143" s="49"/>
      <c r="Q143" s="49"/>
      <c r="R143" s="49"/>
      <c r="S143" s="49"/>
      <c r="T143" s="49"/>
      <c r="U143" s="49"/>
      <c r="V143" s="49"/>
      <c r="W143" s="49"/>
    </row>
    <row r="144" spans="1:23" ht="15" customHeight="1" x14ac:dyDescent="0.2">
      <c r="A144" s="9" t="s">
        <v>45</v>
      </c>
      <c r="B144" s="8"/>
      <c r="C144" s="49"/>
      <c r="D144" s="49"/>
      <c r="E144" s="49"/>
      <c r="F144" s="49"/>
      <c r="G144" s="49"/>
      <c r="H144" s="49"/>
      <c r="I144" s="49"/>
      <c r="J144" s="49"/>
      <c r="K144" s="49"/>
      <c r="L144" s="49"/>
      <c r="M144" s="49"/>
      <c r="N144" s="49"/>
      <c r="O144" s="49"/>
      <c r="P144" s="49"/>
      <c r="Q144" s="49"/>
      <c r="R144" s="49"/>
      <c r="S144" s="49"/>
      <c r="T144" s="49"/>
      <c r="U144" s="49"/>
      <c r="V144" s="49"/>
      <c r="W144" s="49"/>
    </row>
    <row r="145" spans="1:23" ht="15" customHeight="1" x14ac:dyDescent="0.2">
      <c r="A145" s="9"/>
      <c r="B145" s="8"/>
      <c r="C145" s="49"/>
      <c r="D145" s="49"/>
      <c r="E145" s="49"/>
      <c r="F145" s="49"/>
      <c r="G145" s="49"/>
      <c r="H145" s="49"/>
      <c r="I145" s="49"/>
      <c r="J145" s="49"/>
      <c r="K145" s="49"/>
      <c r="L145" s="49"/>
      <c r="M145" s="49"/>
      <c r="N145" s="49"/>
      <c r="O145" s="49"/>
      <c r="P145" s="49"/>
      <c r="Q145" s="49"/>
      <c r="R145" s="49"/>
      <c r="S145" s="49"/>
      <c r="T145" s="49"/>
      <c r="U145" s="49"/>
      <c r="V145" s="49"/>
      <c r="W145" s="49"/>
    </row>
    <row r="146" spans="1:23" ht="15" customHeight="1" x14ac:dyDescent="0.2">
      <c r="A146" s="8" t="s">
        <v>274</v>
      </c>
      <c r="B146" s="8"/>
    </row>
    <row r="147" spans="1:23" ht="15" customHeight="1" x14ac:dyDescent="0.2">
      <c r="A147" s="9" t="s">
        <v>275</v>
      </c>
      <c r="B147" s="8"/>
    </row>
  </sheetData>
  <pageMargins left="0.70866141732283472" right="0.24" top="0.39370078740157483" bottom="0.47244094488188981" header="0.23622047244094491" footer="0.31496062992125984"/>
  <pageSetup paperSize="9" scale="65"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7"/>
  <sheetViews>
    <sheetView showGridLines="0" zoomScaleNormal="100" workbookViewId="0">
      <pane xSplit="2" ySplit="4" topLeftCell="C5" activePane="bottomRight" state="frozen"/>
      <selection activeCell="Q8" sqref="Q8"/>
      <selection pane="topRight" activeCell="Q8" sqref="Q8"/>
      <selection pane="bottomLeft" activeCell="Q8" sqref="Q8"/>
      <selection pane="bottomRight" activeCell="C1" sqref="C1"/>
    </sheetView>
  </sheetViews>
  <sheetFormatPr defaultRowHeight="15" x14ac:dyDescent="0.25"/>
  <cols>
    <col min="1" max="1" width="4.28515625" style="11" customWidth="1"/>
    <col min="2" max="2" width="62.7109375" style="11" bestFit="1" customWidth="1"/>
    <col min="3" max="9" width="12.42578125" style="11" customWidth="1"/>
    <col min="10" max="10" width="13.5703125" style="11" customWidth="1"/>
    <col min="11" max="22" width="12.42578125" style="11" customWidth="1"/>
    <col min="24" max="24" width="12.42578125" bestFit="1" customWidth="1"/>
    <col min="32" max="32" width="15.28515625" bestFit="1" customWidth="1"/>
  </cols>
  <sheetData>
    <row r="1" spans="1:31" x14ac:dyDescent="0.25">
      <c r="A1" s="62" t="s">
        <v>33</v>
      </c>
      <c r="B1" s="97"/>
    </row>
    <row r="2" spans="1:31" x14ac:dyDescent="0.25">
      <c r="A2" s="62" t="s">
        <v>319</v>
      </c>
      <c r="B2" s="97"/>
    </row>
    <row r="3" spans="1:31" x14ac:dyDescent="0.25">
      <c r="A3" s="63" t="s">
        <v>151</v>
      </c>
    </row>
    <row r="4" spans="1:31" s="134" customFormat="1" ht="33" customHeight="1" x14ac:dyDescent="0.2">
      <c r="A4" s="64"/>
      <c r="B4" s="98"/>
      <c r="C4" s="66" t="s">
        <v>8</v>
      </c>
      <c r="D4" s="67" t="s">
        <v>152</v>
      </c>
      <c r="E4" s="66" t="s">
        <v>7</v>
      </c>
      <c r="F4" s="66" t="s">
        <v>153</v>
      </c>
      <c r="G4" s="68" t="s">
        <v>154</v>
      </c>
      <c r="H4" s="68" t="s">
        <v>9</v>
      </c>
      <c r="I4" s="68" t="s">
        <v>155</v>
      </c>
      <c r="J4" s="66" t="s">
        <v>156</v>
      </c>
      <c r="K4" s="68" t="s">
        <v>157</v>
      </c>
      <c r="L4" s="67" t="s">
        <v>158</v>
      </c>
      <c r="M4" s="68" t="s">
        <v>10</v>
      </c>
      <c r="N4" s="66" t="s">
        <v>6</v>
      </c>
      <c r="O4" s="66" t="s">
        <v>159</v>
      </c>
      <c r="P4" s="66" t="s">
        <v>161</v>
      </c>
      <c r="Q4" s="68" t="s">
        <v>162</v>
      </c>
      <c r="R4" s="68" t="s">
        <v>163</v>
      </c>
      <c r="S4" s="67" t="s">
        <v>164</v>
      </c>
      <c r="T4" s="67" t="s">
        <v>165</v>
      </c>
      <c r="U4" s="67" t="s">
        <v>166</v>
      </c>
      <c r="V4" s="69" t="s">
        <v>167</v>
      </c>
    </row>
    <row r="5" spans="1:31" x14ac:dyDescent="0.25">
      <c r="A5" s="70"/>
      <c r="B5" s="3" t="s">
        <v>168</v>
      </c>
      <c r="C5" s="2"/>
      <c r="D5" s="2"/>
      <c r="E5" s="2"/>
      <c r="F5" s="2"/>
      <c r="G5" s="2"/>
      <c r="H5" s="2"/>
      <c r="I5" s="2"/>
      <c r="J5" s="2"/>
      <c r="K5" s="2"/>
      <c r="L5" s="2"/>
      <c r="M5" s="2"/>
      <c r="N5" s="2"/>
      <c r="O5" s="2"/>
      <c r="P5" s="2"/>
      <c r="Q5" s="2"/>
      <c r="R5" s="2"/>
      <c r="S5" s="2"/>
      <c r="T5" s="2"/>
      <c r="U5" s="2"/>
      <c r="V5" s="25"/>
      <c r="AE5" s="135"/>
    </row>
    <row r="6" spans="1:31" x14ac:dyDescent="0.25">
      <c r="A6" s="4" t="s">
        <v>11</v>
      </c>
      <c r="B6" s="5" t="s">
        <v>169</v>
      </c>
      <c r="C6" s="73">
        <v>1456215</v>
      </c>
      <c r="D6" s="136">
        <v>1149109</v>
      </c>
      <c r="E6" s="136">
        <v>5855</v>
      </c>
      <c r="F6" s="136">
        <v>1943001</v>
      </c>
      <c r="G6" s="136">
        <v>11829</v>
      </c>
      <c r="H6" s="136">
        <v>6696</v>
      </c>
      <c r="I6" s="136">
        <v>5946</v>
      </c>
      <c r="J6" s="136">
        <v>305602</v>
      </c>
      <c r="K6" s="136">
        <v>7466</v>
      </c>
      <c r="L6" s="136">
        <v>282949</v>
      </c>
      <c r="M6" s="136">
        <v>171614</v>
      </c>
      <c r="N6" s="136">
        <v>1656492</v>
      </c>
      <c r="O6" s="136">
        <v>4276</v>
      </c>
      <c r="P6" s="136">
        <v>74009</v>
      </c>
      <c r="Q6" s="136">
        <v>573969</v>
      </c>
      <c r="R6" s="136">
        <v>130677</v>
      </c>
      <c r="S6" s="136">
        <v>77</v>
      </c>
      <c r="T6" s="136">
        <v>851495</v>
      </c>
      <c r="U6" s="136">
        <v>11764</v>
      </c>
      <c r="V6" s="137">
        <v>110166</v>
      </c>
      <c r="AE6" s="135"/>
    </row>
    <row r="7" spans="1:31" x14ac:dyDescent="0.25">
      <c r="A7" s="4"/>
      <c r="B7" s="6" t="s">
        <v>170</v>
      </c>
      <c r="C7" s="136"/>
      <c r="D7" s="136"/>
      <c r="E7" s="136"/>
      <c r="F7" s="136"/>
      <c r="G7" s="136"/>
      <c r="H7" s="136"/>
      <c r="I7" s="136"/>
      <c r="J7" s="136"/>
      <c r="K7" s="136"/>
      <c r="L7" s="136"/>
      <c r="M7" s="136"/>
      <c r="N7" s="136"/>
      <c r="O7" s="136"/>
      <c r="P7" s="136"/>
      <c r="Q7" s="136"/>
      <c r="R7" s="136"/>
      <c r="S7" s="136"/>
      <c r="T7" s="136"/>
      <c r="U7" s="136"/>
      <c r="V7" s="137"/>
      <c r="AE7" s="135"/>
    </row>
    <row r="8" spans="1:31" x14ac:dyDescent="0.25">
      <c r="A8" s="4" t="s">
        <v>12</v>
      </c>
      <c r="B8" s="5" t="s">
        <v>171</v>
      </c>
      <c r="C8" s="136">
        <v>286203</v>
      </c>
      <c r="D8" s="136">
        <v>1016118</v>
      </c>
      <c r="E8" s="136">
        <v>27817</v>
      </c>
      <c r="F8" s="136">
        <v>500858</v>
      </c>
      <c r="G8" s="136">
        <v>25665</v>
      </c>
      <c r="H8" s="136">
        <v>19825</v>
      </c>
      <c r="I8" s="136">
        <v>14401</v>
      </c>
      <c r="J8" s="136">
        <v>192656</v>
      </c>
      <c r="K8" s="136">
        <v>67622</v>
      </c>
      <c r="L8" s="136">
        <v>86252</v>
      </c>
      <c r="M8" s="136">
        <v>108380</v>
      </c>
      <c r="N8" s="136">
        <v>1147515</v>
      </c>
      <c r="O8" s="136">
        <v>1479</v>
      </c>
      <c r="P8" s="136">
        <v>85481</v>
      </c>
      <c r="Q8" s="136">
        <v>160026</v>
      </c>
      <c r="R8" s="136">
        <v>69604</v>
      </c>
      <c r="S8" s="136">
        <v>37199</v>
      </c>
      <c r="T8" s="136">
        <v>304152</v>
      </c>
      <c r="U8" s="136">
        <v>57666</v>
      </c>
      <c r="V8" s="137">
        <v>111095</v>
      </c>
      <c r="AE8" s="135"/>
    </row>
    <row r="9" spans="1:31" x14ac:dyDescent="0.25">
      <c r="A9" s="4"/>
      <c r="B9" s="6" t="s">
        <v>172</v>
      </c>
      <c r="C9" s="136"/>
      <c r="D9" s="136"/>
      <c r="E9" s="136"/>
      <c r="F9" s="136"/>
      <c r="G9" s="136"/>
      <c r="H9" s="136"/>
      <c r="I9" s="136"/>
      <c r="J9" s="136"/>
      <c r="K9" s="136"/>
      <c r="L9" s="136"/>
      <c r="M9" s="136"/>
      <c r="N9" s="136"/>
      <c r="O9" s="136"/>
      <c r="P9" s="136"/>
      <c r="Q9" s="136"/>
      <c r="R9" s="136"/>
      <c r="S9" s="136"/>
      <c r="T9" s="136"/>
      <c r="U9" s="136"/>
      <c r="V9" s="137"/>
      <c r="AE9" s="135"/>
    </row>
    <row r="10" spans="1:31" x14ac:dyDescent="0.25">
      <c r="A10" s="4" t="s">
        <v>13</v>
      </c>
      <c r="B10" s="5" t="s">
        <v>173</v>
      </c>
      <c r="C10" s="136">
        <v>1540037</v>
      </c>
      <c r="D10" s="136">
        <v>3671978</v>
      </c>
      <c r="E10" s="136">
        <v>34048</v>
      </c>
      <c r="F10" s="136">
        <v>5966222</v>
      </c>
      <c r="G10" s="136">
        <v>1542761</v>
      </c>
      <c r="H10" s="136">
        <v>75723</v>
      </c>
      <c r="I10" s="136">
        <v>40950</v>
      </c>
      <c r="J10" s="136">
        <v>372681</v>
      </c>
      <c r="K10" s="136">
        <v>173703</v>
      </c>
      <c r="L10" s="136">
        <v>7285</v>
      </c>
      <c r="M10" s="136">
        <v>233963</v>
      </c>
      <c r="N10" s="136">
        <v>4574857</v>
      </c>
      <c r="O10" s="136">
        <v>816028</v>
      </c>
      <c r="P10" s="136">
        <v>348654</v>
      </c>
      <c r="Q10" s="136">
        <v>469014</v>
      </c>
      <c r="R10" s="136">
        <v>27042</v>
      </c>
      <c r="S10" s="136">
        <v>3754</v>
      </c>
      <c r="T10" s="136">
        <v>2225416</v>
      </c>
      <c r="U10" s="136">
        <v>20936</v>
      </c>
      <c r="V10" s="137">
        <v>9350</v>
      </c>
      <c r="AE10" s="135"/>
    </row>
    <row r="11" spans="1:31" x14ac:dyDescent="0.25">
      <c r="A11" s="4"/>
      <c r="B11" s="6" t="s">
        <v>34</v>
      </c>
      <c r="C11" s="136"/>
      <c r="D11" s="136"/>
      <c r="E11" s="136"/>
      <c r="F11" s="136"/>
      <c r="G11" s="136"/>
      <c r="H11" s="136"/>
      <c r="I11" s="136"/>
      <c r="J11" s="136"/>
      <c r="K11" s="136"/>
      <c r="L11" s="136"/>
      <c r="M11" s="136"/>
      <c r="N11" s="136"/>
      <c r="O11" s="136"/>
      <c r="P11" s="136"/>
      <c r="Q11" s="136"/>
      <c r="R11" s="136"/>
      <c r="S11" s="136"/>
      <c r="T11" s="136"/>
      <c r="U11" s="136"/>
      <c r="V11" s="137"/>
      <c r="AE11" s="135"/>
    </row>
    <row r="12" spans="1:31" x14ac:dyDescent="0.25">
      <c r="A12" s="4" t="s">
        <v>14</v>
      </c>
      <c r="B12" s="5" t="s">
        <v>174</v>
      </c>
      <c r="C12" s="136">
        <v>54348</v>
      </c>
      <c r="D12" s="136">
        <v>0</v>
      </c>
      <c r="E12" s="136">
        <v>0</v>
      </c>
      <c r="F12" s="136">
        <v>1611266</v>
      </c>
      <c r="G12" s="136">
        <v>0</v>
      </c>
      <c r="H12" s="136">
        <v>5026</v>
      </c>
      <c r="I12" s="136"/>
      <c r="J12" s="136">
        <v>463017</v>
      </c>
      <c r="K12" s="136">
        <v>169083</v>
      </c>
      <c r="L12" s="136">
        <v>13500</v>
      </c>
      <c r="M12" s="136">
        <v>4071</v>
      </c>
      <c r="N12" s="136">
        <v>1230181</v>
      </c>
      <c r="O12" s="136">
        <v>29759</v>
      </c>
      <c r="P12" s="136">
        <v>0</v>
      </c>
      <c r="Q12" s="136">
        <v>157864</v>
      </c>
      <c r="R12" s="136">
        <v>31416</v>
      </c>
      <c r="S12" s="136">
        <v>0</v>
      </c>
      <c r="T12" s="136">
        <v>3367660</v>
      </c>
      <c r="U12" s="136">
        <v>0</v>
      </c>
      <c r="V12" s="137">
        <v>0</v>
      </c>
      <c r="AE12" s="135"/>
    </row>
    <row r="13" spans="1:31" x14ac:dyDescent="0.25">
      <c r="A13" s="4"/>
      <c r="B13" s="6" t="s">
        <v>175</v>
      </c>
      <c r="C13" s="136"/>
      <c r="D13" s="136"/>
      <c r="E13" s="136"/>
      <c r="F13" s="136"/>
      <c r="G13" s="136"/>
      <c r="H13" s="136"/>
      <c r="I13" s="136"/>
      <c r="J13" s="136"/>
      <c r="K13" s="136"/>
      <c r="L13" s="136"/>
      <c r="M13" s="136"/>
      <c r="N13" s="136"/>
      <c r="O13" s="136"/>
      <c r="P13" s="136"/>
      <c r="Q13" s="136"/>
      <c r="R13" s="136"/>
      <c r="S13" s="136"/>
      <c r="T13" s="136"/>
      <c r="U13" s="136"/>
      <c r="V13" s="137"/>
      <c r="AE13" s="135"/>
    </row>
    <row r="14" spans="1:31" x14ac:dyDescent="0.25">
      <c r="A14" s="4" t="s">
        <v>15</v>
      </c>
      <c r="B14" s="5" t="s">
        <v>176</v>
      </c>
      <c r="C14" s="136">
        <v>8282867</v>
      </c>
      <c r="D14" s="136">
        <v>2570369</v>
      </c>
      <c r="E14" s="136">
        <v>667316</v>
      </c>
      <c r="F14" s="136">
        <v>10114794</v>
      </c>
      <c r="G14" s="136">
        <v>631761</v>
      </c>
      <c r="H14" s="136">
        <v>107410</v>
      </c>
      <c r="I14" s="136">
        <v>89967</v>
      </c>
      <c r="J14" s="136">
        <v>228205</v>
      </c>
      <c r="K14" s="136">
        <v>233724</v>
      </c>
      <c r="L14" s="136">
        <v>980052</v>
      </c>
      <c r="M14" s="136">
        <v>2002355</v>
      </c>
      <c r="N14" s="136">
        <v>21492338</v>
      </c>
      <c r="O14" s="136">
        <v>352412</v>
      </c>
      <c r="P14" s="136">
        <v>162494</v>
      </c>
      <c r="Q14" s="136">
        <v>26263</v>
      </c>
      <c r="R14" s="136">
        <v>837581</v>
      </c>
      <c r="S14" s="136">
        <v>0</v>
      </c>
      <c r="T14" s="136">
        <v>7817907</v>
      </c>
      <c r="U14" s="136">
        <v>9202</v>
      </c>
      <c r="V14" s="137">
        <v>1897781</v>
      </c>
      <c r="AE14" s="135"/>
    </row>
    <row r="15" spans="1:31" x14ac:dyDescent="0.25">
      <c r="A15" s="4"/>
      <c r="B15" s="6" t="s">
        <v>177</v>
      </c>
      <c r="C15" s="136"/>
      <c r="D15" s="136"/>
      <c r="E15" s="136"/>
      <c r="F15" s="136"/>
      <c r="G15" s="136"/>
      <c r="H15" s="136"/>
      <c r="I15" s="136"/>
      <c r="J15" s="136"/>
      <c r="K15" s="136"/>
      <c r="L15" s="136"/>
      <c r="M15" s="136"/>
      <c r="N15" s="136"/>
      <c r="O15" s="136"/>
      <c r="P15" s="136"/>
      <c r="Q15" s="136"/>
      <c r="R15" s="136"/>
      <c r="S15" s="136"/>
      <c r="T15" s="136"/>
      <c r="U15" s="136"/>
      <c r="V15" s="137"/>
      <c r="AE15" s="135"/>
    </row>
    <row r="16" spans="1:31" x14ac:dyDescent="0.25">
      <c r="A16" s="4"/>
      <c r="B16" s="76" t="s">
        <v>178</v>
      </c>
      <c r="C16" s="138">
        <v>8339890</v>
      </c>
      <c r="D16" s="138">
        <v>2634940</v>
      </c>
      <c r="E16" s="138">
        <v>667316</v>
      </c>
      <c r="F16" s="138">
        <v>10254382</v>
      </c>
      <c r="G16" s="138">
        <v>631761</v>
      </c>
      <c r="H16" s="138">
        <v>107410</v>
      </c>
      <c r="I16" s="138">
        <v>96604</v>
      </c>
      <c r="J16" s="138">
        <v>254186</v>
      </c>
      <c r="K16" s="138">
        <v>234893</v>
      </c>
      <c r="L16" s="138">
        <v>981624</v>
      </c>
      <c r="M16" s="138">
        <v>2027126</v>
      </c>
      <c r="N16" s="138">
        <v>21952813</v>
      </c>
      <c r="O16" s="138">
        <v>352412</v>
      </c>
      <c r="P16" s="138">
        <v>163108</v>
      </c>
      <c r="Q16" s="138">
        <v>26263</v>
      </c>
      <c r="R16" s="138">
        <v>837581</v>
      </c>
      <c r="S16" s="138">
        <v>0</v>
      </c>
      <c r="T16" s="138">
        <v>7882496</v>
      </c>
      <c r="U16" s="138">
        <v>9427</v>
      </c>
      <c r="V16" s="139">
        <v>1897781</v>
      </c>
      <c r="AE16" s="135"/>
    </row>
    <row r="17" spans="1:31" x14ac:dyDescent="0.25">
      <c r="A17" s="4"/>
      <c r="B17" s="79" t="s">
        <v>179</v>
      </c>
      <c r="C17" s="138"/>
      <c r="D17" s="138"/>
      <c r="E17" s="138"/>
      <c r="F17" s="138"/>
      <c r="G17" s="138"/>
      <c r="H17" s="138"/>
      <c r="I17" s="138"/>
      <c r="J17" s="138"/>
      <c r="K17" s="138"/>
      <c r="L17" s="138"/>
      <c r="M17" s="138"/>
      <c r="N17" s="138"/>
      <c r="O17" s="138"/>
      <c r="P17" s="138"/>
      <c r="Q17" s="138"/>
      <c r="R17" s="138"/>
      <c r="S17" s="138"/>
      <c r="T17" s="138"/>
      <c r="U17" s="138"/>
      <c r="V17" s="139"/>
      <c r="AE17" s="135"/>
    </row>
    <row r="18" spans="1:31" x14ac:dyDescent="0.25">
      <c r="A18" s="4"/>
      <c r="B18" s="76" t="s">
        <v>180</v>
      </c>
      <c r="C18" s="138">
        <v>-57023</v>
      </c>
      <c r="D18" s="138">
        <v>-64571</v>
      </c>
      <c r="E18" s="138">
        <v>0</v>
      </c>
      <c r="F18" s="138">
        <v>-139588</v>
      </c>
      <c r="G18" s="138">
        <v>0</v>
      </c>
      <c r="H18" s="138">
        <v>0</v>
      </c>
      <c r="I18" s="138">
        <v>-6637</v>
      </c>
      <c r="J18" s="138">
        <v>-25981</v>
      </c>
      <c r="K18" s="138">
        <v>-1169</v>
      </c>
      <c r="L18" s="138">
        <v>-1572</v>
      </c>
      <c r="M18" s="138">
        <v>-24771</v>
      </c>
      <c r="N18" s="138">
        <v>-460475</v>
      </c>
      <c r="O18" s="138">
        <v>0</v>
      </c>
      <c r="P18" s="138">
        <v>-614</v>
      </c>
      <c r="Q18" s="138">
        <v>0</v>
      </c>
      <c r="R18" s="138">
        <v>0</v>
      </c>
      <c r="S18" s="138">
        <v>0</v>
      </c>
      <c r="T18" s="138">
        <v>-64589</v>
      </c>
      <c r="U18" s="138">
        <v>-225</v>
      </c>
      <c r="V18" s="139">
        <v>0</v>
      </c>
      <c r="AE18" s="135"/>
    </row>
    <row r="19" spans="1:31" x14ac:dyDescent="0.25">
      <c r="A19" s="4"/>
      <c r="B19" s="79" t="s">
        <v>181</v>
      </c>
      <c r="C19" s="138"/>
      <c r="D19" s="138"/>
      <c r="E19" s="138"/>
      <c r="F19" s="138"/>
      <c r="G19" s="138"/>
      <c r="H19" s="138"/>
      <c r="I19" s="138"/>
      <c r="J19" s="138"/>
      <c r="K19" s="138"/>
      <c r="L19" s="138"/>
      <c r="M19" s="138"/>
      <c r="N19" s="138"/>
      <c r="O19" s="138"/>
      <c r="P19" s="138"/>
      <c r="Q19" s="138"/>
      <c r="R19" s="138"/>
      <c r="S19" s="138"/>
      <c r="T19" s="138"/>
      <c r="U19" s="138"/>
      <c r="V19" s="139"/>
      <c r="AE19" s="135"/>
    </row>
    <row r="20" spans="1:31" x14ac:dyDescent="0.25">
      <c r="A20" s="4" t="s">
        <v>16</v>
      </c>
      <c r="B20" s="5" t="s">
        <v>182</v>
      </c>
      <c r="C20" s="136">
        <v>3736866</v>
      </c>
      <c r="D20" s="136">
        <v>1239636</v>
      </c>
      <c r="E20" s="136">
        <v>67530</v>
      </c>
      <c r="F20" s="136">
        <v>3569738</v>
      </c>
      <c r="G20" s="136">
        <v>1115676</v>
      </c>
      <c r="H20" s="136">
        <v>596832</v>
      </c>
      <c r="I20" s="136">
        <v>0</v>
      </c>
      <c r="J20" s="136">
        <v>427503</v>
      </c>
      <c r="K20" s="136">
        <v>30</v>
      </c>
      <c r="L20" s="136">
        <v>259221</v>
      </c>
      <c r="M20" s="136">
        <v>77211</v>
      </c>
      <c r="N20" s="136">
        <v>6027038</v>
      </c>
      <c r="O20" s="136">
        <v>78665</v>
      </c>
      <c r="P20" s="136">
        <v>347986</v>
      </c>
      <c r="Q20" s="136">
        <v>1173113</v>
      </c>
      <c r="R20" s="136">
        <v>350824</v>
      </c>
      <c r="S20" s="136">
        <v>0</v>
      </c>
      <c r="T20" s="136">
        <v>2374355</v>
      </c>
      <c r="U20" s="136">
        <v>667569</v>
      </c>
      <c r="V20" s="137">
        <v>8238371</v>
      </c>
      <c r="AE20" s="135"/>
    </row>
    <row r="21" spans="1:31" x14ac:dyDescent="0.25">
      <c r="A21" s="4"/>
      <c r="B21" s="6" t="s">
        <v>183</v>
      </c>
      <c r="C21" s="136"/>
      <c r="D21" s="136"/>
      <c r="E21" s="136"/>
      <c r="F21" s="136"/>
      <c r="G21" s="136"/>
      <c r="H21" s="136"/>
      <c r="I21" s="136"/>
      <c r="J21" s="136"/>
      <c r="K21" s="136"/>
      <c r="L21" s="136"/>
      <c r="M21" s="136"/>
      <c r="N21" s="136"/>
      <c r="O21" s="136"/>
      <c r="P21" s="136"/>
      <c r="Q21" s="136"/>
      <c r="R21" s="136"/>
      <c r="S21" s="136"/>
      <c r="T21" s="136"/>
      <c r="U21" s="136"/>
      <c r="V21" s="137"/>
      <c r="AE21" s="135"/>
    </row>
    <row r="22" spans="1:31" x14ac:dyDescent="0.25">
      <c r="A22" s="4"/>
      <c r="B22" s="76" t="s">
        <v>184</v>
      </c>
      <c r="C22" s="138">
        <v>3738955</v>
      </c>
      <c r="D22" s="138">
        <v>1262201</v>
      </c>
      <c r="E22" s="138">
        <v>67530</v>
      </c>
      <c r="F22" s="138">
        <v>3569984</v>
      </c>
      <c r="G22" s="138">
        <v>1115922</v>
      </c>
      <c r="H22" s="138">
        <v>682040</v>
      </c>
      <c r="I22" s="138">
        <v>0</v>
      </c>
      <c r="J22" s="138">
        <v>427503</v>
      </c>
      <c r="K22" s="138">
        <v>30</v>
      </c>
      <c r="L22" s="138">
        <v>259221</v>
      </c>
      <c r="M22" s="138">
        <v>77259</v>
      </c>
      <c r="N22" s="138">
        <v>6198822</v>
      </c>
      <c r="O22" s="138">
        <v>78665</v>
      </c>
      <c r="P22" s="138">
        <v>347987</v>
      </c>
      <c r="Q22" s="138">
        <v>1173113</v>
      </c>
      <c r="R22" s="138">
        <v>350824</v>
      </c>
      <c r="S22" s="138">
        <v>0</v>
      </c>
      <c r="T22" s="138">
        <v>2374355</v>
      </c>
      <c r="U22" s="138">
        <v>667569</v>
      </c>
      <c r="V22" s="139">
        <v>8238371</v>
      </c>
      <c r="AE22" s="135"/>
    </row>
    <row r="23" spans="1:31" x14ac:dyDescent="0.25">
      <c r="A23" s="4"/>
      <c r="B23" s="79" t="s">
        <v>179</v>
      </c>
      <c r="C23" s="138"/>
      <c r="D23" s="138"/>
      <c r="E23" s="138"/>
      <c r="F23" s="138"/>
      <c r="G23" s="138"/>
      <c r="H23" s="138"/>
      <c r="I23" s="138"/>
      <c r="J23" s="138"/>
      <c r="K23" s="138"/>
      <c r="L23" s="138"/>
      <c r="M23" s="138"/>
      <c r="N23" s="138"/>
      <c r="O23" s="138"/>
      <c r="P23" s="138"/>
      <c r="Q23" s="138"/>
      <c r="R23" s="138"/>
      <c r="S23" s="138"/>
      <c r="T23" s="138"/>
      <c r="U23" s="138"/>
      <c r="V23" s="139"/>
      <c r="AE23" s="135"/>
    </row>
    <row r="24" spans="1:31" x14ac:dyDescent="0.25">
      <c r="A24" s="4"/>
      <c r="B24" s="76" t="s">
        <v>185</v>
      </c>
      <c r="C24" s="138">
        <v>-2089</v>
      </c>
      <c r="D24" s="138">
        <v>-22565</v>
      </c>
      <c r="E24" s="138">
        <v>0</v>
      </c>
      <c r="F24" s="138">
        <v>-246</v>
      </c>
      <c r="G24" s="138">
        <v>-246</v>
      </c>
      <c r="H24" s="138">
        <v>-85208</v>
      </c>
      <c r="I24" s="138">
        <v>0</v>
      </c>
      <c r="J24" s="138">
        <v>0</v>
      </c>
      <c r="K24" s="138">
        <v>0</v>
      </c>
      <c r="L24" s="138">
        <v>0</v>
      </c>
      <c r="M24" s="138">
        <v>-48</v>
      </c>
      <c r="N24" s="138">
        <v>-171784</v>
      </c>
      <c r="O24" s="138">
        <v>0</v>
      </c>
      <c r="P24" s="138">
        <v>-1</v>
      </c>
      <c r="Q24" s="138">
        <v>0</v>
      </c>
      <c r="R24" s="138">
        <v>0</v>
      </c>
      <c r="S24" s="138">
        <v>0</v>
      </c>
      <c r="T24" s="138">
        <v>0</v>
      </c>
      <c r="U24" s="138">
        <v>0</v>
      </c>
      <c r="V24" s="139">
        <v>0</v>
      </c>
      <c r="AE24" s="135"/>
    </row>
    <row r="25" spans="1:31" x14ac:dyDescent="0.25">
      <c r="A25" s="4"/>
      <c r="B25" s="79" t="s">
        <v>181</v>
      </c>
      <c r="C25" s="138"/>
      <c r="D25" s="138"/>
      <c r="E25" s="138"/>
      <c r="F25" s="138"/>
      <c r="G25" s="138"/>
      <c r="H25" s="138"/>
      <c r="I25" s="138"/>
      <c r="J25" s="138"/>
      <c r="K25" s="138"/>
      <c r="L25" s="138"/>
      <c r="M25" s="138"/>
      <c r="N25" s="138"/>
      <c r="O25" s="138"/>
      <c r="P25" s="138"/>
      <c r="Q25" s="138"/>
      <c r="R25" s="138"/>
      <c r="S25" s="138"/>
      <c r="T25" s="138"/>
      <c r="U25" s="138"/>
      <c r="V25" s="139"/>
      <c r="AE25" s="135"/>
    </row>
    <row r="26" spans="1:31" x14ac:dyDescent="0.25">
      <c r="A26" s="4" t="s">
        <v>17</v>
      </c>
      <c r="B26" s="5" t="s">
        <v>186</v>
      </c>
      <c r="C26" s="136">
        <v>30546190</v>
      </c>
      <c r="D26" s="136">
        <v>75920346</v>
      </c>
      <c r="E26" s="136">
        <v>50712</v>
      </c>
      <c r="F26" s="136">
        <v>51673579</v>
      </c>
      <c r="G26" s="136">
        <v>2315977</v>
      </c>
      <c r="H26" s="136">
        <v>1785336</v>
      </c>
      <c r="I26" s="136">
        <v>293093</v>
      </c>
      <c r="J26" s="136">
        <v>12173699</v>
      </c>
      <c r="K26" s="136">
        <v>479013</v>
      </c>
      <c r="L26" s="136">
        <v>8357984</v>
      </c>
      <c r="M26" s="136">
        <v>14546710</v>
      </c>
      <c r="N26" s="136">
        <v>80018058</v>
      </c>
      <c r="O26" s="136">
        <v>809203</v>
      </c>
      <c r="P26" s="136">
        <v>6443196</v>
      </c>
      <c r="Q26" s="136">
        <v>2348481</v>
      </c>
      <c r="R26" s="136">
        <v>7214819</v>
      </c>
      <c r="S26" s="136">
        <v>1307928</v>
      </c>
      <c r="T26" s="136">
        <v>33291597</v>
      </c>
      <c r="U26" s="136">
        <v>2303621</v>
      </c>
      <c r="V26" s="137">
        <v>9145061</v>
      </c>
      <c r="AE26" s="135"/>
    </row>
    <row r="27" spans="1:31" x14ac:dyDescent="0.25">
      <c r="A27" s="4"/>
      <c r="B27" s="6" t="s">
        <v>187</v>
      </c>
      <c r="C27" s="136"/>
      <c r="D27" s="136"/>
      <c r="E27" s="136"/>
      <c r="F27" s="136"/>
      <c r="G27" s="136"/>
      <c r="H27" s="136"/>
      <c r="I27" s="136"/>
      <c r="J27" s="136"/>
      <c r="K27" s="136"/>
      <c r="L27" s="136"/>
      <c r="M27" s="136"/>
      <c r="N27" s="136"/>
      <c r="O27" s="136"/>
      <c r="P27" s="136"/>
      <c r="Q27" s="136"/>
      <c r="R27" s="136"/>
      <c r="S27" s="136"/>
      <c r="T27" s="136"/>
      <c r="U27" s="136"/>
      <c r="V27" s="137"/>
      <c r="AE27" s="135"/>
    </row>
    <row r="28" spans="1:31" x14ac:dyDescent="0.25">
      <c r="A28" s="4"/>
      <c r="B28" s="76" t="s">
        <v>188</v>
      </c>
      <c r="C28" s="138">
        <v>31107977</v>
      </c>
      <c r="D28" s="138">
        <v>78176474</v>
      </c>
      <c r="E28" s="138">
        <v>50898</v>
      </c>
      <c r="F28" s="138">
        <v>53355118</v>
      </c>
      <c r="G28" s="138">
        <v>2385508</v>
      </c>
      <c r="H28" s="138">
        <v>1830795</v>
      </c>
      <c r="I28" s="138">
        <v>302134</v>
      </c>
      <c r="J28" s="138">
        <v>12725926</v>
      </c>
      <c r="K28" s="138">
        <v>481927</v>
      </c>
      <c r="L28" s="138">
        <v>8816794</v>
      </c>
      <c r="M28" s="138">
        <v>15043674</v>
      </c>
      <c r="N28" s="138">
        <v>82616987</v>
      </c>
      <c r="O28" s="138">
        <v>849735</v>
      </c>
      <c r="P28" s="138">
        <v>6528555</v>
      </c>
      <c r="Q28" s="138">
        <v>2360307</v>
      </c>
      <c r="R28" s="138">
        <v>7387700</v>
      </c>
      <c r="S28" s="138">
        <v>1307928</v>
      </c>
      <c r="T28" s="138">
        <v>33816275</v>
      </c>
      <c r="U28" s="138">
        <v>2316689</v>
      </c>
      <c r="V28" s="139">
        <v>9417990</v>
      </c>
      <c r="AE28" s="135"/>
    </row>
    <row r="29" spans="1:31" x14ac:dyDescent="0.25">
      <c r="A29" s="4"/>
      <c r="B29" s="79" t="s">
        <v>179</v>
      </c>
      <c r="C29" s="138"/>
      <c r="D29" s="138"/>
      <c r="E29" s="138"/>
      <c r="F29" s="138"/>
      <c r="G29" s="138"/>
      <c r="H29" s="138"/>
      <c r="I29" s="138"/>
      <c r="J29" s="138"/>
      <c r="K29" s="138"/>
      <c r="L29" s="138"/>
      <c r="M29" s="138"/>
      <c r="N29" s="138"/>
      <c r="O29" s="138"/>
      <c r="P29" s="138"/>
      <c r="Q29" s="138"/>
      <c r="R29" s="138"/>
      <c r="S29" s="138"/>
      <c r="T29" s="138"/>
      <c r="U29" s="138"/>
      <c r="V29" s="139"/>
      <c r="AE29" s="135"/>
    </row>
    <row r="30" spans="1:31" x14ac:dyDescent="0.25">
      <c r="A30" s="4"/>
      <c r="B30" s="76" t="s">
        <v>189</v>
      </c>
      <c r="C30" s="138">
        <v>-561787</v>
      </c>
      <c r="D30" s="138">
        <v>-2256128</v>
      </c>
      <c r="E30" s="138">
        <v>-186</v>
      </c>
      <c r="F30" s="138">
        <v>-1681539</v>
      </c>
      <c r="G30" s="138">
        <v>-69531</v>
      </c>
      <c r="H30" s="138">
        <v>-45459</v>
      </c>
      <c r="I30" s="138">
        <v>-9041</v>
      </c>
      <c r="J30" s="138">
        <v>-552227</v>
      </c>
      <c r="K30" s="138">
        <v>-2914</v>
      </c>
      <c r="L30" s="138">
        <v>-458810</v>
      </c>
      <c r="M30" s="138">
        <v>-496964</v>
      </c>
      <c r="N30" s="138">
        <v>-2598929</v>
      </c>
      <c r="O30" s="138">
        <v>-40532</v>
      </c>
      <c r="P30" s="138">
        <v>-85359</v>
      </c>
      <c r="Q30" s="138">
        <v>-11826</v>
      </c>
      <c r="R30" s="138">
        <v>-172881</v>
      </c>
      <c r="S30" s="138">
        <v>0</v>
      </c>
      <c r="T30" s="138">
        <v>-524678</v>
      </c>
      <c r="U30" s="138">
        <v>-13068</v>
      </c>
      <c r="V30" s="139">
        <v>-272929</v>
      </c>
      <c r="AE30" s="135"/>
    </row>
    <row r="31" spans="1:31" x14ac:dyDescent="0.25">
      <c r="A31" s="4"/>
      <c r="B31" s="79" t="s">
        <v>181</v>
      </c>
      <c r="C31" s="138"/>
      <c r="D31" s="138"/>
      <c r="E31" s="138"/>
      <c r="F31" s="138"/>
      <c r="G31" s="138"/>
      <c r="H31" s="138"/>
      <c r="I31" s="138"/>
      <c r="J31" s="138"/>
      <c r="K31" s="138"/>
      <c r="L31" s="138"/>
      <c r="M31" s="138"/>
      <c r="N31" s="138"/>
      <c r="O31" s="138"/>
      <c r="P31" s="138"/>
      <c r="Q31" s="138"/>
      <c r="R31" s="138"/>
      <c r="S31" s="138"/>
      <c r="T31" s="138"/>
      <c r="U31" s="138"/>
      <c r="V31" s="139"/>
      <c r="AE31" s="135"/>
    </row>
    <row r="32" spans="1:31" x14ac:dyDescent="0.25">
      <c r="A32" s="4" t="s">
        <v>18</v>
      </c>
      <c r="B32" s="5" t="s">
        <v>190</v>
      </c>
      <c r="C32" s="136">
        <v>1123889</v>
      </c>
      <c r="D32" s="136">
        <v>5834514</v>
      </c>
      <c r="E32" s="136">
        <v>0</v>
      </c>
      <c r="F32" s="136">
        <v>2757451</v>
      </c>
      <c r="G32" s="136">
        <v>750488</v>
      </c>
      <c r="H32" s="136">
        <v>0</v>
      </c>
      <c r="I32" s="136">
        <v>103834</v>
      </c>
      <c r="J32" s="136">
        <v>68337</v>
      </c>
      <c r="K32" s="136">
        <v>68201</v>
      </c>
      <c r="L32" s="136">
        <v>2650198</v>
      </c>
      <c r="M32" s="136">
        <v>57899</v>
      </c>
      <c r="N32" s="136">
        <v>3</v>
      </c>
      <c r="O32" s="136">
        <v>0</v>
      </c>
      <c r="P32" s="136">
        <v>0</v>
      </c>
      <c r="Q32" s="136">
        <v>0</v>
      </c>
      <c r="R32" s="136">
        <v>125483</v>
      </c>
      <c r="S32" s="136">
        <v>0</v>
      </c>
      <c r="T32" s="136">
        <v>0</v>
      </c>
      <c r="U32" s="136">
        <v>0</v>
      </c>
      <c r="V32" s="137">
        <v>0</v>
      </c>
      <c r="AE32" s="135"/>
    </row>
    <row r="33" spans="1:31" x14ac:dyDescent="0.25">
      <c r="A33" s="4"/>
      <c r="B33" s="6" t="s">
        <v>191</v>
      </c>
      <c r="C33" s="136"/>
      <c r="D33" s="136"/>
      <c r="E33" s="136"/>
      <c r="F33" s="136"/>
      <c r="G33" s="136"/>
      <c r="H33" s="136"/>
      <c r="I33" s="136"/>
      <c r="J33" s="136"/>
      <c r="K33" s="136"/>
      <c r="L33" s="136"/>
      <c r="M33" s="136"/>
      <c r="N33" s="136"/>
      <c r="O33" s="136"/>
      <c r="P33" s="136"/>
      <c r="Q33" s="136"/>
      <c r="R33" s="136"/>
      <c r="S33" s="136"/>
      <c r="T33" s="136"/>
      <c r="U33" s="136"/>
      <c r="V33" s="137"/>
      <c r="AE33" s="135"/>
    </row>
    <row r="34" spans="1:31" x14ac:dyDescent="0.25">
      <c r="A34" s="4"/>
      <c r="B34" s="76" t="s">
        <v>192</v>
      </c>
      <c r="C34" s="138">
        <v>1128719</v>
      </c>
      <c r="D34" s="138">
        <v>5834514</v>
      </c>
      <c r="E34" s="138">
        <v>0</v>
      </c>
      <c r="F34" s="138">
        <v>2819099</v>
      </c>
      <c r="G34" s="138">
        <v>750488</v>
      </c>
      <c r="H34" s="138">
        <v>0</v>
      </c>
      <c r="I34" s="138">
        <v>103834</v>
      </c>
      <c r="J34" s="138">
        <v>68337</v>
      </c>
      <c r="K34" s="138">
        <v>68201</v>
      </c>
      <c r="L34" s="138">
        <v>2650198</v>
      </c>
      <c r="M34" s="138">
        <v>57899</v>
      </c>
      <c r="N34" s="138">
        <v>3</v>
      </c>
      <c r="O34" s="138">
        <v>0</v>
      </c>
      <c r="P34" s="138">
        <v>0</v>
      </c>
      <c r="Q34" s="138">
        <v>0</v>
      </c>
      <c r="R34" s="138">
        <v>125483</v>
      </c>
      <c r="S34" s="138">
        <v>0</v>
      </c>
      <c r="T34" s="138">
        <v>0</v>
      </c>
      <c r="U34" s="138">
        <v>0</v>
      </c>
      <c r="V34" s="139">
        <v>0</v>
      </c>
      <c r="AE34" s="135"/>
    </row>
    <row r="35" spans="1:31" x14ac:dyDescent="0.25">
      <c r="A35" s="4"/>
      <c r="B35" s="79" t="s">
        <v>179</v>
      </c>
      <c r="C35" s="138"/>
      <c r="D35" s="138"/>
      <c r="E35" s="138"/>
      <c r="F35" s="138"/>
      <c r="G35" s="138"/>
      <c r="H35" s="138"/>
      <c r="I35" s="138"/>
      <c r="J35" s="138"/>
      <c r="K35" s="138"/>
      <c r="L35" s="138"/>
      <c r="M35" s="138"/>
      <c r="N35" s="138"/>
      <c r="O35" s="138"/>
      <c r="P35" s="138"/>
      <c r="Q35" s="138"/>
      <c r="R35" s="138"/>
      <c r="S35" s="138"/>
      <c r="T35" s="138"/>
      <c r="U35" s="138"/>
      <c r="V35" s="139"/>
      <c r="AE35" s="135"/>
    </row>
    <row r="36" spans="1:31" x14ac:dyDescent="0.25">
      <c r="A36" s="4"/>
      <c r="B36" s="76" t="s">
        <v>193</v>
      </c>
      <c r="C36" s="138">
        <v>-4830</v>
      </c>
      <c r="D36" s="138">
        <v>0</v>
      </c>
      <c r="E36" s="138">
        <v>0</v>
      </c>
      <c r="F36" s="138">
        <v>-61648</v>
      </c>
      <c r="G36" s="138">
        <v>0</v>
      </c>
      <c r="H36" s="138">
        <v>0</v>
      </c>
      <c r="I36" s="138">
        <v>0</v>
      </c>
      <c r="J36" s="138">
        <v>0</v>
      </c>
      <c r="K36" s="138">
        <v>0</v>
      </c>
      <c r="L36" s="138">
        <v>0</v>
      </c>
      <c r="M36" s="138">
        <v>0</v>
      </c>
      <c r="N36" s="138">
        <v>0</v>
      </c>
      <c r="O36" s="138">
        <v>0</v>
      </c>
      <c r="P36" s="138">
        <v>0</v>
      </c>
      <c r="Q36" s="138">
        <v>0</v>
      </c>
      <c r="R36" s="138">
        <v>0</v>
      </c>
      <c r="S36" s="138">
        <v>0</v>
      </c>
      <c r="T36" s="138">
        <v>0</v>
      </c>
      <c r="U36" s="138">
        <v>0</v>
      </c>
      <c r="V36" s="139">
        <v>0</v>
      </c>
      <c r="AE36" s="135"/>
    </row>
    <row r="37" spans="1:31" x14ac:dyDescent="0.25">
      <c r="A37" s="4"/>
      <c r="B37" s="79" t="s">
        <v>181</v>
      </c>
      <c r="C37" s="138"/>
      <c r="D37" s="138"/>
      <c r="E37" s="138"/>
      <c r="F37" s="138"/>
      <c r="G37" s="138"/>
      <c r="H37" s="138"/>
      <c r="I37" s="138"/>
      <c r="J37" s="138"/>
      <c r="K37" s="138"/>
      <c r="L37" s="138"/>
      <c r="M37" s="138"/>
      <c r="N37" s="138"/>
      <c r="O37" s="138"/>
      <c r="P37" s="138"/>
      <c r="Q37" s="138"/>
      <c r="R37" s="138"/>
      <c r="S37" s="138"/>
      <c r="T37" s="138"/>
      <c r="U37" s="138"/>
      <c r="V37" s="139"/>
      <c r="AE37" s="135"/>
    </row>
    <row r="38" spans="1:31" x14ac:dyDescent="0.25">
      <c r="A38" s="4" t="s">
        <v>19</v>
      </c>
      <c r="B38" s="5" t="s">
        <v>194</v>
      </c>
      <c r="C38" s="136">
        <v>0</v>
      </c>
      <c r="D38" s="136">
        <v>74609</v>
      </c>
      <c r="E38" s="136">
        <v>0</v>
      </c>
      <c r="F38" s="136">
        <v>0</v>
      </c>
      <c r="G38" s="136">
        <v>0</v>
      </c>
      <c r="H38" s="136">
        <v>0</v>
      </c>
      <c r="I38" s="136">
        <v>0</v>
      </c>
      <c r="J38" s="136">
        <v>102718</v>
      </c>
      <c r="K38" s="136">
        <v>2121</v>
      </c>
      <c r="L38" s="136">
        <v>0</v>
      </c>
      <c r="M38" s="136">
        <v>0</v>
      </c>
      <c r="N38" s="136">
        <v>0</v>
      </c>
      <c r="O38" s="136">
        <v>0</v>
      </c>
      <c r="P38" s="136">
        <v>0</v>
      </c>
      <c r="Q38" s="136">
        <v>0</v>
      </c>
      <c r="R38" s="136">
        <v>0</v>
      </c>
      <c r="S38" s="136">
        <v>0</v>
      </c>
      <c r="T38" s="136">
        <v>0</v>
      </c>
      <c r="U38" s="136">
        <v>0</v>
      </c>
      <c r="V38" s="137">
        <v>0</v>
      </c>
      <c r="AE38" s="135"/>
    </row>
    <row r="39" spans="1:31" x14ac:dyDescent="0.25">
      <c r="A39" s="4"/>
      <c r="B39" s="6" t="s">
        <v>195</v>
      </c>
      <c r="C39" s="136"/>
      <c r="D39" s="136"/>
      <c r="E39" s="136"/>
      <c r="F39" s="136"/>
      <c r="G39" s="136"/>
      <c r="H39" s="136"/>
      <c r="I39" s="136"/>
      <c r="J39" s="136"/>
      <c r="K39" s="136"/>
      <c r="L39" s="136"/>
      <c r="M39" s="136"/>
      <c r="N39" s="136"/>
      <c r="O39" s="136"/>
      <c r="P39" s="136"/>
      <c r="Q39" s="136"/>
      <c r="R39" s="136"/>
      <c r="S39" s="136"/>
      <c r="T39" s="136"/>
      <c r="U39" s="136"/>
      <c r="V39" s="137"/>
      <c r="AE39" s="135"/>
    </row>
    <row r="40" spans="1:31" x14ac:dyDescent="0.25">
      <c r="A40" s="4" t="s">
        <v>20</v>
      </c>
      <c r="B40" s="5" t="s">
        <v>196</v>
      </c>
      <c r="C40" s="136">
        <v>420201</v>
      </c>
      <c r="D40" s="136">
        <v>581780</v>
      </c>
      <c r="E40" s="136">
        <v>0</v>
      </c>
      <c r="F40" s="136">
        <v>532552</v>
      </c>
      <c r="G40" s="136">
        <v>100875</v>
      </c>
      <c r="H40" s="136">
        <v>0</v>
      </c>
      <c r="I40" s="136">
        <v>0</v>
      </c>
      <c r="J40" s="136">
        <v>0</v>
      </c>
      <c r="K40" s="136">
        <v>0</v>
      </c>
      <c r="L40" s="136">
        <v>0</v>
      </c>
      <c r="M40" s="136">
        <v>9466</v>
      </c>
      <c r="N40" s="136">
        <v>155409</v>
      </c>
      <c r="O40" s="136">
        <v>1283</v>
      </c>
      <c r="P40" s="136">
        <v>32697</v>
      </c>
      <c r="Q40" s="136">
        <v>0</v>
      </c>
      <c r="R40" s="136">
        <v>0</v>
      </c>
      <c r="S40" s="136">
        <v>0</v>
      </c>
      <c r="T40" s="136">
        <v>292467</v>
      </c>
      <c r="U40" s="136">
        <v>0</v>
      </c>
      <c r="V40" s="137">
        <v>0</v>
      </c>
      <c r="AE40" s="135"/>
    </row>
    <row r="41" spans="1:31" x14ac:dyDescent="0.25">
      <c r="A41" s="4"/>
      <c r="B41" s="6" t="s">
        <v>197</v>
      </c>
      <c r="C41" s="136"/>
      <c r="D41" s="136"/>
      <c r="E41" s="136"/>
      <c r="F41" s="136"/>
      <c r="G41" s="136"/>
      <c r="H41" s="136"/>
      <c r="I41" s="136"/>
      <c r="J41" s="136"/>
      <c r="K41" s="136"/>
      <c r="L41" s="136"/>
      <c r="M41" s="136"/>
      <c r="N41" s="136"/>
      <c r="O41" s="136"/>
      <c r="P41" s="136"/>
      <c r="Q41" s="136"/>
      <c r="R41" s="136"/>
      <c r="S41" s="136"/>
      <c r="T41" s="136"/>
      <c r="U41" s="136"/>
      <c r="V41" s="137"/>
      <c r="AE41" s="135"/>
    </row>
    <row r="42" spans="1:31" x14ac:dyDescent="0.25">
      <c r="A42" s="4" t="s">
        <v>21</v>
      </c>
      <c r="B42" s="5" t="s">
        <v>198</v>
      </c>
      <c r="C42" s="136">
        <v>0</v>
      </c>
      <c r="D42" s="136">
        <v>1922777</v>
      </c>
      <c r="E42" s="136">
        <v>143</v>
      </c>
      <c r="F42" s="136">
        <v>486369</v>
      </c>
      <c r="G42" s="136">
        <v>1297</v>
      </c>
      <c r="H42" s="136">
        <v>689</v>
      </c>
      <c r="I42" s="136">
        <v>20311</v>
      </c>
      <c r="J42" s="136">
        <v>94125</v>
      </c>
      <c r="K42" s="136">
        <v>2657</v>
      </c>
      <c r="L42" s="136">
        <v>481412</v>
      </c>
      <c r="M42" s="136">
        <v>131613</v>
      </c>
      <c r="N42" s="136">
        <v>390045</v>
      </c>
      <c r="O42" s="136">
        <v>0</v>
      </c>
      <c r="P42" s="136">
        <v>3</v>
      </c>
      <c r="Q42" s="136">
        <v>0</v>
      </c>
      <c r="R42" s="136">
        <v>0</v>
      </c>
      <c r="S42" s="136">
        <v>3134</v>
      </c>
      <c r="T42" s="136">
        <v>95178</v>
      </c>
      <c r="U42" s="136">
        <v>1744</v>
      </c>
      <c r="V42" s="137">
        <v>18998</v>
      </c>
      <c r="AE42" s="135"/>
    </row>
    <row r="43" spans="1:31" x14ac:dyDescent="0.25">
      <c r="A43" s="4"/>
      <c r="B43" s="6" t="s">
        <v>199</v>
      </c>
      <c r="C43" s="136"/>
      <c r="D43" s="136"/>
      <c r="E43" s="136"/>
      <c r="F43" s="136"/>
      <c r="G43" s="136"/>
      <c r="H43" s="136"/>
      <c r="I43" s="136"/>
      <c r="J43" s="136"/>
      <c r="K43" s="136"/>
      <c r="L43" s="136"/>
      <c r="M43" s="136"/>
      <c r="N43" s="136"/>
      <c r="O43" s="136"/>
      <c r="P43" s="136"/>
      <c r="Q43" s="136"/>
      <c r="R43" s="136"/>
      <c r="S43" s="136"/>
      <c r="T43" s="136"/>
      <c r="U43" s="136"/>
      <c r="V43" s="137"/>
      <c r="AE43" s="135"/>
    </row>
    <row r="44" spans="1:31" x14ac:dyDescent="0.25">
      <c r="A44" s="4"/>
      <c r="B44" s="76" t="s">
        <v>200</v>
      </c>
      <c r="C44" s="138">
        <v>0</v>
      </c>
      <c r="D44" s="138">
        <v>2116220</v>
      </c>
      <c r="E44" s="138">
        <v>143</v>
      </c>
      <c r="F44" s="138">
        <v>549431</v>
      </c>
      <c r="G44" s="138">
        <v>1297</v>
      </c>
      <c r="H44" s="138">
        <v>689</v>
      </c>
      <c r="I44" s="138">
        <v>21854</v>
      </c>
      <c r="J44" s="138">
        <v>97587</v>
      </c>
      <c r="K44" s="138">
        <v>2657</v>
      </c>
      <c r="L44" s="138">
        <v>511404</v>
      </c>
      <c r="M44" s="138">
        <v>166820</v>
      </c>
      <c r="N44" s="138">
        <v>456546</v>
      </c>
      <c r="O44" s="138">
        <v>0</v>
      </c>
      <c r="P44" s="138">
        <v>3</v>
      </c>
      <c r="Q44" s="138">
        <v>0</v>
      </c>
      <c r="R44" s="138">
        <v>0</v>
      </c>
      <c r="S44" s="138">
        <v>3134</v>
      </c>
      <c r="T44" s="138">
        <v>140749</v>
      </c>
      <c r="U44" s="138">
        <v>2154</v>
      </c>
      <c r="V44" s="139">
        <v>18998</v>
      </c>
      <c r="AE44" s="135"/>
    </row>
    <row r="45" spans="1:31" x14ac:dyDescent="0.25">
      <c r="A45" s="4"/>
      <c r="B45" s="16" t="s">
        <v>179</v>
      </c>
      <c r="C45" s="138"/>
      <c r="D45" s="138"/>
      <c r="E45" s="138"/>
      <c r="F45" s="138"/>
      <c r="G45" s="138"/>
      <c r="H45" s="138"/>
      <c r="I45" s="138"/>
      <c r="J45" s="138"/>
      <c r="K45" s="138"/>
      <c r="L45" s="138"/>
      <c r="M45" s="138"/>
      <c r="N45" s="138"/>
      <c r="O45" s="138"/>
      <c r="P45" s="138"/>
      <c r="Q45" s="138"/>
      <c r="R45" s="138"/>
      <c r="S45" s="138"/>
      <c r="T45" s="138"/>
      <c r="U45" s="138"/>
      <c r="V45" s="139"/>
      <c r="AE45" s="135"/>
    </row>
    <row r="46" spans="1:31" x14ac:dyDescent="0.25">
      <c r="A46" s="4"/>
      <c r="B46" s="76" t="s">
        <v>201</v>
      </c>
      <c r="C46" s="138">
        <v>0</v>
      </c>
      <c r="D46" s="138">
        <v>-193443</v>
      </c>
      <c r="E46" s="138">
        <v>0</v>
      </c>
      <c r="F46" s="138">
        <v>-63062</v>
      </c>
      <c r="G46" s="138">
        <v>0</v>
      </c>
      <c r="H46" s="138">
        <v>0</v>
      </c>
      <c r="I46" s="138">
        <v>-1543</v>
      </c>
      <c r="J46" s="138">
        <v>-3462</v>
      </c>
      <c r="K46" s="138">
        <v>0</v>
      </c>
      <c r="L46" s="138">
        <v>-29992</v>
      </c>
      <c r="M46" s="138">
        <v>-35207</v>
      </c>
      <c r="N46" s="138">
        <v>-66501</v>
      </c>
      <c r="O46" s="138">
        <v>0</v>
      </c>
      <c r="P46" s="138">
        <v>0</v>
      </c>
      <c r="Q46" s="138">
        <v>0</v>
      </c>
      <c r="R46" s="138">
        <v>0</v>
      </c>
      <c r="S46" s="138">
        <v>0</v>
      </c>
      <c r="T46" s="138">
        <v>-45571</v>
      </c>
      <c r="U46" s="138">
        <v>-410</v>
      </c>
      <c r="V46" s="139">
        <v>0</v>
      </c>
      <c r="AE46" s="135"/>
    </row>
    <row r="47" spans="1:31" x14ac:dyDescent="0.25">
      <c r="A47" s="4"/>
      <c r="B47" s="16" t="s">
        <v>181</v>
      </c>
      <c r="C47" s="138"/>
      <c r="D47" s="138"/>
      <c r="E47" s="138"/>
      <c r="F47" s="138"/>
      <c r="G47" s="138"/>
      <c r="H47" s="138"/>
      <c r="I47" s="138"/>
      <c r="J47" s="138"/>
      <c r="K47" s="138"/>
      <c r="L47" s="138"/>
      <c r="M47" s="138"/>
      <c r="N47" s="138"/>
      <c r="O47" s="138"/>
      <c r="P47" s="138"/>
      <c r="Q47" s="138"/>
      <c r="R47" s="138"/>
      <c r="S47" s="138"/>
      <c r="T47" s="138"/>
      <c r="U47" s="138"/>
      <c r="V47" s="139"/>
      <c r="AE47" s="135"/>
    </row>
    <row r="48" spans="1:31" x14ac:dyDescent="0.25">
      <c r="A48" s="4" t="s">
        <v>22</v>
      </c>
      <c r="B48" s="5" t="s">
        <v>202</v>
      </c>
      <c r="C48" s="136">
        <v>0</v>
      </c>
      <c r="D48" s="136">
        <v>418616</v>
      </c>
      <c r="E48" s="136">
        <v>0</v>
      </c>
      <c r="F48" s="136">
        <v>0</v>
      </c>
      <c r="G48" s="136">
        <v>0</v>
      </c>
      <c r="H48" s="136">
        <v>1252</v>
      </c>
      <c r="I48" s="136">
        <v>0</v>
      </c>
      <c r="J48" s="136">
        <v>227319</v>
      </c>
      <c r="K48" s="136">
        <v>9152</v>
      </c>
      <c r="L48" s="136">
        <v>0</v>
      </c>
      <c r="M48" s="136">
        <v>0</v>
      </c>
      <c r="N48" s="136">
        <v>364667</v>
      </c>
      <c r="O48" s="136">
        <v>0</v>
      </c>
      <c r="P48" s="136">
        <v>0</v>
      </c>
      <c r="Q48" s="136">
        <v>0</v>
      </c>
      <c r="R48" s="136">
        <v>6294</v>
      </c>
      <c r="S48" s="136">
        <v>0</v>
      </c>
      <c r="T48" s="136">
        <v>0</v>
      </c>
      <c r="U48" s="136">
        <v>0</v>
      </c>
      <c r="V48" s="137">
        <v>0</v>
      </c>
      <c r="AE48" s="135"/>
    </row>
    <row r="49" spans="1:31" x14ac:dyDescent="0.25">
      <c r="A49" s="4"/>
      <c r="B49" s="6" t="s">
        <v>203</v>
      </c>
      <c r="C49" s="136"/>
      <c r="D49" s="136"/>
      <c r="E49" s="136"/>
      <c r="F49" s="136"/>
      <c r="G49" s="136"/>
      <c r="H49" s="136"/>
      <c r="I49" s="136"/>
      <c r="J49" s="136"/>
      <c r="K49" s="136"/>
      <c r="L49" s="136"/>
      <c r="M49" s="136"/>
      <c r="N49" s="136"/>
      <c r="O49" s="136"/>
      <c r="P49" s="136"/>
      <c r="Q49" s="136"/>
      <c r="R49" s="136"/>
      <c r="S49" s="136"/>
      <c r="T49" s="136"/>
      <c r="U49" s="136"/>
      <c r="V49" s="137"/>
      <c r="AE49" s="135"/>
    </row>
    <row r="50" spans="1:31" x14ac:dyDescent="0.25">
      <c r="A50" s="4" t="s">
        <v>23</v>
      </c>
      <c r="B50" s="5" t="s">
        <v>204</v>
      </c>
      <c r="C50" s="136">
        <v>260901</v>
      </c>
      <c r="D50" s="136">
        <v>625690</v>
      </c>
      <c r="E50" s="136">
        <v>18312</v>
      </c>
      <c r="F50" s="136">
        <v>746402</v>
      </c>
      <c r="G50" s="136">
        <v>12041</v>
      </c>
      <c r="H50" s="136">
        <v>16255</v>
      </c>
      <c r="I50" s="136">
        <v>2119</v>
      </c>
      <c r="J50" s="136">
        <v>287918</v>
      </c>
      <c r="K50" s="136">
        <v>13834</v>
      </c>
      <c r="L50" s="136">
        <v>393048</v>
      </c>
      <c r="M50" s="136">
        <v>92785</v>
      </c>
      <c r="N50" s="136">
        <v>1228192</v>
      </c>
      <c r="O50" s="136">
        <v>13116</v>
      </c>
      <c r="P50" s="136">
        <v>54907</v>
      </c>
      <c r="Q50" s="136">
        <v>9115</v>
      </c>
      <c r="R50" s="136">
        <v>114507</v>
      </c>
      <c r="S50" s="136">
        <v>8344</v>
      </c>
      <c r="T50" s="136">
        <v>404695</v>
      </c>
      <c r="U50" s="136">
        <v>8682</v>
      </c>
      <c r="V50" s="137">
        <v>79042</v>
      </c>
      <c r="AE50" s="135"/>
    </row>
    <row r="51" spans="1:31" x14ac:dyDescent="0.25">
      <c r="A51" s="4"/>
      <c r="B51" s="6" t="s">
        <v>205</v>
      </c>
      <c r="C51" s="136"/>
      <c r="D51" s="136"/>
      <c r="E51" s="136"/>
      <c r="F51" s="136"/>
      <c r="G51" s="136"/>
      <c r="H51" s="136"/>
      <c r="I51" s="136"/>
      <c r="J51" s="136"/>
      <c r="K51" s="136"/>
      <c r="L51" s="136"/>
      <c r="M51" s="136"/>
      <c r="N51" s="136"/>
      <c r="O51" s="136"/>
      <c r="P51" s="136"/>
      <c r="Q51" s="136"/>
      <c r="R51" s="136"/>
      <c r="S51" s="136"/>
      <c r="T51" s="136"/>
      <c r="U51" s="136"/>
      <c r="V51" s="137"/>
      <c r="AE51" s="135"/>
    </row>
    <row r="52" spans="1:31" x14ac:dyDescent="0.25">
      <c r="A52" s="4"/>
      <c r="B52" s="76" t="s">
        <v>206</v>
      </c>
      <c r="C52" s="138">
        <v>748008</v>
      </c>
      <c r="D52" s="138">
        <v>1763503</v>
      </c>
      <c r="E52" s="138">
        <v>24993</v>
      </c>
      <c r="F52" s="138">
        <v>1494506</v>
      </c>
      <c r="G52" s="138">
        <v>23630</v>
      </c>
      <c r="H52" s="138">
        <v>38455</v>
      </c>
      <c r="I52" s="138">
        <v>4906</v>
      </c>
      <c r="J52" s="138">
        <v>441134</v>
      </c>
      <c r="K52" s="138">
        <v>16856</v>
      </c>
      <c r="L52" s="138">
        <v>619240</v>
      </c>
      <c r="M52" s="138">
        <v>208341</v>
      </c>
      <c r="N52" s="138">
        <v>2287678</v>
      </c>
      <c r="O52" s="138">
        <v>22670</v>
      </c>
      <c r="P52" s="138">
        <v>138257</v>
      </c>
      <c r="Q52" s="138">
        <v>15666</v>
      </c>
      <c r="R52" s="138">
        <v>197331</v>
      </c>
      <c r="S52" s="138">
        <v>16888</v>
      </c>
      <c r="T52" s="138">
        <v>853418</v>
      </c>
      <c r="U52" s="138">
        <v>18012</v>
      </c>
      <c r="V52" s="139">
        <v>140458</v>
      </c>
      <c r="AE52" s="135"/>
    </row>
    <row r="53" spans="1:31" x14ac:dyDescent="0.25">
      <c r="A53" s="4"/>
      <c r="B53" s="16" t="s">
        <v>179</v>
      </c>
      <c r="C53" s="138"/>
      <c r="D53" s="138"/>
      <c r="E53" s="138"/>
      <c r="F53" s="138"/>
      <c r="G53" s="138"/>
      <c r="H53" s="138"/>
      <c r="I53" s="138"/>
      <c r="J53" s="138"/>
      <c r="K53" s="138"/>
      <c r="L53" s="138"/>
      <c r="M53" s="138"/>
      <c r="N53" s="138"/>
      <c r="O53" s="138"/>
      <c r="P53" s="138"/>
      <c r="Q53" s="138"/>
      <c r="R53" s="138"/>
      <c r="S53" s="138"/>
      <c r="T53" s="138"/>
      <c r="U53" s="138"/>
      <c r="V53" s="139"/>
      <c r="AE53" s="135"/>
    </row>
    <row r="54" spans="1:31" x14ac:dyDescent="0.25">
      <c r="A54" s="4"/>
      <c r="B54" s="76" t="s">
        <v>207</v>
      </c>
      <c r="C54" s="138">
        <v>-487107</v>
      </c>
      <c r="D54" s="138">
        <v>-1137813</v>
      </c>
      <c r="E54" s="138">
        <v>-6681</v>
      </c>
      <c r="F54" s="138">
        <v>-748104</v>
      </c>
      <c r="G54" s="138">
        <v>-11589</v>
      </c>
      <c r="H54" s="138">
        <v>-22200</v>
      </c>
      <c r="I54" s="138">
        <v>-2787</v>
      </c>
      <c r="J54" s="138">
        <v>-153216</v>
      </c>
      <c r="K54" s="138">
        <v>-3022</v>
      </c>
      <c r="L54" s="138">
        <v>-226192</v>
      </c>
      <c r="M54" s="138">
        <v>-115556</v>
      </c>
      <c r="N54" s="138">
        <v>-1059486</v>
      </c>
      <c r="O54" s="138">
        <v>-9554</v>
      </c>
      <c r="P54" s="138">
        <v>-83350</v>
      </c>
      <c r="Q54" s="138">
        <v>-6551</v>
      </c>
      <c r="R54" s="138">
        <v>-82824</v>
      </c>
      <c r="S54" s="138">
        <v>-8544</v>
      </c>
      <c r="T54" s="138">
        <v>-448723</v>
      </c>
      <c r="U54" s="138">
        <v>-9330</v>
      </c>
      <c r="V54" s="139">
        <v>-61416</v>
      </c>
      <c r="AE54" s="135"/>
    </row>
    <row r="55" spans="1:31" x14ac:dyDescent="0.25">
      <c r="A55" s="4"/>
      <c r="B55" s="16" t="s">
        <v>208</v>
      </c>
      <c r="C55" s="138"/>
      <c r="D55" s="138"/>
      <c r="E55" s="138"/>
      <c r="F55" s="138"/>
      <c r="G55" s="138"/>
      <c r="H55" s="138"/>
      <c r="I55" s="138"/>
      <c r="J55" s="138"/>
      <c r="K55" s="138"/>
      <c r="L55" s="138"/>
      <c r="M55" s="138"/>
      <c r="N55" s="138"/>
      <c r="O55" s="138"/>
      <c r="P55" s="138"/>
      <c r="Q55" s="138"/>
      <c r="R55" s="138"/>
      <c r="S55" s="138"/>
      <c r="T55" s="138"/>
      <c r="U55" s="138"/>
      <c r="V55" s="139"/>
      <c r="AE55" s="135"/>
    </row>
    <row r="56" spans="1:31" x14ac:dyDescent="0.25">
      <c r="A56" s="4" t="s">
        <v>24</v>
      </c>
      <c r="B56" s="5" t="s">
        <v>209</v>
      </c>
      <c r="C56" s="136">
        <v>6669</v>
      </c>
      <c r="D56" s="136">
        <v>463403</v>
      </c>
      <c r="E56" s="136">
        <v>498</v>
      </c>
      <c r="F56" s="136">
        <v>152763</v>
      </c>
      <c r="G56" s="136">
        <v>17464</v>
      </c>
      <c r="H56" s="136">
        <v>684</v>
      </c>
      <c r="I56" s="136">
        <v>645</v>
      </c>
      <c r="J56" s="136">
        <v>24638</v>
      </c>
      <c r="K56" s="136">
        <v>3971</v>
      </c>
      <c r="L56" s="136">
        <v>45658</v>
      </c>
      <c r="M56" s="136">
        <v>16655</v>
      </c>
      <c r="N56" s="136">
        <v>398867</v>
      </c>
      <c r="O56" s="136">
        <v>422</v>
      </c>
      <c r="P56" s="136">
        <v>3716</v>
      </c>
      <c r="Q56" s="136">
        <v>193674</v>
      </c>
      <c r="R56" s="136">
        <v>1748</v>
      </c>
      <c r="S56" s="136">
        <v>2563</v>
      </c>
      <c r="T56" s="136">
        <v>81185</v>
      </c>
      <c r="U56" s="136">
        <v>737</v>
      </c>
      <c r="V56" s="137">
        <v>107563</v>
      </c>
      <c r="AE56" s="135"/>
    </row>
    <row r="57" spans="1:31" x14ac:dyDescent="0.25">
      <c r="A57" s="4"/>
      <c r="B57" s="6" t="s">
        <v>35</v>
      </c>
      <c r="C57" s="136"/>
      <c r="D57" s="136"/>
      <c r="E57" s="136"/>
      <c r="F57" s="136"/>
      <c r="G57" s="136"/>
      <c r="H57" s="136"/>
      <c r="I57" s="136"/>
      <c r="J57" s="136"/>
      <c r="K57" s="136"/>
      <c r="L57" s="136"/>
      <c r="M57" s="136"/>
      <c r="N57" s="136"/>
      <c r="O57" s="136"/>
      <c r="P57" s="136"/>
      <c r="Q57" s="136"/>
      <c r="R57" s="136"/>
      <c r="S57" s="136"/>
      <c r="T57" s="136"/>
      <c r="U57" s="136"/>
      <c r="V57" s="137"/>
      <c r="AE57" s="135"/>
    </row>
    <row r="58" spans="1:31" x14ac:dyDescent="0.25">
      <c r="A58" s="4"/>
      <c r="B58" s="76" t="s">
        <v>210</v>
      </c>
      <c r="C58" s="138">
        <v>88912</v>
      </c>
      <c r="D58" s="138">
        <v>680675</v>
      </c>
      <c r="E58" s="138">
        <v>6783</v>
      </c>
      <c r="F58" s="138">
        <v>631669</v>
      </c>
      <c r="G58" s="138">
        <v>27108</v>
      </c>
      <c r="H58" s="138">
        <v>3310</v>
      </c>
      <c r="I58" s="138">
        <v>1508</v>
      </c>
      <c r="J58" s="138">
        <v>90588</v>
      </c>
      <c r="K58" s="138">
        <v>7772</v>
      </c>
      <c r="L58" s="138">
        <v>154815</v>
      </c>
      <c r="M58" s="138">
        <v>61074</v>
      </c>
      <c r="N58" s="138">
        <v>937552</v>
      </c>
      <c r="O58" s="138">
        <v>4483</v>
      </c>
      <c r="P58" s="138">
        <v>5314</v>
      </c>
      <c r="Q58" s="138">
        <v>245249</v>
      </c>
      <c r="R58" s="138">
        <v>26586</v>
      </c>
      <c r="S58" s="138">
        <v>9276</v>
      </c>
      <c r="T58" s="138">
        <v>291879</v>
      </c>
      <c r="U58" s="138">
        <v>9079</v>
      </c>
      <c r="V58" s="139">
        <v>133607</v>
      </c>
      <c r="AE58" s="135"/>
    </row>
    <row r="59" spans="1:31" x14ac:dyDescent="0.25">
      <c r="A59" s="4"/>
      <c r="B59" s="16" t="s">
        <v>179</v>
      </c>
      <c r="C59" s="138"/>
      <c r="D59" s="138"/>
      <c r="E59" s="138"/>
      <c r="F59" s="138"/>
      <c r="G59" s="138"/>
      <c r="H59" s="138"/>
      <c r="I59" s="138"/>
      <c r="J59" s="138"/>
      <c r="K59" s="138"/>
      <c r="L59" s="138"/>
      <c r="M59" s="138"/>
      <c r="N59" s="138"/>
      <c r="O59" s="138"/>
      <c r="P59" s="138"/>
      <c r="Q59" s="138"/>
      <c r="R59" s="138"/>
      <c r="S59" s="138"/>
      <c r="T59" s="138"/>
      <c r="U59" s="138"/>
      <c r="V59" s="139"/>
      <c r="AE59" s="135"/>
    </row>
    <row r="60" spans="1:31" x14ac:dyDescent="0.25">
      <c r="A60" s="4"/>
      <c r="B60" s="76" t="s">
        <v>211</v>
      </c>
      <c r="C60" s="138">
        <v>-82243</v>
      </c>
      <c r="D60" s="138">
        <v>-217272</v>
      </c>
      <c r="E60" s="138">
        <v>-6285</v>
      </c>
      <c r="F60" s="138">
        <v>-478906</v>
      </c>
      <c r="G60" s="138">
        <v>-9644</v>
      </c>
      <c r="H60" s="138">
        <v>-2626</v>
      </c>
      <c r="I60" s="138">
        <v>-863</v>
      </c>
      <c r="J60" s="138">
        <v>-65950</v>
      </c>
      <c r="K60" s="138">
        <v>-3801</v>
      </c>
      <c r="L60" s="138">
        <v>-109157</v>
      </c>
      <c r="M60" s="138">
        <v>-44419</v>
      </c>
      <c r="N60" s="138">
        <v>-538685</v>
      </c>
      <c r="O60" s="138">
        <v>-4061</v>
      </c>
      <c r="P60" s="138">
        <v>-1598</v>
      </c>
      <c r="Q60" s="138">
        <v>-51575</v>
      </c>
      <c r="R60" s="138">
        <v>-24838</v>
      </c>
      <c r="S60" s="138">
        <v>-6713</v>
      </c>
      <c r="T60" s="138">
        <v>-210694</v>
      </c>
      <c r="U60" s="138">
        <v>-8342</v>
      </c>
      <c r="V60" s="139">
        <v>-26044</v>
      </c>
      <c r="AE60" s="135"/>
    </row>
    <row r="61" spans="1:31" x14ac:dyDescent="0.25">
      <c r="A61" s="4"/>
      <c r="B61" s="16" t="s">
        <v>208</v>
      </c>
      <c r="C61" s="138"/>
      <c r="D61" s="138"/>
      <c r="E61" s="138"/>
      <c r="F61" s="138"/>
      <c r="G61" s="138"/>
      <c r="H61" s="138"/>
      <c r="I61" s="138"/>
      <c r="J61" s="138"/>
      <c r="K61" s="138"/>
      <c r="L61" s="138"/>
      <c r="M61" s="138"/>
      <c r="N61" s="138"/>
      <c r="O61" s="138"/>
      <c r="P61" s="138"/>
      <c r="Q61" s="138"/>
      <c r="R61" s="138"/>
      <c r="S61" s="138"/>
      <c r="T61" s="138"/>
      <c r="U61" s="138"/>
      <c r="V61" s="139"/>
      <c r="AE61" s="135"/>
    </row>
    <row r="62" spans="1:31" x14ac:dyDescent="0.25">
      <c r="A62" s="4" t="s">
        <v>25</v>
      </c>
      <c r="B62" s="5" t="s">
        <v>212</v>
      </c>
      <c r="C62" s="136">
        <v>186441</v>
      </c>
      <c r="D62" s="136">
        <v>428233</v>
      </c>
      <c r="E62" s="136">
        <v>4937</v>
      </c>
      <c r="F62" s="136">
        <v>851866</v>
      </c>
      <c r="G62" s="136">
        <v>31991</v>
      </c>
      <c r="H62" s="136">
        <v>0</v>
      </c>
      <c r="I62" s="136">
        <v>0</v>
      </c>
      <c r="J62" s="136">
        <v>159881</v>
      </c>
      <c r="K62" s="136">
        <v>0</v>
      </c>
      <c r="L62" s="136">
        <v>9835</v>
      </c>
      <c r="M62" s="136">
        <v>40498</v>
      </c>
      <c r="N62" s="136">
        <v>25219</v>
      </c>
      <c r="O62" s="136">
        <v>0</v>
      </c>
      <c r="P62" s="136">
        <v>0</v>
      </c>
      <c r="Q62" s="136">
        <v>270555</v>
      </c>
      <c r="R62" s="136">
        <v>23515</v>
      </c>
      <c r="S62" s="136">
        <v>0</v>
      </c>
      <c r="T62" s="136">
        <v>28020</v>
      </c>
      <c r="U62" s="136">
        <v>0</v>
      </c>
      <c r="V62" s="137">
        <v>2813</v>
      </c>
      <c r="AE62" s="135"/>
    </row>
    <row r="63" spans="1:31" x14ac:dyDescent="0.25">
      <c r="A63" s="4"/>
      <c r="B63" s="6" t="s">
        <v>213</v>
      </c>
      <c r="C63" s="136"/>
      <c r="D63" s="136"/>
      <c r="E63" s="136"/>
      <c r="F63" s="136"/>
      <c r="G63" s="136"/>
      <c r="H63" s="136"/>
      <c r="I63" s="136"/>
      <c r="J63" s="136"/>
      <c r="K63" s="136"/>
      <c r="L63" s="136"/>
      <c r="M63" s="136"/>
      <c r="N63" s="136"/>
      <c r="O63" s="136"/>
      <c r="P63" s="136"/>
      <c r="Q63" s="136"/>
      <c r="R63" s="136"/>
      <c r="S63" s="136"/>
      <c r="T63" s="136"/>
      <c r="U63" s="136"/>
      <c r="V63" s="137"/>
      <c r="AE63" s="135"/>
    </row>
    <row r="64" spans="1:31" x14ac:dyDescent="0.25">
      <c r="A64" s="4"/>
      <c r="B64" s="76" t="s">
        <v>214</v>
      </c>
      <c r="C64" s="138">
        <v>186441</v>
      </c>
      <c r="D64" s="138">
        <v>428233</v>
      </c>
      <c r="E64" s="138">
        <v>4937</v>
      </c>
      <c r="F64" s="138">
        <v>851866</v>
      </c>
      <c r="G64" s="138">
        <v>31991</v>
      </c>
      <c r="H64" s="138">
        <v>0</v>
      </c>
      <c r="I64" s="138">
        <v>0</v>
      </c>
      <c r="J64" s="138">
        <v>160243</v>
      </c>
      <c r="K64" s="138">
        <v>0</v>
      </c>
      <c r="L64" s="138">
        <v>9835</v>
      </c>
      <c r="M64" s="138">
        <v>40498</v>
      </c>
      <c r="N64" s="138">
        <v>25380</v>
      </c>
      <c r="O64" s="138">
        <v>0</v>
      </c>
      <c r="P64" s="138">
        <v>0</v>
      </c>
      <c r="Q64" s="138">
        <v>270555</v>
      </c>
      <c r="R64" s="138">
        <v>23515</v>
      </c>
      <c r="S64" s="138">
        <v>0</v>
      </c>
      <c r="T64" s="138">
        <v>28520</v>
      </c>
      <c r="U64" s="138">
        <v>0</v>
      </c>
      <c r="V64" s="139">
        <v>2813</v>
      </c>
      <c r="AE64" s="135"/>
    </row>
    <row r="65" spans="1:31" x14ac:dyDescent="0.25">
      <c r="A65" s="4"/>
      <c r="B65" s="16" t="s">
        <v>179</v>
      </c>
      <c r="C65" s="138"/>
      <c r="D65" s="138"/>
      <c r="E65" s="138"/>
      <c r="F65" s="138"/>
      <c r="G65" s="138"/>
      <c r="H65" s="138"/>
      <c r="I65" s="138"/>
      <c r="J65" s="138"/>
      <c r="K65" s="138"/>
      <c r="L65" s="138"/>
      <c r="M65" s="138"/>
      <c r="N65" s="138"/>
      <c r="O65" s="138"/>
      <c r="P65" s="138"/>
      <c r="Q65" s="138"/>
      <c r="R65" s="138"/>
      <c r="S65" s="138"/>
      <c r="T65" s="138"/>
      <c r="U65" s="138"/>
      <c r="V65" s="139"/>
      <c r="AE65" s="135"/>
    </row>
    <row r="66" spans="1:31" x14ac:dyDescent="0.25">
      <c r="A66" s="4"/>
      <c r="B66" s="76" t="s">
        <v>215</v>
      </c>
      <c r="C66" s="138">
        <v>0</v>
      </c>
      <c r="D66" s="138">
        <v>0</v>
      </c>
      <c r="E66" s="138">
        <v>0</v>
      </c>
      <c r="F66" s="138">
        <v>0</v>
      </c>
      <c r="G66" s="138">
        <v>0</v>
      </c>
      <c r="H66" s="138">
        <v>0</v>
      </c>
      <c r="I66" s="138">
        <v>0</v>
      </c>
      <c r="J66" s="138">
        <v>-362</v>
      </c>
      <c r="K66" s="138">
        <v>0</v>
      </c>
      <c r="L66" s="138">
        <v>0</v>
      </c>
      <c r="M66" s="138">
        <v>0</v>
      </c>
      <c r="N66" s="138">
        <v>-161</v>
      </c>
      <c r="O66" s="138">
        <v>0</v>
      </c>
      <c r="P66" s="138">
        <v>0</v>
      </c>
      <c r="Q66" s="138">
        <v>0</v>
      </c>
      <c r="R66" s="138">
        <v>0</v>
      </c>
      <c r="S66" s="138">
        <v>0</v>
      </c>
      <c r="T66" s="138">
        <v>-500</v>
      </c>
      <c r="U66" s="138">
        <v>0</v>
      </c>
      <c r="V66" s="139">
        <v>0</v>
      </c>
      <c r="AE66" s="135"/>
    </row>
    <row r="67" spans="1:31" x14ac:dyDescent="0.25">
      <c r="A67" s="4"/>
      <c r="B67" s="16" t="s">
        <v>181</v>
      </c>
      <c r="C67" s="138"/>
      <c r="D67" s="138"/>
      <c r="E67" s="138"/>
      <c r="F67" s="138"/>
      <c r="G67" s="138"/>
      <c r="H67" s="138"/>
      <c r="I67" s="138"/>
      <c r="J67" s="138"/>
      <c r="K67" s="138"/>
      <c r="L67" s="138"/>
      <c r="M67" s="138"/>
      <c r="N67" s="138"/>
      <c r="O67" s="138"/>
      <c r="P67" s="138"/>
      <c r="Q67" s="138"/>
      <c r="R67" s="138"/>
      <c r="S67" s="138"/>
      <c r="T67" s="138"/>
      <c r="U67" s="138"/>
      <c r="V67" s="139"/>
      <c r="AE67" s="135"/>
    </row>
    <row r="68" spans="1:31" x14ac:dyDescent="0.25">
      <c r="A68" s="4" t="s">
        <v>26</v>
      </c>
      <c r="B68" s="5" t="s">
        <v>216</v>
      </c>
      <c r="C68" s="136">
        <v>21585</v>
      </c>
      <c r="D68" s="136">
        <v>31312</v>
      </c>
      <c r="E68" s="136">
        <v>0</v>
      </c>
      <c r="F68" s="136">
        <v>24688</v>
      </c>
      <c r="G68" s="136">
        <v>10182</v>
      </c>
      <c r="H68" s="136">
        <v>643</v>
      </c>
      <c r="I68" s="136">
        <v>29</v>
      </c>
      <c r="J68" s="136">
        <v>28758</v>
      </c>
      <c r="K68" s="136">
        <v>1101</v>
      </c>
      <c r="L68" s="136">
        <v>18041</v>
      </c>
      <c r="M68" s="136">
        <v>0</v>
      </c>
      <c r="N68" s="136">
        <v>124702</v>
      </c>
      <c r="O68" s="136">
        <v>658</v>
      </c>
      <c r="P68" s="136">
        <v>503</v>
      </c>
      <c r="Q68" s="136">
        <v>377</v>
      </c>
      <c r="R68" s="136">
        <v>13223</v>
      </c>
      <c r="S68" s="136">
        <v>21</v>
      </c>
      <c r="T68" s="136">
        <v>10199</v>
      </c>
      <c r="U68" s="136">
        <v>695</v>
      </c>
      <c r="V68" s="137">
        <v>11</v>
      </c>
      <c r="AE68" s="135"/>
    </row>
    <row r="69" spans="1:31" x14ac:dyDescent="0.25">
      <c r="A69" s="4"/>
      <c r="B69" s="6" t="s">
        <v>217</v>
      </c>
      <c r="C69" s="136"/>
      <c r="D69" s="136"/>
      <c r="E69" s="136"/>
      <c r="F69" s="136"/>
      <c r="G69" s="136"/>
      <c r="H69" s="136"/>
      <c r="I69" s="136"/>
      <c r="J69" s="136"/>
      <c r="K69" s="136"/>
      <c r="L69" s="136"/>
      <c r="M69" s="136"/>
      <c r="N69" s="136"/>
      <c r="O69" s="136"/>
      <c r="P69" s="136"/>
      <c r="Q69" s="136"/>
      <c r="R69" s="136"/>
      <c r="S69" s="136"/>
      <c r="T69" s="136"/>
      <c r="U69" s="136"/>
      <c r="V69" s="137"/>
      <c r="AE69" s="135"/>
    </row>
    <row r="70" spans="1:31" s="140" customFormat="1" x14ac:dyDescent="0.25">
      <c r="A70" s="4" t="s">
        <v>27</v>
      </c>
      <c r="B70" s="5" t="s">
        <v>218</v>
      </c>
      <c r="C70" s="136">
        <v>401884</v>
      </c>
      <c r="D70" s="136">
        <v>605886</v>
      </c>
      <c r="E70" s="136">
        <v>6677</v>
      </c>
      <c r="F70" s="136">
        <v>237180</v>
      </c>
      <c r="G70" s="136">
        <v>20214</v>
      </c>
      <c r="H70" s="136">
        <v>31397</v>
      </c>
      <c r="I70" s="136">
        <v>3692</v>
      </c>
      <c r="J70" s="136">
        <v>65038</v>
      </c>
      <c r="K70" s="136">
        <v>2318</v>
      </c>
      <c r="L70" s="136">
        <v>81566</v>
      </c>
      <c r="M70" s="136">
        <v>0</v>
      </c>
      <c r="N70" s="136">
        <v>1024937</v>
      </c>
      <c r="O70" s="136">
        <v>21471</v>
      </c>
      <c r="P70" s="136">
        <v>31135</v>
      </c>
      <c r="Q70" s="136">
        <v>5153</v>
      </c>
      <c r="R70" s="136">
        <v>63224</v>
      </c>
      <c r="S70" s="136">
        <v>4066</v>
      </c>
      <c r="T70" s="136">
        <v>355276</v>
      </c>
      <c r="U70" s="136">
        <v>4268</v>
      </c>
      <c r="V70" s="137">
        <v>0</v>
      </c>
      <c r="X70"/>
      <c r="AE70" s="141"/>
    </row>
    <row r="71" spans="1:31" s="140" customFormat="1" x14ac:dyDescent="0.25">
      <c r="A71" s="4"/>
      <c r="B71" s="6" t="s">
        <v>219</v>
      </c>
      <c r="C71" s="136"/>
      <c r="D71" s="136"/>
      <c r="E71" s="136"/>
      <c r="F71" s="136"/>
      <c r="G71" s="136"/>
      <c r="H71" s="136"/>
      <c r="I71" s="136"/>
      <c r="J71" s="136"/>
      <c r="K71" s="136"/>
      <c r="L71" s="136"/>
      <c r="M71" s="136"/>
      <c r="N71" s="136"/>
      <c r="O71" s="136"/>
      <c r="P71" s="136"/>
      <c r="Q71" s="136"/>
      <c r="R71" s="136"/>
      <c r="S71" s="136"/>
      <c r="T71" s="136"/>
      <c r="U71" s="136"/>
      <c r="V71" s="137"/>
      <c r="X71"/>
      <c r="AE71" s="141"/>
    </row>
    <row r="72" spans="1:31" x14ac:dyDescent="0.25">
      <c r="A72" s="4" t="s">
        <v>28</v>
      </c>
      <c r="B72" s="5" t="s">
        <v>220</v>
      </c>
      <c r="C72" s="136">
        <v>0</v>
      </c>
      <c r="D72" s="136">
        <v>0</v>
      </c>
      <c r="E72" s="136">
        <v>0</v>
      </c>
      <c r="F72" s="136">
        <v>0</v>
      </c>
      <c r="G72" s="136">
        <v>0</v>
      </c>
      <c r="H72" s="136">
        <v>0</v>
      </c>
      <c r="I72" s="136">
        <v>0</v>
      </c>
      <c r="J72" s="136">
        <v>0</v>
      </c>
      <c r="K72" s="136">
        <v>0</v>
      </c>
      <c r="L72" s="136">
        <v>0</v>
      </c>
      <c r="M72" s="136">
        <v>0</v>
      </c>
      <c r="N72" s="136">
        <v>293186</v>
      </c>
      <c r="O72" s="136">
        <v>0</v>
      </c>
      <c r="P72" s="136">
        <v>0</v>
      </c>
      <c r="Q72" s="136">
        <v>0</v>
      </c>
      <c r="R72" s="136">
        <v>0</v>
      </c>
      <c r="S72" s="136">
        <v>0</v>
      </c>
      <c r="T72" s="136">
        <v>36172</v>
      </c>
      <c r="U72" s="136">
        <v>0</v>
      </c>
      <c r="V72" s="137">
        <v>0</v>
      </c>
      <c r="AE72" s="135"/>
    </row>
    <row r="73" spans="1:31" x14ac:dyDescent="0.25">
      <c r="A73" s="4"/>
      <c r="B73" s="6" t="s">
        <v>221</v>
      </c>
      <c r="C73" s="136"/>
      <c r="D73" s="136"/>
      <c r="E73" s="136"/>
      <c r="F73" s="136"/>
      <c r="G73" s="136"/>
      <c r="H73" s="136"/>
      <c r="I73" s="136"/>
      <c r="J73" s="136"/>
      <c r="K73" s="136"/>
      <c r="L73" s="136"/>
      <c r="M73" s="136"/>
      <c r="N73" s="136"/>
      <c r="O73" s="136"/>
      <c r="P73" s="136"/>
      <c r="Q73" s="136"/>
      <c r="R73" s="136"/>
      <c r="S73" s="136"/>
      <c r="T73" s="136"/>
      <c r="U73" s="136"/>
      <c r="V73" s="137"/>
      <c r="AE73" s="135"/>
    </row>
    <row r="74" spans="1:31" x14ac:dyDescent="0.25">
      <c r="A74" s="4" t="s">
        <v>29</v>
      </c>
      <c r="B74" s="5" t="s">
        <v>222</v>
      </c>
      <c r="C74" s="136">
        <v>1026381</v>
      </c>
      <c r="D74" s="136">
        <v>2438905</v>
      </c>
      <c r="E74" s="136">
        <v>48045</v>
      </c>
      <c r="F74" s="136">
        <v>3704856</v>
      </c>
      <c r="G74" s="136">
        <v>600869</v>
      </c>
      <c r="H74" s="136">
        <v>102546</v>
      </c>
      <c r="I74" s="136">
        <v>15610</v>
      </c>
      <c r="J74" s="136">
        <v>346156</v>
      </c>
      <c r="K74" s="136">
        <v>16313</v>
      </c>
      <c r="L74" s="136">
        <v>107428</v>
      </c>
      <c r="M74" s="136">
        <v>175495</v>
      </c>
      <c r="N74" s="136">
        <v>3427196</v>
      </c>
      <c r="O74" s="136">
        <v>59323</v>
      </c>
      <c r="P74" s="136">
        <v>105978</v>
      </c>
      <c r="Q74" s="136">
        <v>95854</v>
      </c>
      <c r="R74" s="136">
        <v>487409</v>
      </c>
      <c r="S74" s="136">
        <v>37587</v>
      </c>
      <c r="T74" s="136">
        <v>738810</v>
      </c>
      <c r="U74" s="136">
        <v>51923</v>
      </c>
      <c r="V74" s="137">
        <v>121522</v>
      </c>
      <c r="AE74" s="135"/>
    </row>
    <row r="75" spans="1:31" x14ac:dyDescent="0.25">
      <c r="A75" s="4"/>
      <c r="B75" s="6" t="s">
        <v>36</v>
      </c>
      <c r="C75" s="136"/>
      <c r="D75" s="136"/>
      <c r="E75" s="136"/>
      <c r="F75" s="136"/>
      <c r="G75" s="136"/>
      <c r="H75" s="136"/>
      <c r="I75" s="136"/>
      <c r="J75" s="136"/>
      <c r="K75" s="136"/>
      <c r="L75" s="136"/>
      <c r="M75" s="136"/>
      <c r="N75" s="136"/>
      <c r="O75" s="136"/>
      <c r="P75" s="136"/>
      <c r="Q75" s="136"/>
      <c r="R75" s="136"/>
      <c r="S75" s="136"/>
      <c r="T75" s="136"/>
      <c r="U75" s="136"/>
      <c r="V75" s="137"/>
      <c r="AE75" s="135"/>
    </row>
    <row r="76" spans="1:31" x14ac:dyDescent="0.25">
      <c r="A76" s="4"/>
      <c r="B76" s="76" t="s">
        <v>223</v>
      </c>
      <c r="C76" s="138">
        <v>0</v>
      </c>
      <c r="D76" s="138">
        <v>7044</v>
      </c>
      <c r="E76" s="138">
        <v>0</v>
      </c>
      <c r="F76" s="138">
        <v>0</v>
      </c>
      <c r="G76" s="138">
        <v>0</v>
      </c>
      <c r="H76" s="138">
        <v>0</v>
      </c>
      <c r="I76" s="138">
        <v>0</v>
      </c>
      <c r="J76" s="138">
        <v>0</v>
      </c>
      <c r="K76" s="138">
        <v>16415</v>
      </c>
      <c r="L76" s="138">
        <v>4079</v>
      </c>
      <c r="M76" s="138">
        <v>0</v>
      </c>
      <c r="N76" s="138">
        <v>295477</v>
      </c>
      <c r="O76" s="138">
        <v>0</v>
      </c>
      <c r="P76" s="138">
        <v>0</v>
      </c>
      <c r="Q76" s="138">
        <v>0</v>
      </c>
      <c r="R76" s="138">
        <v>0</v>
      </c>
      <c r="S76" s="138">
        <v>0</v>
      </c>
      <c r="T76" s="138">
        <v>0</v>
      </c>
      <c r="U76" s="138">
        <v>0</v>
      </c>
      <c r="V76" s="139">
        <v>0</v>
      </c>
      <c r="AE76" s="135"/>
    </row>
    <row r="77" spans="1:31" x14ac:dyDescent="0.25">
      <c r="A77" s="4"/>
      <c r="B77" s="16" t="s">
        <v>224</v>
      </c>
      <c r="C77" s="138"/>
      <c r="D77" s="138"/>
      <c r="E77" s="138"/>
      <c r="F77" s="138"/>
      <c r="G77" s="138"/>
      <c r="H77" s="138"/>
      <c r="I77" s="138"/>
      <c r="J77" s="138"/>
      <c r="K77" s="138"/>
      <c r="L77" s="138"/>
      <c r="M77" s="138"/>
      <c r="N77" s="138"/>
      <c r="O77" s="138"/>
      <c r="P77" s="138"/>
      <c r="Q77" s="138"/>
      <c r="R77" s="138"/>
      <c r="S77" s="138"/>
      <c r="T77" s="138"/>
      <c r="U77" s="138"/>
      <c r="V77" s="139"/>
      <c r="AE77" s="135"/>
    </row>
    <row r="78" spans="1:31" x14ac:dyDescent="0.25">
      <c r="A78" s="4"/>
      <c r="B78" s="76" t="s">
        <v>225</v>
      </c>
      <c r="C78" s="138">
        <v>1064842</v>
      </c>
      <c r="D78" s="138">
        <v>2464468</v>
      </c>
      <c r="E78" s="138">
        <v>48855</v>
      </c>
      <c r="F78" s="138">
        <v>3726906</v>
      </c>
      <c r="G78" s="138">
        <v>614166</v>
      </c>
      <c r="H78" s="138">
        <v>141048</v>
      </c>
      <c r="I78" s="138">
        <v>15610</v>
      </c>
      <c r="J78" s="138">
        <v>353487</v>
      </c>
      <c r="K78" s="138">
        <v>-102</v>
      </c>
      <c r="L78" s="138">
        <v>120062</v>
      </c>
      <c r="M78" s="138">
        <v>178969</v>
      </c>
      <c r="N78" s="138">
        <v>3280230</v>
      </c>
      <c r="O78" s="138">
        <v>59323</v>
      </c>
      <c r="P78" s="138">
        <v>113628</v>
      </c>
      <c r="Q78" s="138">
        <v>95854</v>
      </c>
      <c r="R78" s="138">
        <v>487409</v>
      </c>
      <c r="S78" s="138">
        <v>37587</v>
      </c>
      <c r="T78" s="138">
        <v>743153</v>
      </c>
      <c r="U78" s="138">
        <v>51923</v>
      </c>
      <c r="V78" s="139">
        <v>121522</v>
      </c>
      <c r="AE78" s="135"/>
    </row>
    <row r="79" spans="1:31" x14ac:dyDescent="0.25">
      <c r="A79" s="4"/>
      <c r="B79" s="16" t="s">
        <v>36</v>
      </c>
      <c r="C79" s="138"/>
      <c r="D79" s="138"/>
      <c r="E79" s="138"/>
      <c r="F79" s="138"/>
      <c r="G79" s="138"/>
      <c r="H79" s="138"/>
      <c r="I79" s="138"/>
      <c r="J79" s="138"/>
      <c r="K79" s="138"/>
      <c r="L79" s="138"/>
      <c r="M79" s="138"/>
      <c r="N79" s="138"/>
      <c r="O79" s="138"/>
      <c r="P79" s="138"/>
      <c r="Q79" s="138"/>
      <c r="R79" s="138"/>
      <c r="S79" s="138"/>
      <c r="T79" s="138"/>
      <c r="U79" s="138"/>
      <c r="V79" s="139"/>
      <c r="AE79" s="135"/>
    </row>
    <row r="80" spans="1:31" x14ac:dyDescent="0.25">
      <c r="A80" s="4"/>
      <c r="B80" s="76" t="s">
        <v>226</v>
      </c>
      <c r="C80" s="138">
        <v>-38461</v>
      </c>
      <c r="D80" s="138">
        <v>-32607</v>
      </c>
      <c r="E80" s="138">
        <v>-810</v>
      </c>
      <c r="F80" s="138">
        <v>-22050</v>
      </c>
      <c r="G80" s="138">
        <v>-13297</v>
      </c>
      <c r="H80" s="138">
        <v>-38502</v>
      </c>
      <c r="I80" s="138">
        <v>0</v>
      </c>
      <c r="J80" s="138">
        <v>-7331</v>
      </c>
      <c r="K80" s="138">
        <v>0</v>
      </c>
      <c r="L80" s="138">
        <v>-16713</v>
      </c>
      <c r="M80" s="138">
        <v>-3474</v>
      </c>
      <c r="N80" s="138">
        <v>-148511</v>
      </c>
      <c r="O80" s="138">
        <v>0</v>
      </c>
      <c r="P80" s="138">
        <v>-7650</v>
      </c>
      <c r="Q80" s="138">
        <v>0</v>
      </c>
      <c r="R80" s="138">
        <v>0</v>
      </c>
      <c r="S80" s="138">
        <v>0</v>
      </c>
      <c r="T80" s="138">
        <v>-4343</v>
      </c>
      <c r="U80" s="138">
        <v>0</v>
      </c>
      <c r="V80" s="139">
        <v>0</v>
      </c>
      <c r="AE80" s="135"/>
    </row>
    <row r="81" spans="1:31" x14ac:dyDescent="0.25">
      <c r="A81" s="4"/>
      <c r="B81" s="16" t="s">
        <v>181</v>
      </c>
      <c r="C81" s="138"/>
      <c r="D81" s="138"/>
      <c r="E81" s="138"/>
      <c r="F81" s="138"/>
      <c r="G81" s="138"/>
      <c r="H81" s="138"/>
      <c r="I81" s="138"/>
      <c r="J81" s="138"/>
      <c r="K81" s="138"/>
      <c r="L81" s="138"/>
      <c r="M81" s="138"/>
      <c r="N81" s="138"/>
      <c r="O81" s="138"/>
      <c r="P81" s="138"/>
      <c r="Q81" s="138"/>
      <c r="R81" s="138"/>
      <c r="S81" s="138"/>
      <c r="T81" s="138"/>
      <c r="U81" s="138"/>
      <c r="V81" s="139"/>
      <c r="AE81" s="135"/>
    </row>
    <row r="82" spans="1:31" x14ac:dyDescent="0.25">
      <c r="A82" s="142"/>
      <c r="B82" s="90" t="s">
        <v>227</v>
      </c>
      <c r="C82" s="143">
        <v>49350677</v>
      </c>
      <c r="D82" s="143">
        <v>98993281</v>
      </c>
      <c r="E82" s="143">
        <v>931890</v>
      </c>
      <c r="F82" s="143">
        <v>84873585</v>
      </c>
      <c r="G82" s="143">
        <v>7189090</v>
      </c>
      <c r="H82" s="143">
        <v>2750314</v>
      </c>
      <c r="I82" s="143">
        <v>590597</v>
      </c>
      <c r="J82" s="143">
        <v>15568251</v>
      </c>
      <c r="K82" s="143">
        <v>1250309</v>
      </c>
      <c r="L82" s="143">
        <v>13774429</v>
      </c>
      <c r="M82" s="143">
        <v>17668715</v>
      </c>
      <c r="N82" s="143">
        <v>123578902</v>
      </c>
      <c r="O82" s="143">
        <v>2188095</v>
      </c>
      <c r="P82" s="143">
        <v>7690759</v>
      </c>
      <c r="Q82" s="143">
        <v>5483458</v>
      </c>
      <c r="R82" s="143">
        <v>9497366</v>
      </c>
      <c r="S82" s="143">
        <v>1404673</v>
      </c>
      <c r="T82" s="143">
        <v>52274584</v>
      </c>
      <c r="U82" s="143">
        <v>3138807</v>
      </c>
      <c r="V82" s="144">
        <v>19841773</v>
      </c>
      <c r="AE82" s="135"/>
    </row>
    <row r="83" spans="1:31" x14ac:dyDescent="0.25">
      <c r="A83" s="70"/>
      <c r="B83" s="3" t="s">
        <v>37</v>
      </c>
      <c r="C83" s="145"/>
      <c r="D83" s="145"/>
      <c r="E83" s="145"/>
      <c r="F83" s="145"/>
      <c r="G83" s="145"/>
      <c r="H83" s="145"/>
      <c r="I83" s="145"/>
      <c r="J83" s="145"/>
      <c r="K83" s="145"/>
      <c r="L83" s="145"/>
      <c r="M83" s="145"/>
      <c r="N83" s="145"/>
      <c r="O83" s="145"/>
      <c r="P83" s="145"/>
      <c r="Q83" s="145"/>
      <c r="R83" s="145"/>
      <c r="S83" s="145"/>
      <c r="T83" s="145"/>
      <c r="U83" s="145"/>
      <c r="V83" s="146"/>
      <c r="AE83" s="135"/>
    </row>
    <row r="84" spans="1:31" x14ac:dyDescent="0.25">
      <c r="A84" s="4" t="s">
        <v>228</v>
      </c>
      <c r="B84" s="5" t="s">
        <v>229</v>
      </c>
      <c r="C84" s="136">
        <v>3716853</v>
      </c>
      <c r="D84" s="136">
        <v>11584409</v>
      </c>
      <c r="E84" s="136">
        <v>419284</v>
      </c>
      <c r="F84" s="136">
        <v>8995743</v>
      </c>
      <c r="G84" s="136">
        <v>130043</v>
      </c>
      <c r="H84" s="136">
        <v>290961</v>
      </c>
      <c r="I84" s="136">
        <v>145752</v>
      </c>
      <c r="J84" s="136">
        <v>1636727</v>
      </c>
      <c r="K84" s="136">
        <v>178950</v>
      </c>
      <c r="L84" s="136">
        <v>871690</v>
      </c>
      <c r="M84" s="136">
        <v>905383</v>
      </c>
      <c r="N84" s="136">
        <v>10129794</v>
      </c>
      <c r="O84" s="136">
        <v>125003</v>
      </c>
      <c r="P84" s="136">
        <v>0</v>
      </c>
      <c r="Q84" s="136">
        <v>0</v>
      </c>
      <c r="R84" s="136">
        <v>0</v>
      </c>
      <c r="S84" s="136">
        <v>332438</v>
      </c>
      <c r="T84" s="136">
        <v>4130938</v>
      </c>
      <c r="U84" s="136">
        <v>0</v>
      </c>
      <c r="V84" s="137">
        <v>900332</v>
      </c>
      <c r="AE84" s="135"/>
    </row>
    <row r="85" spans="1:31" x14ac:dyDescent="0.25">
      <c r="A85" s="4"/>
      <c r="B85" s="6" t="s">
        <v>230</v>
      </c>
      <c r="C85" s="136"/>
      <c r="D85" s="136"/>
      <c r="E85" s="136"/>
      <c r="F85" s="136"/>
      <c r="G85" s="136"/>
      <c r="H85" s="136"/>
      <c r="I85" s="136"/>
      <c r="J85" s="136"/>
      <c r="K85" s="136"/>
      <c r="L85" s="136"/>
      <c r="M85" s="136"/>
      <c r="N85" s="136"/>
      <c r="O85" s="136"/>
      <c r="P85" s="136"/>
      <c r="Q85" s="136"/>
      <c r="R85" s="136"/>
      <c r="S85" s="136"/>
      <c r="T85" s="136"/>
      <c r="U85" s="136"/>
      <c r="V85" s="137"/>
      <c r="AE85" s="135"/>
    </row>
    <row r="86" spans="1:31" x14ac:dyDescent="0.25">
      <c r="A86" s="4" t="s">
        <v>12</v>
      </c>
      <c r="B86" s="5" t="s">
        <v>0</v>
      </c>
      <c r="C86" s="136">
        <v>422621</v>
      </c>
      <c r="D86" s="136">
        <v>1495234</v>
      </c>
      <c r="E86" s="136">
        <v>4065</v>
      </c>
      <c r="F86" s="136">
        <v>2169271</v>
      </c>
      <c r="G86" s="136">
        <v>570680</v>
      </c>
      <c r="H86" s="136">
        <v>166894</v>
      </c>
      <c r="I86" s="136">
        <v>1355</v>
      </c>
      <c r="J86" s="136">
        <v>124272</v>
      </c>
      <c r="K86" s="136">
        <v>94828</v>
      </c>
      <c r="L86" s="136">
        <v>2836</v>
      </c>
      <c r="M86" s="136">
        <v>36384</v>
      </c>
      <c r="N86" s="136">
        <v>0</v>
      </c>
      <c r="O86" s="136">
        <v>579651</v>
      </c>
      <c r="P86" s="136">
        <v>325984</v>
      </c>
      <c r="Q86" s="136">
        <v>452255</v>
      </c>
      <c r="R86" s="136">
        <v>25123</v>
      </c>
      <c r="S86" s="136">
        <v>3768</v>
      </c>
      <c r="T86" s="136">
        <v>1749611</v>
      </c>
      <c r="U86" s="136">
        <v>33693</v>
      </c>
      <c r="V86" s="137">
        <v>11016</v>
      </c>
      <c r="AE86" s="135"/>
    </row>
    <row r="87" spans="1:31" x14ac:dyDescent="0.25">
      <c r="A87" s="4"/>
      <c r="B87" s="6" t="s">
        <v>38</v>
      </c>
      <c r="C87" s="136"/>
      <c r="D87" s="136"/>
      <c r="E87" s="136"/>
      <c r="F87" s="136"/>
      <c r="G87" s="136"/>
      <c r="H87" s="136"/>
      <c r="I87" s="136"/>
      <c r="J87" s="136"/>
      <c r="K87" s="136"/>
      <c r="L87" s="136"/>
      <c r="M87" s="136"/>
      <c r="N87" s="136"/>
      <c r="O87" s="136"/>
      <c r="P87" s="136"/>
      <c r="Q87" s="136"/>
      <c r="R87" s="136"/>
      <c r="S87" s="136"/>
      <c r="T87" s="136"/>
      <c r="U87" s="136"/>
      <c r="V87" s="137"/>
      <c r="AE87" s="135"/>
    </row>
    <row r="88" spans="1:31" x14ac:dyDescent="0.25">
      <c r="A88" s="4" t="s">
        <v>13</v>
      </c>
      <c r="B88" s="5" t="s">
        <v>231</v>
      </c>
      <c r="C88" s="136">
        <v>0</v>
      </c>
      <c r="D88" s="136">
        <v>4687815</v>
      </c>
      <c r="E88" s="136">
        <v>0</v>
      </c>
      <c r="F88" s="136">
        <v>0</v>
      </c>
      <c r="G88" s="136">
        <v>0</v>
      </c>
      <c r="H88" s="136">
        <v>0</v>
      </c>
      <c r="I88" s="136">
        <v>0</v>
      </c>
      <c r="J88" s="136">
        <v>176328</v>
      </c>
      <c r="K88" s="136">
        <v>0</v>
      </c>
      <c r="L88" s="136">
        <v>0</v>
      </c>
      <c r="M88" s="136">
        <v>0</v>
      </c>
      <c r="N88" s="136">
        <v>2082323</v>
      </c>
      <c r="O88" s="136">
        <v>0</v>
      </c>
      <c r="P88" s="136">
        <v>0</v>
      </c>
      <c r="Q88" s="136">
        <v>0</v>
      </c>
      <c r="R88" s="136">
        <v>0</v>
      </c>
      <c r="S88" s="136">
        <v>0</v>
      </c>
      <c r="T88" s="136">
        <v>4329331</v>
      </c>
      <c r="U88" s="136">
        <v>221208</v>
      </c>
      <c r="V88" s="137">
        <v>0</v>
      </c>
      <c r="AE88" s="135"/>
    </row>
    <row r="89" spans="1:31" x14ac:dyDescent="0.25">
      <c r="A89" s="4"/>
      <c r="B89" s="6" t="s">
        <v>232</v>
      </c>
      <c r="C89" s="136"/>
      <c r="D89" s="136"/>
      <c r="E89" s="136"/>
      <c r="F89" s="136"/>
      <c r="G89" s="136"/>
      <c r="H89" s="136"/>
      <c r="I89" s="136"/>
      <c r="J89" s="136"/>
      <c r="K89" s="136"/>
      <c r="L89" s="136"/>
      <c r="M89" s="136"/>
      <c r="N89" s="136"/>
      <c r="O89" s="136"/>
      <c r="P89" s="136"/>
      <c r="Q89" s="136"/>
      <c r="R89" s="136"/>
      <c r="S89" s="136"/>
      <c r="T89" s="136"/>
      <c r="U89" s="136"/>
      <c r="V89" s="137"/>
      <c r="AE89" s="135"/>
    </row>
    <row r="90" spans="1:31" x14ac:dyDescent="0.25">
      <c r="A90" s="4" t="s">
        <v>14</v>
      </c>
      <c r="B90" s="5" t="s">
        <v>233</v>
      </c>
      <c r="C90" s="136">
        <v>4862253</v>
      </c>
      <c r="D90" s="136">
        <v>5194916</v>
      </c>
      <c r="E90" s="136">
        <v>7332</v>
      </c>
      <c r="F90" s="136">
        <v>7112438</v>
      </c>
      <c r="G90" s="136">
        <v>2609112</v>
      </c>
      <c r="H90" s="136">
        <v>788766</v>
      </c>
      <c r="I90" s="136">
        <v>78887</v>
      </c>
      <c r="J90" s="136">
        <v>1720681</v>
      </c>
      <c r="K90" s="136">
        <v>412408</v>
      </c>
      <c r="L90" s="136">
        <v>653555</v>
      </c>
      <c r="M90" s="136">
        <v>590885</v>
      </c>
      <c r="N90" s="136">
        <v>3937456</v>
      </c>
      <c r="O90" s="136">
        <v>952179</v>
      </c>
      <c r="P90" s="136">
        <v>3885481</v>
      </c>
      <c r="Q90" s="136">
        <v>1256017</v>
      </c>
      <c r="R90" s="136">
        <v>4945894</v>
      </c>
      <c r="S90" s="136">
        <v>761714</v>
      </c>
      <c r="T90" s="136">
        <v>8642035</v>
      </c>
      <c r="U90" s="136">
        <v>1829245</v>
      </c>
      <c r="V90" s="137">
        <v>13810212</v>
      </c>
      <c r="AE90" s="135"/>
    </row>
    <row r="91" spans="1:31" x14ac:dyDescent="0.25">
      <c r="A91" s="4"/>
      <c r="B91" s="6" t="s">
        <v>234</v>
      </c>
      <c r="C91" s="136"/>
      <c r="D91" s="136"/>
      <c r="E91" s="136"/>
      <c r="F91" s="136"/>
      <c r="G91" s="136"/>
      <c r="H91" s="136"/>
      <c r="I91" s="136"/>
      <c r="J91" s="136"/>
      <c r="K91" s="136"/>
      <c r="L91" s="136"/>
      <c r="M91" s="136"/>
      <c r="N91" s="136"/>
      <c r="O91" s="136"/>
      <c r="P91" s="136"/>
      <c r="Q91" s="136"/>
      <c r="R91" s="136"/>
      <c r="S91" s="136"/>
      <c r="T91" s="136"/>
      <c r="U91" s="136"/>
      <c r="V91" s="137"/>
      <c r="AE91" s="135"/>
    </row>
    <row r="92" spans="1:31" x14ac:dyDescent="0.25">
      <c r="A92" s="4" t="s">
        <v>15</v>
      </c>
      <c r="B92" s="5" t="s">
        <v>235</v>
      </c>
      <c r="C92" s="136">
        <v>22650583</v>
      </c>
      <c r="D92" s="136">
        <v>44072444</v>
      </c>
      <c r="E92" s="136">
        <v>336692</v>
      </c>
      <c r="F92" s="136">
        <v>26082073</v>
      </c>
      <c r="G92" s="136">
        <v>389082</v>
      </c>
      <c r="H92" s="136">
        <v>288092</v>
      </c>
      <c r="I92" s="136">
        <v>93635</v>
      </c>
      <c r="J92" s="136">
        <v>7459057</v>
      </c>
      <c r="K92" s="136">
        <v>407312</v>
      </c>
      <c r="L92" s="136">
        <v>9913842</v>
      </c>
      <c r="M92" s="136">
        <v>9369721</v>
      </c>
      <c r="N92" s="136">
        <v>64595866</v>
      </c>
      <c r="O92" s="136">
        <v>164848</v>
      </c>
      <c r="P92" s="136">
        <v>2925049</v>
      </c>
      <c r="Q92" s="136">
        <v>1771618</v>
      </c>
      <c r="R92" s="136">
        <v>3601861</v>
      </c>
      <c r="S92" s="136">
        <v>4766</v>
      </c>
      <c r="T92" s="136">
        <v>16102088</v>
      </c>
      <c r="U92" s="136">
        <v>826747</v>
      </c>
      <c r="V92" s="137">
        <v>3947810</v>
      </c>
      <c r="AE92" s="135"/>
    </row>
    <row r="93" spans="1:31" x14ac:dyDescent="0.25">
      <c r="A93" s="4"/>
      <c r="B93" s="6" t="s">
        <v>236</v>
      </c>
      <c r="C93" s="136"/>
      <c r="D93" s="136"/>
      <c r="E93" s="136"/>
      <c r="F93" s="136"/>
      <c r="G93" s="136"/>
      <c r="H93" s="136"/>
      <c r="I93" s="136"/>
      <c r="J93" s="136"/>
      <c r="K93" s="136"/>
      <c r="L93" s="136"/>
      <c r="M93" s="136"/>
      <c r="N93" s="136"/>
      <c r="O93" s="136"/>
      <c r="P93" s="136"/>
      <c r="Q93" s="136"/>
      <c r="R93" s="136"/>
      <c r="S93" s="136"/>
      <c r="T93" s="136"/>
      <c r="U93" s="136"/>
      <c r="V93" s="137"/>
      <c r="AE93" s="135"/>
    </row>
    <row r="94" spans="1:31" x14ac:dyDescent="0.25">
      <c r="A94" s="4" t="s">
        <v>16</v>
      </c>
      <c r="B94" s="5" t="s">
        <v>237</v>
      </c>
      <c r="C94" s="136">
        <v>9174261</v>
      </c>
      <c r="D94" s="136">
        <v>19573724</v>
      </c>
      <c r="E94" s="136">
        <v>0</v>
      </c>
      <c r="F94" s="136">
        <v>29451274</v>
      </c>
      <c r="G94" s="136">
        <v>2302384</v>
      </c>
      <c r="H94" s="136">
        <v>662368</v>
      </c>
      <c r="I94" s="136">
        <v>195614</v>
      </c>
      <c r="J94" s="136">
        <v>2391638</v>
      </c>
      <c r="K94" s="136">
        <v>0</v>
      </c>
      <c r="L94" s="136">
        <v>0</v>
      </c>
      <c r="M94" s="136">
        <v>4782784</v>
      </c>
      <c r="N94" s="136">
        <v>20104324</v>
      </c>
      <c r="O94" s="136">
        <v>0</v>
      </c>
      <c r="P94" s="136">
        <v>0</v>
      </c>
      <c r="Q94" s="136">
        <v>972428</v>
      </c>
      <c r="R94" s="136">
        <v>85284</v>
      </c>
      <c r="S94" s="136">
        <v>0</v>
      </c>
      <c r="T94" s="136">
        <v>11745909</v>
      </c>
      <c r="U94" s="136">
        <v>0</v>
      </c>
      <c r="V94" s="137">
        <v>68888</v>
      </c>
      <c r="AE94" s="135"/>
    </row>
    <row r="95" spans="1:31" x14ac:dyDescent="0.25">
      <c r="A95" s="4"/>
      <c r="B95" s="6" t="s">
        <v>238</v>
      </c>
      <c r="C95" s="136"/>
      <c r="D95" s="136"/>
      <c r="E95" s="136"/>
      <c r="F95" s="136"/>
      <c r="G95" s="136"/>
      <c r="H95" s="136"/>
      <c r="I95" s="136"/>
      <c r="J95" s="136"/>
      <c r="K95" s="136"/>
      <c r="L95" s="136"/>
      <c r="M95" s="136"/>
      <c r="N95" s="136"/>
      <c r="O95" s="136"/>
      <c r="P95" s="136"/>
      <c r="Q95" s="136"/>
      <c r="R95" s="136"/>
      <c r="S95" s="136"/>
      <c r="T95" s="136"/>
      <c r="U95" s="136"/>
      <c r="V95" s="137"/>
      <c r="AE95" s="135"/>
    </row>
    <row r="96" spans="1:31" x14ac:dyDescent="0.25">
      <c r="A96" s="4" t="s">
        <v>17</v>
      </c>
      <c r="B96" s="5" t="s">
        <v>239</v>
      </c>
      <c r="C96" s="136">
        <v>1662990</v>
      </c>
      <c r="D96" s="136">
        <v>0</v>
      </c>
      <c r="E96" s="136">
        <v>0</v>
      </c>
      <c r="F96" s="136">
        <v>0</v>
      </c>
      <c r="G96" s="136">
        <v>67201</v>
      </c>
      <c r="H96" s="136">
        <v>0</v>
      </c>
      <c r="I96" s="136">
        <v>0</v>
      </c>
      <c r="J96" s="136">
        <v>0</v>
      </c>
      <c r="K96" s="136">
        <v>0</v>
      </c>
      <c r="L96" s="136">
        <v>0</v>
      </c>
      <c r="M96" s="136">
        <v>414093</v>
      </c>
      <c r="N96" s="136">
        <v>0</v>
      </c>
      <c r="O96" s="136">
        <v>0</v>
      </c>
      <c r="P96" s="136">
        <v>0</v>
      </c>
      <c r="Q96" s="136">
        <v>0</v>
      </c>
      <c r="R96" s="136">
        <v>0</v>
      </c>
      <c r="S96" s="136">
        <v>0</v>
      </c>
      <c r="T96" s="136">
        <v>0</v>
      </c>
      <c r="U96" s="136">
        <v>0</v>
      </c>
      <c r="V96" s="137">
        <v>807591</v>
      </c>
      <c r="AE96" s="135"/>
    </row>
    <row r="97" spans="1:31" x14ac:dyDescent="0.25">
      <c r="A97" s="4"/>
      <c r="B97" s="6" t="s">
        <v>240</v>
      </c>
      <c r="C97" s="136"/>
      <c r="D97" s="136"/>
      <c r="E97" s="136"/>
      <c r="F97" s="136"/>
      <c r="G97" s="136"/>
      <c r="H97" s="136"/>
      <c r="I97" s="136"/>
      <c r="J97" s="136"/>
      <c r="K97" s="136"/>
      <c r="L97" s="136"/>
      <c r="M97" s="136"/>
      <c r="N97" s="136"/>
      <c r="O97" s="136"/>
      <c r="P97" s="136"/>
      <c r="Q97" s="136"/>
      <c r="R97" s="136"/>
      <c r="S97" s="136"/>
      <c r="T97" s="136"/>
      <c r="U97" s="136"/>
      <c r="V97" s="137"/>
      <c r="AE97" s="135"/>
    </row>
    <row r="98" spans="1:31" x14ac:dyDescent="0.25">
      <c r="A98" s="4" t="s">
        <v>18</v>
      </c>
      <c r="B98" s="5" t="s">
        <v>196</v>
      </c>
      <c r="C98" s="136">
        <v>674573</v>
      </c>
      <c r="D98" s="136">
        <v>395806</v>
      </c>
      <c r="E98" s="136">
        <v>656</v>
      </c>
      <c r="F98" s="136">
        <v>241304</v>
      </c>
      <c r="G98" s="136">
        <v>80582</v>
      </c>
      <c r="H98" s="136">
        <v>9257</v>
      </c>
      <c r="I98" s="136">
        <v>0</v>
      </c>
      <c r="J98" s="136">
        <v>2083</v>
      </c>
      <c r="K98" s="136">
        <v>0</v>
      </c>
      <c r="L98" s="136">
        <v>0</v>
      </c>
      <c r="M98" s="136">
        <v>8133</v>
      </c>
      <c r="N98" s="136">
        <v>174229</v>
      </c>
      <c r="O98" s="136">
        <v>1949</v>
      </c>
      <c r="P98" s="136">
        <v>34227</v>
      </c>
      <c r="Q98" s="136">
        <v>0</v>
      </c>
      <c r="R98" s="136">
        <v>43573</v>
      </c>
      <c r="S98" s="136">
        <v>0</v>
      </c>
      <c r="T98" s="136">
        <v>316017</v>
      </c>
      <c r="U98" s="136">
        <v>0</v>
      </c>
      <c r="V98" s="137">
        <v>0</v>
      </c>
      <c r="AE98" s="135"/>
    </row>
    <row r="99" spans="1:31" x14ac:dyDescent="0.25">
      <c r="A99" s="4"/>
      <c r="B99" s="6" t="s">
        <v>197</v>
      </c>
      <c r="C99" s="136"/>
      <c r="D99" s="136"/>
      <c r="E99" s="136"/>
      <c r="F99" s="136"/>
      <c r="G99" s="136"/>
      <c r="H99" s="136"/>
      <c r="I99" s="136"/>
      <c r="J99" s="136"/>
      <c r="K99" s="136"/>
      <c r="L99" s="136"/>
      <c r="M99" s="136"/>
      <c r="N99" s="136"/>
      <c r="O99" s="136"/>
      <c r="P99" s="136"/>
      <c r="Q99" s="136"/>
      <c r="R99" s="136"/>
      <c r="S99" s="136"/>
      <c r="T99" s="136"/>
      <c r="U99" s="136"/>
      <c r="V99" s="137"/>
      <c r="AE99" s="135"/>
    </row>
    <row r="100" spans="1:31" x14ac:dyDescent="0.25">
      <c r="A100" s="4" t="s">
        <v>19</v>
      </c>
      <c r="B100" s="5" t="s">
        <v>241</v>
      </c>
      <c r="C100" s="136">
        <v>0</v>
      </c>
      <c r="D100" s="136">
        <v>969040</v>
      </c>
      <c r="E100" s="136">
        <v>0</v>
      </c>
      <c r="F100" s="136">
        <v>35217</v>
      </c>
      <c r="G100" s="136">
        <v>0</v>
      </c>
      <c r="H100" s="136">
        <v>0</v>
      </c>
      <c r="I100" s="136">
        <v>0</v>
      </c>
      <c r="J100" s="136">
        <v>0</v>
      </c>
      <c r="K100" s="136">
        <v>0</v>
      </c>
      <c r="L100" s="136">
        <v>0</v>
      </c>
      <c r="M100" s="136">
        <v>0</v>
      </c>
      <c r="N100" s="136">
        <v>0</v>
      </c>
      <c r="O100" s="136">
        <v>0</v>
      </c>
      <c r="P100" s="136">
        <v>0</v>
      </c>
      <c r="Q100" s="136">
        <v>0</v>
      </c>
      <c r="R100" s="136">
        <v>0</v>
      </c>
      <c r="S100" s="136">
        <v>0</v>
      </c>
      <c r="T100" s="136">
        <v>0</v>
      </c>
      <c r="U100" s="136">
        <v>0</v>
      </c>
      <c r="V100" s="137">
        <v>0</v>
      </c>
      <c r="AE100" s="135"/>
    </row>
    <row r="101" spans="1:31" x14ac:dyDescent="0.25">
      <c r="A101" s="4"/>
      <c r="B101" s="6" t="s">
        <v>242</v>
      </c>
      <c r="C101" s="136"/>
      <c r="D101" s="136"/>
      <c r="E101" s="136"/>
      <c r="F101" s="136"/>
      <c r="G101" s="136"/>
      <c r="H101" s="136"/>
      <c r="I101" s="136"/>
      <c r="J101" s="136"/>
      <c r="K101" s="136"/>
      <c r="L101" s="136"/>
      <c r="M101" s="136"/>
      <c r="N101" s="136"/>
      <c r="O101" s="136"/>
      <c r="P101" s="136"/>
      <c r="Q101" s="136"/>
      <c r="R101" s="136"/>
      <c r="S101" s="136"/>
      <c r="T101" s="136"/>
      <c r="U101" s="136"/>
      <c r="V101" s="137"/>
      <c r="AE101" s="135"/>
    </row>
    <row r="102" spans="1:31" x14ac:dyDescent="0.25">
      <c r="A102" s="4" t="s">
        <v>20</v>
      </c>
      <c r="B102" s="5" t="s">
        <v>1</v>
      </c>
      <c r="C102" s="136">
        <v>104674</v>
      </c>
      <c r="D102" s="136">
        <v>194682</v>
      </c>
      <c r="E102" s="136">
        <v>4724</v>
      </c>
      <c r="F102" s="136">
        <v>179572</v>
      </c>
      <c r="G102" s="136">
        <v>15961</v>
      </c>
      <c r="H102" s="136">
        <v>408</v>
      </c>
      <c r="I102" s="136">
        <v>500</v>
      </c>
      <c r="J102" s="136">
        <v>15199</v>
      </c>
      <c r="K102" s="136">
        <v>1612</v>
      </c>
      <c r="L102" s="136">
        <v>7285</v>
      </c>
      <c r="M102" s="136">
        <v>1420</v>
      </c>
      <c r="N102" s="136">
        <v>810020</v>
      </c>
      <c r="O102" s="136">
        <v>11471</v>
      </c>
      <c r="P102" s="136">
        <v>4936</v>
      </c>
      <c r="Q102" s="136">
        <v>1343</v>
      </c>
      <c r="R102" s="136">
        <v>1687</v>
      </c>
      <c r="S102" s="136">
        <v>16475</v>
      </c>
      <c r="T102" s="136">
        <v>86594</v>
      </c>
      <c r="U102" s="136">
        <v>1878</v>
      </c>
      <c r="V102" s="137">
        <v>4694</v>
      </c>
      <c r="AE102" s="135"/>
    </row>
    <row r="103" spans="1:31" x14ac:dyDescent="0.25">
      <c r="A103" s="4"/>
      <c r="B103" s="6" t="s">
        <v>39</v>
      </c>
      <c r="C103" s="136"/>
      <c r="D103" s="136"/>
      <c r="E103" s="136"/>
      <c r="F103" s="136"/>
      <c r="G103" s="136"/>
      <c r="H103" s="136"/>
      <c r="I103" s="136"/>
      <c r="J103" s="136"/>
      <c r="K103" s="136"/>
      <c r="L103" s="136"/>
      <c r="M103" s="136"/>
      <c r="N103" s="136"/>
      <c r="O103" s="136"/>
      <c r="P103" s="136"/>
      <c r="Q103" s="136"/>
      <c r="R103" s="136"/>
      <c r="S103" s="136"/>
      <c r="T103" s="136"/>
      <c r="U103" s="136"/>
      <c r="V103" s="137"/>
      <c r="AE103" s="135"/>
    </row>
    <row r="104" spans="1:31" x14ac:dyDescent="0.25">
      <c r="A104" s="4" t="s">
        <v>21</v>
      </c>
      <c r="B104" s="5" t="s">
        <v>243</v>
      </c>
      <c r="C104" s="136">
        <v>2832127</v>
      </c>
      <c r="D104" s="136">
        <v>59923</v>
      </c>
      <c r="E104" s="136">
        <v>0</v>
      </c>
      <c r="F104" s="136">
        <v>0</v>
      </c>
      <c r="G104" s="136">
        <v>0</v>
      </c>
      <c r="H104" s="136">
        <v>0</v>
      </c>
      <c r="I104" s="136">
        <v>0</v>
      </c>
      <c r="J104" s="136">
        <v>0</v>
      </c>
      <c r="K104" s="136">
        <v>0</v>
      </c>
      <c r="L104" s="136">
        <v>888987</v>
      </c>
      <c r="M104" s="136">
        <v>0</v>
      </c>
      <c r="N104" s="136">
        <v>6305184</v>
      </c>
      <c r="O104" s="136">
        <v>0</v>
      </c>
      <c r="P104" s="136">
        <v>0</v>
      </c>
      <c r="Q104" s="136">
        <v>0</v>
      </c>
      <c r="R104" s="136">
        <v>0</v>
      </c>
      <c r="S104" s="136">
        <v>0</v>
      </c>
      <c r="T104" s="136">
        <v>410456</v>
      </c>
      <c r="U104" s="136">
        <v>0</v>
      </c>
      <c r="V104" s="137">
        <v>0</v>
      </c>
      <c r="AE104" s="135"/>
    </row>
    <row r="105" spans="1:31" x14ac:dyDescent="0.25">
      <c r="A105" s="4"/>
      <c r="B105" s="6" t="s">
        <v>244</v>
      </c>
      <c r="C105" s="136"/>
      <c r="D105" s="136"/>
      <c r="E105" s="136"/>
      <c r="F105" s="136"/>
      <c r="G105" s="136"/>
      <c r="H105" s="136"/>
      <c r="I105" s="136"/>
      <c r="J105" s="136"/>
      <c r="K105" s="136"/>
      <c r="L105" s="136"/>
      <c r="M105" s="136"/>
      <c r="N105" s="136"/>
      <c r="O105" s="136"/>
      <c r="P105" s="136"/>
      <c r="Q105" s="136"/>
      <c r="R105" s="136"/>
      <c r="S105" s="136"/>
      <c r="T105" s="136"/>
      <c r="U105" s="136"/>
      <c r="V105" s="137"/>
      <c r="AE105" s="135"/>
    </row>
    <row r="106" spans="1:31" x14ac:dyDescent="0.25">
      <c r="A106" s="4" t="s">
        <v>22</v>
      </c>
      <c r="B106" s="5" t="s">
        <v>245</v>
      </c>
      <c r="C106" s="136">
        <v>15686</v>
      </c>
      <c r="D106" s="136">
        <v>2028</v>
      </c>
      <c r="E106" s="136">
        <v>1038</v>
      </c>
      <c r="F106" s="136">
        <v>96655</v>
      </c>
      <c r="G106" s="136">
        <v>2323</v>
      </c>
      <c r="H106" s="136">
        <v>592</v>
      </c>
      <c r="I106" s="136">
        <v>20</v>
      </c>
      <c r="J106" s="136">
        <v>7281</v>
      </c>
      <c r="K106" s="136">
        <v>571</v>
      </c>
      <c r="L106" s="136">
        <v>1750</v>
      </c>
      <c r="M106" s="136">
        <v>0</v>
      </c>
      <c r="N106" s="136">
        <v>36999</v>
      </c>
      <c r="O106" s="136">
        <v>10545</v>
      </c>
      <c r="P106" s="136">
        <v>2596</v>
      </c>
      <c r="Q106" s="136">
        <v>9305</v>
      </c>
      <c r="R106" s="136">
        <v>164</v>
      </c>
      <c r="S106" s="136">
        <v>2924</v>
      </c>
      <c r="T106" s="136">
        <v>19277</v>
      </c>
      <c r="U106" s="136">
        <v>3823</v>
      </c>
      <c r="V106" s="137">
        <v>4479</v>
      </c>
      <c r="AE106" s="135"/>
    </row>
    <row r="107" spans="1:31" x14ac:dyDescent="0.25">
      <c r="A107" s="4"/>
      <c r="B107" s="6" t="s">
        <v>246</v>
      </c>
      <c r="C107" s="136"/>
      <c r="D107" s="136"/>
      <c r="E107" s="136"/>
      <c r="F107" s="136"/>
      <c r="G107" s="136"/>
      <c r="H107" s="136"/>
      <c r="I107" s="136"/>
      <c r="J107" s="136"/>
      <c r="K107" s="136"/>
      <c r="L107" s="136"/>
      <c r="M107" s="136"/>
      <c r="N107" s="136"/>
      <c r="O107" s="136"/>
      <c r="P107" s="136"/>
      <c r="Q107" s="136"/>
      <c r="R107" s="136"/>
      <c r="S107" s="136"/>
      <c r="T107" s="136"/>
      <c r="U107" s="136"/>
      <c r="V107" s="137"/>
      <c r="AE107" s="135"/>
    </row>
    <row r="108" spans="1:31" s="140" customFormat="1" x14ac:dyDescent="0.25">
      <c r="A108" s="4" t="s">
        <v>23</v>
      </c>
      <c r="B108" s="5" t="s">
        <v>247</v>
      </c>
      <c r="C108" s="136">
        <v>35327</v>
      </c>
      <c r="D108" s="136">
        <v>4107</v>
      </c>
      <c r="E108" s="136">
        <v>0</v>
      </c>
      <c r="F108" s="136">
        <v>92082</v>
      </c>
      <c r="G108" s="136">
        <v>7835</v>
      </c>
      <c r="H108" s="136">
        <v>0</v>
      </c>
      <c r="I108" s="136">
        <v>212</v>
      </c>
      <c r="J108" s="136">
        <v>23266</v>
      </c>
      <c r="K108" s="136">
        <v>6</v>
      </c>
      <c r="L108" s="136">
        <v>2460</v>
      </c>
      <c r="M108" s="136">
        <v>0</v>
      </c>
      <c r="N108" s="136">
        <v>119851</v>
      </c>
      <c r="O108" s="136">
        <v>1197</v>
      </c>
      <c r="P108" s="136">
        <v>110</v>
      </c>
      <c r="Q108" s="136">
        <v>8347</v>
      </c>
      <c r="R108" s="136">
        <v>11919</v>
      </c>
      <c r="S108" s="136">
        <v>438</v>
      </c>
      <c r="T108" s="136">
        <v>54257</v>
      </c>
      <c r="U108" s="136">
        <v>138</v>
      </c>
      <c r="V108" s="137">
        <v>21298</v>
      </c>
      <c r="X108"/>
      <c r="AE108" s="141"/>
    </row>
    <row r="109" spans="1:31" s="140" customFormat="1" x14ac:dyDescent="0.25">
      <c r="A109" s="4"/>
      <c r="B109" s="6" t="s">
        <v>248</v>
      </c>
      <c r="C109" s="136"/>
      <c r="D109" s="136"/>
      <c r="E109" s="136"/>
      <c r="F109" s="136"/>
      <c r="G109" s="136"/>
      <c r="H109" s="136"/>
      <c r="I109" s="136"/>
      <c r="J109" s="136"/>
      <c r="K109" s="136"/>
      <c r="L109" s="136"/>
      <c r="M109" s="136"/>
      <c r="N109" s="136"/>
      <c r="O109" s="136"/>
      <c r="P109" s="136"/>
      <c r="Q109" s="136"/>
      <c r="R109" s="136"/>
      <c r="S109" s="136"/>
      <c r="T109" s="136"/>
      <c r="U109" s="136"/>
      <c r="V109" s="137"/>
      <c r="X109"/>
      <c r="AE109" s="141"/>
    </row>
    <row r="110" spans="1:31" x14ac:dyDescent="0.25">
      <c r="A110" s="4" t="s">
        <v>24</v>
      </c>
      <c r="B110" s="5" t="s">
        <v>249</v>
      </c>
      <c r="C110" s="136">
        <v>20160</v>
      </c>
      <c r="D110" s="136">
        <v>0</v>
      </c>
      <c r="E110" s="136">
        <v>0</v>
      </c>
      <c r="F110" s="136">
        <v>0</v>
      </c>
      <c r="G110" s="136">
        <v>0</v>
      </c>
      <c r="H110" s="136">
        <v>0</v>
      </c>
      <c r="I110" s="136">
        <v>0</v>
      </c>
      <c r="J110" s="136">
        <v>49629</v>
      </c>
      <c r="K110" s="136">
        <v>0</v>
      </c>
      <c r="L110" s="136">
        <v>33335</v>
      </c>
      <c r="M110" s="136">
        <v>0</v>
      </c>
      <c r="N110" s="136">
        <v>0</v>
      </c>
      <c r="O110" s="136">
        <v>0</v>
      </c>
      <c r="P110" s="136">
        <v>0</v>
      </c>
      <c r="Q110" s="136">
        <v>0</v>
      </c>
      <c r="R110" s="136">
        <v>0</v>
      </c>
      <c r="S110" s="136">
        <v>0</v>
      </c>
      <c r="T110" s="136">
        <v>0</v>
      </c>
      <c r="U110" s="136">
        <v>0</v>
      </c>
      <c r="V110" s="137">
        <v>0</v>
      </c>
      <c r="AE110" s="135"/>
    </row>
    <row r="111" spans="1:31" x14ac:dyDescent="0.25">
      <c r="A111" s="4"/>
      <c r="B111" s="6" t="s">
        <v>250</v>
      </c>
      <c r="C111" s="136"/>
      <c r="D111" s="136"/>
      <c r="E111" s="136"/>
      <c r="F111" s="136"/>
      <c r="G111" s="136"/>
      <c r="H111" s="136"/>
      <c r="I111" s="136"/>
      <c r="J111" s="136"/>
      <c r="K111" s="136"/>
      <c r="L111" s="136"/>
      <c r="M111" s="136"/>
      <c r="N111" s="136"/>
      <c r="O111" s="136"/>
      <c r="P111" s="136"/>
      <c r="Q111" s="136"/>
      <c r="R111" s="136"/>
      <c r="S111" s="136"/>
      <c r="T111" s="136"/>
      <c r="U111" s="136"/>
      <c r="V111" s="137"/>
      <c r="AE111" s="135"/>
    </row>
    <row r="112" spans="1:31" x14ac:dyDescent="0.25">
      <c r="A112" s="4" t="s">
        <v>25</v>
      </c>
      <c r="B112" s="5" t="s">
        <v>251</v>
      </c>
      <c r="C112" s="136">
        <v>699674</v>
      </c>
      <c r="D112" s="136">
        <v>1988449</v>
      </c>
      <c r="E112" s="136">
        <v>0</v>
      </c>
      <c r="F112" s="136">
        <v>2305591</v>
      </c>
      <c r="G112" s="136">
        <v>110188</v>
      </c>
      <c r="H112" s="136">
        <v>146765</v>
      </c>
      <c r="I112" s="136">
        <v>0</v>
      </c>
      <c r="J112" s="136">
        <v>311209</v>
      </c>
      <c r="K112" s="136">
        <v>30196</v>
      </c>
      <c r="L112" s="136">
        <v>143057</v>
      </c>
      <c r="M112" s="136">
        <v>380357</v>
      </c>
      <c r="N112" s="136">
        <v>2929834</v>
      </c>
      <c r="O112" s="136">
        <v>0</v>
      </c>
      <c r="P112" s="136">
        <v>150019</v>
      </c>
      <c r="Q112" s="136">
        <v>93865</v>
      </c>
      <c r="R112" s="136">
        <v>85568</v>
      </c>
      <c r="S112" s="136">
        <v>15066</v>
      </c>
      <c r="T112" s="136">
        <v>278842</v>
      </c>
      <c r="U112" s="136">
        <v>0</v>
      </c>
      <c r="V112" s="137">
        <v>0</v>
      </c>
      <c r="AE112" s="135"/>
    </row>
    <row r="113" spans="1:31" x14ac:dyDescent="0.25">
      <c r="A113" s="4"/>
      <c r="B113" s="6" t="s">
        <v>252</v>
      </c>
      <c r="C113" s="136"/>
      <c r="D113" s="136"/>
      <c r="E113" s="136"/>
      <c r="F113" s="136"/>
      <c r="G113" s="136"/>
      <c r="H113" s="136"/>
      <c r="I113" s="136"/>
      <c r="J113" s="136"/>
      <c r="K113" s="136"/>
      <c r="L113" s="136"/>
      <c r="M113" s="136"/>
      <c r="N113" s="136"/>
      <c r="O113" s="136"/>
      <c r="P113" s="136"/>
      <c r="Q113" s="136"/>
      <c r="R113" s="136"/>
      <c r="S113" s="136"/>
      <c r="T113" s="136"/>
      <c r="U113" s="136"/>
      <c r="V113" s="137"/>
      <c r="AE113" s="135"/>
    </row>
    <row r="114" spans="1:31" x14ac:dyDescent="0.25">
      <c r="A114" s="4" t="s">
        <v>26</v>
      </c>
      <c r="B114" s="5" t="s">
        <v>2</v>
      </c>
      <c r="C114" s="136">
        <v>562988</v>
      </c>
      <c r="D114" s="136">
        <v>1471077</v>
      </c>
      <c r="E114" s="136">
        <v>42091</v>
      </c>
      <c r="F114" s="136">
        <v>1197386</v>
      </c>
      <c r="G114" s="136">
        <v>336597</v>
      </c>
      <c r="H114" s="136">
        <v>37181</v>
      </c>
      <c r="I114" s="136">
        <v>17803</v>
      </c>
      <c r="J114" s="136">
        <v>450888</v>
      </c>
      <c r="K114" s="136">
        <v>32376</v>
      </c>
      <c r="L114" s="136">
        <v>154432</v>
      </c>
      <c r="M114" s="136">
        <v>202281</v>
      </c>
      <c r="N114" s="136">
        <v>5183075</v>
      </c>
      <c r="O114" s="136">
        <v>74886</v>
      </c>
      <c r="P114" s="136">
        <v>58850</v>
      </c>
      <c r="Q114" s="136">
        <v>82008</v>
      </c>
      <c r="R114" s="136">
        <v>57897</v>
      </c>
      <c r="S114" s="136">
        <v>142757</v>
      </c>
      <c r="T114" s="136">
        <v>1290292</v>
      </c>
      <c r="U114" s="136">
        <v>50832</v>
      </c>
      <c r="V114" s="137">
        <v>191188</v>
      </c>
      <c r="AE114" s="135"/>
    </row>
    <row r="115" spans="1:31" x14ac:dyDescent="0.25">
      <c r="A115" s="4"/>
      <c r="B115" s="6" t="s">
        <v>40</v>
      </c>
      <c r="C115" s="136"/>
      <c r="D115" s="136"/>
      <c r="E115" s="136"/>
      <c r="F115" s="136"/>
      <c r="G115" s="136"/>
      <c r="H115" s="136"/>
      <c r="I115" s="136"/>
      <c r="J115" s="136"/>
      <c r="K115" s="136"/>
      <c r="L115" s="136"/>
      <c r="M115" s="136"/>
      <c r="N115" s="136"/>
      <c r="O115" s="136"/>
      <c r="P115" s="136"/>
      <c r="Q115" s="136"/>
      <c r="R115" s="136"/>
      <c r="S115" s="136"/>
      <c r="T115" s="136"/>
      <c r="U115" s="136"/>
      <c r="V115" s="137"/>
      <c r="AE115" s="135"/>
    </row>
    <row r="116" spans="1:31" x14ac:dyDescent="0.25">
      <c r="A116" s="4"/>
      <c r="B116" s="76" t="s">
        <v>253</v>
      </c>
      <c r="C116" s="138">
        <v>0</v>
      </c>
      <c r="D116" s="138">
        <v>1691</v>
      </c>
      <c r="E116" s="138">
        <v>0</v>
      </c>
      <c r="F116" s="138">
        <v>0</v>
      </c>
      <c r="G116" s="138">
        <v>0</v>
      </c>
      <c r="H116" s="138">
        <v>0</v>
      </c>
      <c r="I116" s="138">
        <v>0</v>
      </c>
      <c r="J116" s="138">
        <v>0</v>
      </c>
      <c r="K116" s="138">
        <v>0</v>
      </c>
      <c r="L116" s="138">
        <v>5562</v>
      </c>
      <c r="M116" s="138">
        <v>0</v>
      </c>
      <c r="N116" s="138">
        <v>192950</v>
      </c>
      <c r="O116" s="138">
        <v>0</v>
      </c>
      <c r="P116" s="138">
        <v>0</v>
      </c>
      <c r="Q116" s="138">
        <v>0</v>
      </c>
      <c r="R116" s="138">
        <v>0</v>
      </c>
      <c r="S116" s="138">
        <v>0</v>
      </c>
      <c r="T116" s="138">
        <v>0</v>
      </c>
      <c r="U116" s="138">
        <v>0</v>
      </c>
      <c r="V116" s="139">
        <v>0</v>
      </c>
      <c r="AE116" s="135"/>
    </row>
    <row r="117" spans="1:31" x14ac:dyDescent="0.25">
      <c r="A117" s="4"/>
      <c r="B117" s="16" t="s">
        <v>254</v>
      </c>
      <c r="C117" s="138"/>
      <c r="D117" s="138"/>
      <c r="E117" s="138"/>
      <c r="F117" s="138"/>
      <c r="G117" s="138"/>
      <c r="H117" s="138"/>
      <c r="I117" s="138"/>
      <c r="J117" s="138"/>
      <c r="K117" s="138"/>
      <c r="L117" s="138"/>
      <c r="M117" s="138"/>
      <c r="N117" s="138"/>
      <c r="O117" s="138"/>
      <c r="P117" s="138"/>
      <c r="Q117" s="138"/>
      <c r="R117" s="138"/>
      <c r="S117" s="138"/>
      <c r="T117" s="138"/>
      <c r="U117" s="138"/>
      <c r="V117" s="139"/>
      <c r="AE117" s="135"/>
    </row>
    <row r="118" spans="1:31" x14ac:dyDescent="0.25">
      <c r="A118" s="4"/>
      <c r="B118" s="76" t="s">
        <v>255</v>
      </c>
      <c r="C118" s="138">
        <v>562988</v>
      </c>
      <c r="D118" s="138">
        <v>1469386</v>
      </c>
      <c r="E118" s="138">
        <v>42091</v>
      </c>
      <c r="F118" s="138">
        <v>1197386</v>
      </c>
      <c r="G118" s="138">
        <v>336597</v>
      </c>
      <c r="H118" s="138">
        <v>37181</v>
      </c>
      <c r="I118" s="138">
        <v>17803</v>
      </c>
      <c r="J118" s="138">
        <v>450888</v>
      </c>
      <c r="K118" s="138">
        <v>32376</v>
      </c>
      <c r="L118" s="138">
        <v>148870</v>
      </c>
      <c r="M118" s="138">
        <v>202281</v>
      </c>
      <c r="N118" s="138">
        <v>4990125</v>
      </c>
      <c r="O118" s="138">
        <v>74886</v>
      </c>
      <c r="P118" s="138">
        <v>58850</v>
      </c>
      <c r="Q118" s="138">
        <v>82008</v>
      </c>
      <c r="R118" s="138">
        <v>57897</v>
      </c>
      <c r="S118" s="138">
        <v>142757</v>
      </c>
      <c r="T118" s="138">
        <v>1290292</v>
      </c>
      <c r="U118" s="138">
        <v>50832</v>
      </c>
      <c r="V118" s="139">
        <v>191188</v>
      </c>
      <c r="AE118" s="135"/>
    </row>
    <row r="119" spans="1:31" x14ac:dyDescent="0.25">
      <c r="A119" s="4"/>
      <c r="B119" s="16" t="s">
        <v>40</v>
      </c>
      <c r="C119" s="138"/>
      <c r="D119" s="138"/>
      <c r="E119" s="138"/>
      <c r="F119" s="138"/>
      <c r="G119" s="138"/>
      <c r="H119" s="138"/>
      <c r="I119" s="138"/>
      <c r="J119" s="138"/>
      <c r="K119" s="138"/>
      <c r="L119" s="138"/>
      <c r="M119" s="138"/>
      <c r="N119" s="138"/>
      <c r="O119" s="138"/>
      <c r="P119" s="138"/>
      <c r="Q119" s="138"/>
      <c r="R119" s="138"/>
      <c r="S119" s="138"/>
      <c r="T119" s="138"/>
      <c r="U119" s="138"/>
      <c r="V119" s="139"/>
      <c r="AE119" s="135"/>
    </row>
    <row r="120" spans="1:31" x14ac:dyDescent="0.25">
      <c r="A120" s="84"/>
      <c r="B120" s="85" t="s">
        <v>41</v>
      </c>
      <c r="C120" s="147">
        <v>47434770</v>
      </c>
      <c r="D120" s="147">
        <v>91693654</v>
      </c>
      <c r="E120" s="147">
        <v>815882</v>
      </c>
      <c r="F120" s="147">
        <v>77958606</v>
      </c>
      <c r="G120" s="147">
        <v>6621988</v>
      </c>
      <c r="H120" s="147">
        <v>2391284</v>
      </c>
      <c r="I120" s="147">
        <v>533778</v>
      </c>
      <c r="J120" s="147">
        <v>14368258</v>
      </c>
      <c r="K120" s="147">
        <v>1158259</v>
      </c>
      <c r="L120" s="147">
        <v>12673229</v>
      </c>
      <c r="M120" s="147">
        <v>16691441</v>
      </c>
      <c r="N120" s="147">
        <v>116408955</v>
      </c>
      <c r="O120" s="147">
        <v>1921729</v>
      </c>
      <c r="P120" s="147">
        <v>7387252</v>
      </c>
      <c r="Q120" s="147">
        <v>4647186</v>
      </c>
      <c r="R120" s="147">
        <v>8858970</v>
      </c>
      <c r="S120" s="147">
        <v>1280346</v>
      </c>
      <c r="T120" s="147">
        <v>49155647</v>
      </c>
      <c r="U120" s="147">
        <v>2967564</v>
      </c>
      <c r="V120" s="148">
        <v>19767508</v>
      </c>
      <c r="AE120" s="135"/>
    </row>
    <row r="121" spans="1:31" x14ac:dyDescent="0.25">
      <c r="A121" s="70"/>
      <c r="B121" s="3" t="s">
        <v>106</v>
      </c>
      <c r="C121" s="145"/>
      <c r="D121" s="145"/>
      <c r="E121" s="145"/>
      <c r="F121" s="145"/>
      <c r="G121" s="145"/>
      <c r="H121" s="145"/>
      <c r="I121" s="145"/>
      <c r="J121" s="145"/>
      <c r="K121" s="145"/>
      <c r="L121" s="145"/>
      <c r="M121" s="145"/>
      <c r="N121" s="145"/>
      <c r="O121" s="145"/>
      <c r="P121" s="145"/>
      <c r="Q121" s="145"/>
      <c r="R121" s="145"/>
      <c r="S121" s="145"/>
      <c r="T121" s="145"/>
      <c r="U121" s="145"/>
      <c r="V121" s="146"/>
      <c r="AE121" s="135"/>
    </row>
    <row r="122" spans="1:31" x14ac:dyDescent="0.25">
      <c r="A122" s="4" t="s">
        <v>27</v>
      </c>
      <c r="B122" s="5" t="s">
        <v>3</v>
      </c>
      <c r="C122" s="136">
        <v>900000</v>
      </c>
      <c r="D122" s="136">
        <v>5694600</v>
      </c>
      <c r="E122" s="136">
        <v>87570</v>
      </c>
      <c r="F122" s="136">
        <v>4100000</v>
      </c>
      <c r="G122" s="136">
        <v>180000</v>
      </c>
      <c r="H122" s="136">
        <v>115000</v>
      </c>
      <c r="I122" s="136">
        <v>59500</v>
      </c>
      <c r="J122" s="136">
        <v>490000</v>
      </c>
      <c r="K122" s="136">
        <v>55000</v>
      </c>
      <c r="L122" s="136">
        <v>817586</v>
      </c>
      <c r="M122" s="136">
        <v>760000</v>
      </c>
      <c r="N122" s="136">
        <v>4500000</v>
      </c>
      <c r="O122" s="136">
        <v>81250</v>
      </c>
      <c r="P122" s="136">
        <v>270000</v>
      </c>
      <c r="Q122" s="136">
        <v>535624</v>
      </c>
      <c r="R122" s="136">
        <v>376000</v>
      </c>
      <c r="S122" s="136">
        <v>66593</v>
      </c>
      <c r="T122" s="136">
        <v>1972962</v>
      </c>
      <c r="U122" s="136">
        <v>125000</v>
      </c>
      <c r="V122" s="137">
        <v>39904</v>
      </c>
      <c r="AE122" s="135"/>
    </row>
    <row r="123" spans="1:31" x14ac:dyDescent="0.25">
      <c r="A123" s="4"/>
      <c r="B123" s="6" t="s">
        <v>256</v>
      </c>
      <c r="C123" s="136"/>
      <c r="D123" s="136"/>
      <c r="E123" s="136"/>
      <c r="F123" s="136"/>
      <c r="G123" s="136"/>
      <c r="H123" s="136"/>
      <c r="I123" s="136"/>
      <c r="J123" s="136"/>
      <c r="K123" s="136"/>
      <c r="L123" s="136"/>
      <c r="M123" s="136"/>
      <c r="N123" s="136"/>
      <c r="O123" s="136"/>
      <c r="P123" s="136"/>
      <c r="Q123" s="136"/>
      <c r="R123" s="136"/>
      <c r="S123" s="136"/>
      <c r="T123" s="136"/>
      <c r="U123" s="136"/>
      <c r="V123" s="137"/>
      <c r="AE123" s="135"/>
    </row>
    <row r="124" spans="1:31" x14ac:dyDescent="0.25">
      <c r="A124" s="4" t="s">
        <v>28</v>
      </c>
      <c r="B124" s="5" t="s">
        <v>4</v>
      </c>
      <c r="C124" s="136">
        <v>441306</v>
      </c>
      <c r="D124" s="136">
        <v>192122</v>
      </c>
      <c r="E124" s="136">
        <v>8886</v>
      </c>
      <c r="F124" s="136">
        <v>1085396</v>
      </c>
      <c r="G124" s="136">
        <v>8796</v>
      </c>
      <c r="H124" s="136">
        <v>60000</v>
      </c>
      <c r="I124" s="136">
        <v>0</v>
      </c>
      <c r="J124" s="136">
        <v>104114</v>
      </c>
      <c r="K124" s="136">
        <v>0</v>
      </c>
      <c r="L124" s="136">
        <v>0</v>
      </c>
      <c r="M124" s="136">
        <v>0</v>
      </c>
      <c r="N124" s="136">
        <v>0</v>
      </c>
      <c r="O124" s="136">
        <v>0</v>
      </c>
      <c r="P124" s="136">
        <v>7008</v>
      </c>
      <c r="Q124" s="136">
        <v>0</v>
      </c>
      <c r="R124" s="136">
        <v>10109</v>
      </c>
      <c r="S124" s="136">
        <v>0</v>
      </c>
      <c r="T124" s="136">
        <v>0</v>
      </c>
      <c r="U124" s="136">
        <v>0</v>
      </c>
      <c r="V124" s="137">
        <v>0</v>
      </c>
      <c r="AE124" s="135"/>
    </row>
    <row r="125" spans="1:31" x14ac:dyDescent="0.25">
      <c r="A125" s="4"/>
      <c r="B125" s="6" t="s">
        <v>42</v>
      </c>
      <c r="C125" s="136"/>
      <c r="D125" s="136"/>
      <c r="E125" s="136"/>
      <c r="F125" s="136"/>
      <c r="G125" s="136"/>
      <c r="H125" s="136"/>
      <c r="I125" s="136"/>
      <c r="J125" s="136"/>
      <c r="K125" s="136"/>
      <c r="L125" s="136"/>
      <c r="M125" s="136"/>
      <c r="N125" s="136"/>
      <c r="O125" s="136"/>
      <c r="P125" s="136"/>
      <c r="Q125" s="136"/>
      <c r="R125" s="136"/>
      <c r="S125" s="136"/>
      <c r="T125" s="136"/>
      <c r="U125" s="136"/>
      <c r="V125" s="137"/>
      <c r="AE125" s="135"/>
    </row>
    <row r="126" spans="1:31" x14ac:dyDescent="0.25">
      <c r="A126" s="4" t="s">
        <v>29</v>
      </c>
      <c r="B126" s="5" t="s">
        <v>257</v>
      </c>
      <c r="C126" s="136">
        <v>9563</v>
      </c>
      <c r="D126" s="136">
        <v>1000000</v>
      </c>
      <c r="E126" s="136">
        <v>0</v>
      </c>
      <c r="F126" s="136">
        <v>0</v>
      </c>
      <c r="G126" s="136">
        <v>0</v>
      </c>
      <c r="H126" s="136">
        <v>0</v>
      </c>
      <c r="I126" s="136">
        <v>0</v>
      </c>
      <c r="J126" s="136">
        <v>95900</v>
      </c>
      <c r="K126" s="136">
        <v>0</v>
      </c>
      <c r="L126" s="136">
        <v>0</v>
      </c>
      <c r="M126" s="136">
        <v>0</v>
      </c>
      <c r="N126" s="136">
        <v>0</v>
      </c>
      <c r="O126" s="136">
        <v>0</v>
      </c>
      <c r="P126" s="136">
        <v>0</v>
      </c>
      <c r="Q126" s="136">
        <v>0</v>
      </c>
      <c r="R126" s="136">
        <v>0</v>
      </c>
      <c r="S126" s="136">
        <v>0</v>
      </c>
      <c r="T126" s="136">
        <v>0</v>
      </c>
      <c r="U126" s="136">
        <v>0</v>
      </c>
      <c r="V126" s="137">
        <v>1087</v>
      </c>
      <c r="AE126" s="135"/>
    </row>
    <row r="127" spans="1:31" x14ac:dyDescent="0.25">
      <c r="A127" s="4"/>
      <c r="B127" s="6" t="s">
        <v>258</v>
      </c>
      <c r="C127" s="136"/>
      <c r="D127" s="136"/>
      <c r="E127" s="136"/>
      <c r="F127" s="136"/>
      <c r="G127" s="136"/>
      <c r="H127" s="136"/>
      <c r="I127" s="136"/>
      <c r="J127" s="136"/>
      <c r="K127" s="136"/>
      <c r="L127" s="136"/>
      <c r="M127" s="136"/>
      <c r="N127" s="136"/>
      <c r="O127" s="136"/>
      <c r="P127" s="136"/>
      <c r="Q127" s="136"/>
      <c r="R127" s="136"/>
      <c r="S127" s="136"/>
      <c r="T127" s="136"/>
      <c r="U127" s="136"/>
      <c r="V127" s="137"/>
      <c r="AE127" s="135"/>
    </row>
    <row r="128" spans="1:31" s="140" customFormat="1" x14ac:dyDescent="0.25">
      <c r="A128" s="4" t="s">
        <v>30</v>
      </c>
      <c r="B128" s="5" t="s">
        <v>259</v>
      </c>
      <c r="C128" s="136">
        <v>-23610</v>
      </c>
      <c r="D128" s="136">
        <v>-88721</v>
      </c>
      <c r="E128" s="136">
        <v>-416</v>
      </c>
      <c r="F128" s="136">
        <v>-24971</v>
      </c>
      <c r="G128" s="136">
        <v>0</v>
      </c>
      <c r="H128" s="136">
        <v>-3991</v>
      </c>
      <c r="I128" s="136">
        <v>0</v>
      </c>
      <c r="J128" s="136">
        <v>-1054</v>
      </c>
      <c r="K128" s="136">
        <v>0</v>
      </c>
      <c r="L128" s="136">
        <v>0</v>
      </c>
      <c r="M128" s="136">
        <v>0</v>
      </c>
      <c r="N128" s="136">
        <v>0</v>
      </c>
      <c r="O128" s="136">
        <v>0</v>
      </c>
      <c r="P128" s="136">
        <v>0</v>
      </c>
      <c r="Q128" s="136">
        <v>0</v>
      </c>
      <c r="R128" s="136">
        <v>0</v>
      </c>
      <c r="S128" s="136">
        <v>0</v>
      </c>
      <c r="T128" s="136">
        <v>-514</v>
      </c>
      <c r="U128" s="136">
        <v>0</v>
      </c>
      <c r="V128" s="137">
        <v>0</v>
      </c>
      <c r="X128"/>
      <c r="AE128" s="141"/>
    </row>
    <row r="129" spans="1:32" s="140" customFormat="1" x14ac:dyDescent="0.25">
      <c r="A129" s="4"/>
      <c r="B129" s="6" t="s">
        <v>260</v>
      </c>
      <c r="C129" s="136"/>
      <c r="D129" s="136"/>
      <c r="E129" s="136"/>
      <c r="F129" s="136"/>
      <c r="G129" s="136"/>
      <c r="H129" s="136"/>
      <c r="I129" s="136"/>
      <c r="J129" s="136"/>
      <c r="K129" s="136"/>
      <c r="L129" s="136"/>
      <c r="M129" s="136"/>
      <c r="N129" s="136"/>
      <c r="O129" s="136"/>
      <c r="P129" s="136"/>
      <c r="Q129" s="136"/>
      <c r="R129" s="136"/>
      <c r="S129" s="136"/>
      <c r="T129" s="136"/>
      <c r="U129" s="136"/>
      <c r="V129" s="137"/>
      <c r="X129"/>
      <c r="AE129" s="141"/>
    </row>
    <row r="130" spans="1:32" s="140" customFormat="1" x14ac:dyDescent="0.25">
      <c r="A130" s="4" t="s">
        <v>31</v>
      </c>
      <c r="B130" s="5" t="s">
        <v>5</v>
      </c>
      <c r="C130" s="136">
        <v>-648449</v>
      </c>
      <c r="D130" s="136">
        <v>46965</v>
      </c>
      <c r="E130" s="136">
        <v>-21340</v>
      </c>
      <c r="F130" s="136">
        <v>59703</v>
      </c>
      <c r="G130" s="136">
        <v>8483</v>
      </c>
      <c r="H130" s="136">
        <v>-54606</v>
      </c>
      <c r="I130" s="136">
        <v>-3960</v>
      </c>
      <c r="J130" s="136">
        <v>3551</v>
      </c>
      <c r="K130" s="136">
        <v>-4493</v>
      </c>
      <c r="L130" s="136">
        <v>5051</v>
      </c>
      <c r="M130" s="136">
        <v>-33016</v>
      </c>
      <c r="N130" s="136">
        <v>-610814</v>
      </c>
      <c r="O130" s="136">
        <v>-4669</v>
      </c>
      <c r="P130" s="136">
        <v>2672</v>
      </c>
      <c r="Q130" s="136">
        <v>7482</v>
      </c>
      <c r="R130" s="136">
        <v>-58365</v>
      </c>
      <c r="S130" s="136">
        <v>0</v>
      </c>
      <c r="T130" s="136">
        <v>-291174</v>
      </c>
      <c r="U130" s="136">
        <v>554</v>
      </c>
      <c r="V130" s="137">
        <v>-27909</v>
      </c>
      <c r="X130"/>
      <c r="AE130" s="141"/>
    </row>
    <row r="131" spans="1:32" s="140" customFormat="1" x14ac:dyDescent="0.25">
      <c r="A131" s="4"/>
      <c r="B131" s="6" t="s">
        <v>43</v>
      </c>
      <c r="C131" s="136"/>
      <c r="D131" s="136"/>
      <c r="E131" s="136"/>
      <c r="F131" s="136"/>
      <c r="G131" s="136"/>
      <c r="H131" s="136"/>
      <c r="I131" s="136"/>
      <c r="J131" s="136"/>
      <c r="K131" s="136"/>
      <c r="L131" s="136"/>
      <c r="M131" s="136"/>
      <c r="N131" s="136"/>
      <c r="O131" s="136"/>
      <c r="P131" s="136"/>
      <c r="Q131" s="136"/>
      <c r="R131" s="136"/>
      <c r="S131" s="136"/>
      <c r="T131" s="136"/>
      <c r="U131" s="136"/>
      <c r="V131" s="137"/>
      <c r="X131"/>
      <c r="AE131" s="141"/>
    </row>
    <row r="132" spans="1:32" x14ac:dyDescent="0.25">
      <c r="A132" s="4" t="s">
        <v>32</v>
      </c>
      <c r="B132" s="5" t="s">
        <v>261</v>
      </c>
      <c r="C132" s="136">
        <v>655271</v>
      </c>
      <c r="D132" s="136">
        <v>-165128</v>
      </c>
      <c r="E132" s="136">
        <v>29888</v>
      </c>
      <c r="F132" s="136">
        <v>1023085</v>
      </c>
      <c r="G132" s="136">
        <v>272124</v>
      </c>
      <c r="H132" s="136">
        <v>236072</v>
      </c>
      <c r="I132" s="136">
        <v>-2056</v>
      </c>
      <c r="J132" s="136">
        <v>238120</v>
      </c>
      <c r="K132" s="136">
        <v>19476</v>
      </c>
      <c r="L132" s="136">
        <v>182915</v>
      </c>
      <c r="M132" s="136">
        <v>219694</v>
      </c>
      <c r="N132" s="136">
        <v>1684167</v>
      </c>
      <c r="O132" s="136">
        <v>164632</v>
      </c>
      <c r="P132" s="136">
        <v>13734</v>
      </c>
      <c r="Q132" s="136">
        <v>113233</v>
      </c>
      <c r="R132" s="136">
        <v>304372</v>
      </c>
      <c r="S132" s="136">
        <v>53249</v>
      </c>
      <c r="T132" s="136">
        <v>550942</v>
      </c>
      <c r="U132" s="136">
        <v>38400</v>
      </c>
      <c r="V132" s="137">
        <v>25360</v>
      </c>
      <c r="AE132" s="135"/>
    </row>
    <row r="133" spans="1:32" x14ac:dyDescent="0.25">
      <c r="A133" s="4"/>
      <c r="B133" s="6" t="s">
        <v>262</v>
      </c>
      <c r="C133" s="136"/>
      <c r="D133" s="136"/>
      <c r="E133" s="136"/>
      <c r="F133" s="136"/>
      <c r="G133" s="136"/>
      <c r="H133" s="136"/>
      <c r="I133" s="136"/>
      <c r="J133" s="136"/>
      <c r="K133" s="136"/>
      <c r="L133" s="136"/>
      <c r="M133" s="136"/>
      <c r="N133" s="136"/>
      <c r="O133" s="136"/>
      <c r="P133" s="136"/>
      <c r="Q133" s="136"/>
      <c r="R133" s="136"/>
      <c r="S133" s="136"/>
      <c r="T133" s="136"/>
      <c r="U133" s="136"/>
      <c r="V133" s="137"/>
      <c r="AE133" s="135"/>
    </row>
    <row r="134" spans="1:32" x14ac:dyDescent="0.25">
      <c r="A134" s="4" t="s">
        <v>263</v>
      </c>
      <c r="B134" s="5" t="s">
        <v>264</v>
      </c>
      <c r="C134" s="136">
        <v>99476</v>
      </c>
      <c r="D134" s="136">
        <v>163240</v>
      </c>
      <c r="E134" s="136">
        <v>11420</v>
      </c>
      <c r="F134" s="136">
        <v>282178</v>
      </c>
      <c r="G134" s="136">
        <v>31585</v>
      </c>
      <c r="H134" s="136">
        <v>6335</v>
      </c>
      <c r="I134" s="136">
        <v>2270</v>
      </c>
      <c r="J134" s="136">
        <v>13781</v>
      </c>
      <c r="K134" s="136">
        <v>4240</v>
      </c>
      <c r="L134" s="136">
        <v>22715</v>
      </c>
      <c r="M134" s="136">
        <v>30596</v>
      </c>
      <c r="N134" s="136">
        <v>105283</v>
      </c>
      <c r="O134" s="136">
        <v>21208</v>
      </c>
      <c r="P134" s="136">
        <v>10093</v>
      </c>
      <c r="Q134" s="136">
        <v>22810</v>
      </c>
      <c r="R134" s="136">
        <v>852</v>
      </c>
      <c r="S134" s="136">
        <v>4485</v>
      </c>
      <c r="T134" s="136">
        <v>247088</v>
      </c>
      <c r="U134" s="136">
        <v>7289</v>
      </c>
      <c r="V134" s="137">
        <v>35823</v>
      </c>
      <c r="AE134" s="135"/>
    </row>
    <row r="135" spans="1:32" x14ac:dyDescent="0.25">
      <c r="A135" s="4"/>
      <c r="B135" s="6" t="s">
        <v>265</v>
      </c>
      <c r="C135" s="136"/>
      <c r="D135" s="136"/>
      <c r="E135" s="136"/>
      <c r="F135" s="136"/>
      <c r="G135" s="136"/>
      <c r="H135" s="136"/>
      <c r="I135" s="136"/>
      <c r="J135" s="136"/>
      <c r="K135" s="136"/>
      <c r="L135" s="136"/>
      <c r="M135" s="136"/>
      <c r="N135" s="136"/>
      <c r="O135" s="136"/>
      <c r="P135" s="136"/>
      <c r="Q135" s="136"/>
      <c r="R135" s="136"/>
      <c r="S135" s="136"/>
      <c r="T135" s="136"/>
      <c r="U135" s="136"/>
      <c r="V135" s="137"/>
      <c r="AE135" s="135"/>
    </row>
    <row r="136" spans="1:32" x14ac:dyDescent="0.25">
      <c r="A136" s="4" t="s">
        <v>266</v>
      </c>
      <c r="B136" s="5" t="s">
        <v>267</v>
      </c>
      <c r="C136" s="136">
        <v>0</v>
      </c>
      <c r="D136" s="136">
        <v>0</v>
      </c>
      <c r="E136" s="136">
        <v>0</v>
      </c>
      <c r="F136" s="136">
        <v>0</v>
      </c>
      <c r="G136" s="136">
        <v>0</v>
      </c>
      <c r="H136" s="136">
        <v>0</v>
      </c>
      <c r="I136" s="136">
        <v>0</v>
      </c>
      <c r="J136" s="136">
        <v>0</v>
      </c>
      <c r="K136" s="136">
        <v>0</v>
      </c>
      <c r="L136" s="136">
        <v>0</v>
      </c>
      <c r="M136" s="136">
        <v>0</v>
      </c>
      <c r="N136" s="136">
        <v>0</v>
      </c>
      <c r="O136" s="136">
        <v>0</v>
      </c>
      <c r="P136" s="136">
        <v>0</v>
      </c>
      <c r="Q136" s="136">
        <v>0</v>
      </c>
      <c r="R136" s="136">
        <v>0</v>
      </c>
      <c r="S136" s="136">
        <v>0</v>
      </c>
      <c r="T136" s="136">
        <v>0</v>
      </c>
      <c r="U136" s="136">
        <v>0</v>
      </c>
      <c r="V136" s="137">
        <v>0</v>
      </c>
      <c r="AE136" s="135"/>
    </row>
    <row r="137" spans="1:32" x14ac:dyDescent="0.25">
      <c r="A137" s="4"/>
      <c r="B137" s="6" t="s">
        <v>268</v>
      </c>
      <c r="C137" s="136"/>
      <c r="D137" s="136"/>
      <c r="E137" s="136"/>
      <c r="F137" s="136"/>
      <c r="G137" s="136"/>
      <c r="H137" s="136"/>
      <c r="I137" s="136"/>
      <c r="J137" s="136"/>
      <c r="K137" s="136"/>
      <c r="L137" s="136"/>
      <c r="M137" s="136"/>
      <c r="N137" s="136"/>
      <c r="O137" s="136"/>
      <c r="P137" s="136"/>
      <c r="Q137" s="136"/>
      <c r="R137" s="136"/>
      <c r="S137" s="136"/>
      <c r="T137" s="136"/>
      <c r="U137" s="136"/>
      <c r="V137" s="137"/>
      <c r="AE137" s="135"/>
    </row>
    <row r="138" spans="1:32" x14ac:dyDescent="0.25">
      <c r="A138" s="88" t="s">
        <v>269</v>
      </c>
      <c r="B138" s="5" t="s">
        <v>270</v>
      </c>
      <c r="C138" s="136">
        <v>482350</v>
      </c>
      <c r="D138" s="136">
        <v>456549</v>
      </c>
      <c r="E138" s="136">
        <v>0</v>
      </c>
      <c r="F138" s="136">
        <v>389588</v>
      </c>
      <c r="G138" s="136">
        <v>66114</v>
      </c>
      <c r="H138" s="136">
        <v>220</v>
      </c>
      <c r="I138" s="136">
        <v>1065</v>
      </c>
      <c r="J138" s="136">
        <v>255581</v>
      </c>
      <c r="K138" s="136">
        <v>17827</v>
      </c>
      <c r="L138" s="136">
        <v>72933</v>
      </c>
      <c r="M138" s="136">
        <v>0</v>
      </c>
      <c r="N138" s="136">
        <v>1491311</v>
      </c>
      <c r="O138" s="136">
        <v>3945</v>
      </c>
      <c r="P138" s="136">
        <v>0</v>
      </c>
      <c r="Q138" s="136">
        <v>157123</v>
      </c>
      <c r="R138" s="136">
        <v>5428</v>
      </c>
      <c r="S138" s="136">
        <v>0</v>
      </c>
      <c r="T138" s="136">
        <v>639633</v>
      </c>
      <c r="U138" s="136">
        <v>0</v>
      </c>
      <c r="V138" s="137">
        <v>0</v>
      </c>
      <c r="AE138" s="135"/>
    </row>
    <row r="139" spans="1:32" x14ac:dyDescent="0.25">
      <c r="A139" s="4"/>
      <c r="B139" s="6" t="s">
        <v>271</v>
      </c>
      <c r="C139" s="136"/>
      <c r="D139" s="136"/>
      <c r="E139" s="136"/>
      <c r="F139" s="136"/>
      <c r="G139" s="136"/>
      <c r="H139" s="136"/>
      <c r="I139" s="136"/>
      <c r="J139" s="136"/>
      <c r="K139" s="136"/>
      <c r="L139" s="136"/>
      <c r="M139" s="136"/>
      <c r="N139" s="136"/>
      <c r="O139" s="136"/>
      <c r="P139" s="136"/>
      <c r="Q139" s="136"/>
      <c r="R139" s="136"/>
      <c r="S139" s="136"/>
      <c r="T139" s="136"/>
      <c r="U139" s="136"/>
      <c r="V139" s="137"/>
      <c r="AE139" s="135"/>
    </row>
    <row r="140" spans="1:32" x14ac:dyDescent="0.25">
      <c r="A140" s="84"/>
      <c r="B140" s="85" t="s">
        <v>272</v>
      </c>
      <c r="C140" s="147">
        <v>1915907</v>
      </c>
      <c r="D140" s="147">
        <v>7299627</v>
      </c>
      <c r="E140" s="147">
        <v>116008</v>
      </c>
      <c r="F140" s="147">
        <v>6914979</v>
      </c>
      <c r="G140" s="147">
        <v>567102</v>
      </c>
      <c r="H140" s="147">
        <v>359030</v>
      </c>
      <c r="I140" s="147">
        <v>56819</v>
      </c>
      <c r="J140" s="147">
        <v>1199993</v>
      </c>
      <c r="K140" s="147">
        <v>92050</v>
      </c>
      <c r="L140" s="147">
        <v>1101200</v>
      </c>
      <c r="M140" s="147">
        <v>977274</v>
      </c>
      <c r="N140" s="147">
        <v>7169947</v>
      </c>
      <c r="O140" s="147">
        <v>266366</v>
      </c>
      <c r="P140" s="147">
        <v>303507</v>
      </c>
      <c r="Q140" s="147">
        <v>836272</v>
      </c>
      <c r="R140" s="147">
        <v>638396</v>
      </c>
      <c r="S140" s="147">
        <v>124327</v>
      </c>
      <c r="T140" s="147">
        <v>3118937</v>
      </c>
      <c r="U140" s="147">
        <v>171243</v>
      </c>
      <c r="V140" s="148">
        <v>74265</v>
      </c>
    </row>
    <row r="141" spans="1:32" x14ac:dyDescent="0.25">
      <c r="A141" s="89"/>
      <c r="B141" s="90" t="s">
        <v>273</v>
      </c>
      <c r="C141" s="143">
        <v>49350677</v>
      </c>
      <c r="D141" s="143">
        <v>98993281</v>
      </c>
      <c r="E141" s="143">
        <v>931890</v>
      </c>
      <c r="F141" s="143">
        <v>84873585</v>
      </c>
      <c r="G141" s="143">
        <v>7189090</v>
      </c>
      <c r="H141" s="143">
        <v>2750314</v>
      </c>
      <c r="I141" s="143">
        <v>590597</v>
      </c>
      <c r="J141" s="143">
        <v>15568251</v>
      </c>
      <c r="K141" s="143">
        <v>1250309</v>
      </c>
      <c r="L141" s="143">
        <v>13774429</v>
      </c>
      <c r="M141" s="143">
        <v>17668715</v>
      </c>
      <c r="N141" s="143">
        <v>123578902</v>
      </c>
      <c r="O141" s="143">
        <v>2188095</v>
      </c>
      <c r="P141" s="143">
        <v>7690759</v>
      </c>
      <c r="Q141" s="143">
        <v>5483458</v>
      </c>
      <c r="R141" s="143">
        <v>9497366</v>
      </c>
      <c r="S141" s="143">
        <v>1404673</v>
      </c>
      <c r="T141" s="143">
        <v>52274584</v>
      </c>
      <c r="U141" s="143">
        <v>3138807</v>
      </c>
      <c r="V141" s="144">
        <v>19841773</v>
      </c>
      <c r="AF141" s="149"/>
    </row>
    <row r="142" spans="1:32" s="151" customFormat="1" x14ac:dyDescent="0.25">
      <c r="A142" s="93"/>
      <c r="B142" s="5"/>
      <c r="C142" s="150"/>
      <c r="D142" s="150"/>
      <c r="E142" s="150"/>
      <c r="F142" s="150"/>
      <c r="G142" s="150"/>
      <c r="H142" s="150"/>
      <c r="I142" s="150"/>
      <c r="J142" s="150"/>
      <c r="K142" s="150"/>
      <c r="L142" s="150"/>
      <c r="M142" s="150"/>
      <c r="N142" s="150"/>
      <c r="O142" s="150"/>
      <c r="P142" s="150"/>
      <c r="Q142" s="150"/>
      <c r="R142" s="150"/>
      <c r="S142" s="150"/>
      <c r="T142" s="150"/>
      <c r="U142" s="150"/>
      <c r="V142" s="150"/>
      <c r="AF142" s="152"/>
    </row>
    <row r="143" spans="1:32" x14ac:dyDescent="0.25">
      <c r="A143" s="8" t="s">
        <v>44</v>
      </c>
      <c r="C143" s="49"/>
      <c r="D143" s="49"/>
      <c r="E143" s="49"/>
      <c r="F143" s="49"/>
      <c r="G143" s="49"/>
      <c r="H143" s="49"/>
      <c r="I143" s="49"/>
      <c r="J143" s="49"/>
      <c r="K143" s="49"/>
      <c r="L143" s="49"/>
      <c r="M143" s="49"/>
      <c r="N143" s="49"/>
      <c r="O143" s="49"/>
      <c r="P143" s="49"/>
      <c r="Q143" s="49"/>
      <c r="R143" s="49"/>
      <c r="S143" s="49"/>
      <c r="T143" s="49"/>
      <c r="U143" s="49"/>
      <c r="V143" s="49"/>
    </row>
    <row r="144" spans="1:32" x14ac:dyDescent="0.25">
      <c r="A144" s="9" t="s">
        <v>45</v>
      </c>
      <c r="C144" s="49"/>
      <c r="D144" s="49"/>
      <c r="E144" s="49"/>
      <c r="F144" s="49"/>
      <c r="G144" s="49"/>
      <c r="H144" s="49"/>
      <c r="I144" s="49"/>
      <c r="J144" s="49"/>
      <c r="K144" s="49"/>
      <c r="L144" s="49"/>
      <c r="M144" s="49"/>
      <c r="N144" s="49"/>
      <c r="O144" s="49"/>
      <c r="P144" s="49"/>
      <c r="Q144" s="49"/>
      <c r="R144" s="49"/>
      <c r="S144" s="49"/>
      <c r="T144" s="49"/>
      <c r="U144" s="49"/>
      <c r="V144" s="49"/>
    </row>
    <row r="145" spans="1:22" x14ac:dyDescent="0.25">
      <c r="A145" s="9"/>
      <c r="C145" s="49"/>
      <c r="D145" s="49"/>
      <c r="E145" s="49"/>
      <c r="F145" s="49"/>
      <c r="G145" s="49"/>
      <c r="H145" s="49"/>
      <c r="I145" s="49"/>
      <c r="J145" s="49"/>
      <c r="K145" s="49"/>
      <c r="L145" s="49"/>
      <c r="M145" s="49"/>
      <c r="N145" s="49"/>
      <c r="O145" s="49"/>
      <c r="P145" s="49"/>
      <c r="Q145" s="49"/>
      <c r="R145" s="49"/>
      <c r="S145" s="49"/>
      <c r="T145" s="49"/>
      <c r="U145" s="49"/>
      <c r="V145" s="49"/>
    </row>
    <row r="146" spans="1:22" x14ac:dyDescent="0.25">
      <c r="A146" s="8" t="s">
        <v>274</v>
      </c>
    </row>
    <row r="147" spans="1:22" x14ac:dyDescent="0.25">
      <c r="A147" s="9" t="s">
        <v>275</v>
      </c>
    </row>
  </sheetData>
  <pageMargins left="0.23622047244094491" right="0.23622047244094491" top="0.59055118110236227" bottom="0.39370078740157483" header="0.31496062992125984" footer="0.31496062992125984"/>
  <pageSetup paperSize="9" scale="65"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zoomScaleNormal="100" workbookViewId="0">
      <selection activeCell="G73" sqref="G73"/>
    </sheetView>
  </sheetViews>
  <sheetFormatPr defaultColWidth="9.28515625" defaultRowHeight="11.25" x14ac:dyDescent="0.2"/>
  <cols>
    <col min="1" max="1" width="4.28515625" style="11" customWidth="1"/>
    <col min="2" max="2" width="70.28515625" style="11" bestFit="1" customWidth="1"/>
    <col min="3" max="16" width="12.42578125" style="11" customWidth="1"/>
    <col min="17" max="16384" width="9.28515625" style="11"/>
  </cols>
  <sheetData>
    <row r="1" spans="1:16" ht="15" customHeight="1" x14ac:dyDescent="0.2">
      <c r="A1" s="23" t="s">
        <v>33</v>
      </c>
    </row>
    <row r="2" spans="1:16" ht="15" customHeight="1" x14ac:dyDescent="0.2">
      <c r="A2" s="24" t="s">
        <v>340</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336</v>
      </c>
      <c r="I4" s="34" t="s">
        <v>337</v>
      </c>
      <c r="J4" s="34" t="s">
        <v>10</v>
      </c>
      <c r="K4" s="34" t="s">
        <v>6</v>
      </c>
      <c r="L4" s="34" t="s">
        <v>46</v>
      </c>
      <c r="M4" s="34" t="s">
        <v>8</v>
      </c>
      <c r="N4" s="34" t="s">
        <v>68</v>
      </c>
      <c r="O4" s="34" t="s">
        <v>165</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1120884.8624700001</v>
      </c>
      <c r="D6" s="14">
        <v>4122385.6440900001</v>
      </c>
      <c r="E6" s="14">
        <v>679645.91864000005</v>
      </c>
      <c r="F6" s="14">
        <v>177079.76835000009</v>
      </c>
      <c r="G6" s="14">
        <v>68302.3554</v>
      </c>
      <c r="H6" s="14">
        <v>81255.003509999995</v>
      </c>
      <c r="I6" s="14">
        <v>1092175.38329</v>
      </c>
      <c r="J6" s="14">
        <v>725273.63988999999</v>
      </c>
      <c r="K6" s="14">
        <v>19881336.927999999</v>
      </c>
      <c r="L6" s="14">
        <v>3392341</v>
      </c>
      <c r="M6" s="14">
        <v>2519448.2200000002</v>
      </c>
      <c r="N6" s="14">
        <v>164160.90991000002</v>
      </c>
      <c r="O6" s="14">
        <v>8053512.8990000002</v>
      </c>
      <c r="P6" s="26">
        <v>277291.34100000001</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167.11448000000001</v>
      </c>
      <c r="D8" s="14">
        <v>1482890.0618</v>
      </c>
      <c r="E8" s="14">
        <v>0</v>
      </c>
      <c r="F8" s="14">
        <v>84949.6613699999</v>
      </c>
      <c r="G8" s="14">
        <v>34015.997940000001</v>
      </c>
      <c r="H8" s="14">
        <v>25757.747330000002</v>
      </c>
      <c r="I8" s="14">
        <v>119192.05497</v>
      </c>
      <c r="J8" s="14">
        <v>85705.286039999992</v>
      </c>
      <c r="K8" s="14">
        <v>510774.10499999998</v>
      </c>
      <c r="L8" s="14">
        <v>498587</v>
      </c>
      <c r="M8" s="14">
        <v>76121.006999999998</v>
      </c>
      <c r="N8" s="14">
        <v>80913.694180000006</v>
      </c>
      <c r="O8" s="14">
        <v>829892.28500000003</v>
      </c>
      <c r="P8" s="26">
        <v>842174.821</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5">
      <c r="A10" s="129"/>
      <c r="B10" s="16" t="s">
        <v>299</v>
      </c>
      <c r="C10" s="30">
        <v>167.11448000000001</v>
      </c>
      <c r="D10" s="30">
        <v>407991.03829</v>
      </c>
      <c r="E10" s="30">
        <v>0</v>
      </c>
      <c r="F10" s="30">
        <v>499.29009999999897</v>
      </c>
      <c r="G10" s="30">
        <v>9540.9577799999988</v>
      </c>
      <c r="H10" s="30">
        <v>2110.1235499999998</v>
      </c>
      <c r="I10" s="30">
        <v>6265.6255300000003</v>
      </c>
      <c r="J10" s="30">
        <v>19899.225210000001</v>
      </c>
      <c r="K10" s="30">
        <v>295455.89799999999</v>
      </c>
      <c r="L10" s="30">
        <v>122204</v>
      </c>
      <c r="M10" s="30">
        <v>71900.563999999998</v>
      </c>
      <c r="N10" s="30">
        <v>80913.694180000006</v>
      </c>
      <c r="O10" s="30">
        <v>829892.28500000003</v>
      </c>
      <c r="P10" s="31">
        <v>39882.175999999999</v>
      </c>
    </row>
    <row r="11" spans="1:16" ht="15" customHeight="1" x14ac:dyDescent="0.25">
      <c r="A11" s="129"/>
      <c r="B11" s="16" t="s">
        <v>300</v>
      </c>
      <c r="C11" s="30">
        <v>0</v>
      </c>
      <c r="D11" s="30">
        <v>52339.711380000001</v>
      </c>
      <c r="E11" s="30">
        <v>0</v>
      </c>
      <c r="F11" s="30">
        <v>0</v>
      </c>
      <c r="G11" s="30">
        <v>0</v>
      </c>
      <c r="H11" s="30">
        <v>5305.7780899999998</v>
      </c>
      <c r="I11" s="30">
        <v>0</v>
      </c>
      <c r="J11" s="30">
        <v>6820.4334200000003</v>
      </c>
      <c r="K11" s="30">
        <v>125.02500000000001</v>
      </c>
      <c r="L11" s="30">
        <v>0</v>
      </c>
      <c r="M11" s="30">
        <v>0</v>
      </c>
      <c r="N11" s="30">
        <v>0</v>
      </c>
      <c r="O11" s="30">
        <v>0</v>
      </c>
      <c r="P11" s="31">
        <v>22.074000000000002</v>
      </c>
    </row>
    <row r="12" spans="1:16" ht="15" customHeight="1" x14ac:dyDescent="0.25">
      <c r="A12" s="129"/>
      <c r="B12" s="16" t="s">
        <v>301</v>
      </c>
      <c r="C12" s="30">
        <v>0</v>
      </c>
      <c r="D12" s="30">
        <v>1022559.31213</v>
      </c>
      <c r="E12" s="30">
        <v>0</v>
      </c>
      <c r="F12" s="30">
        <v>84450.371269999901</v>
      </c>
      <c r="G12" s="30">
        <v>24475.04016</v>
      </c>
      <c r="H12" s="30">
        <v>18341.845690000002</v>
      </c>
      <c r="I12" s="30">
        <v>112926.42943999999</v>
      </c>
      <c r="J12" s="30">
        <v>58985.627409999994</v>
      </c>
      <c r="K12" s="30">
        <v>215193.182</v>
      </c>
      <c r="L12" s="30">
        <v>376383</v>
      </c>
      <c r="M12" s="30">
        <v>4220.4430000000002</v>
      </c>
      <c r="N12" s="30">
        <v>0</v>
      </c>
      <c r="O12" s="30">
        <v>0</v>
      </c>
      <c r="P12" s="31">
        <v>802270.571</v>
      </c>
    </row>
    <row r="13" spans="1:16" ht="15" customHeight="1" x14ac:dyDescent="0.25">
      <c r="A13" s="129"/>
      <c r="B13" s="16" t="s">
        <v>302</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30349.85972</v>
      </c>
      <c r="D14" s="14">
        <v>749631.52126000007</v>
      </c>
      <c r="E14" s="14">
        <v>26971.357239999998</v>
      </c>
      <c r="F14" s="14">
        <v>8404.9650099999999</v>
      </c>
      <c r="G14" s="14">
        <v>449.91975000000002</v>
      </c>
      <c r="H14" s="14">
        <v>22588.797070000001</v>
      </c>
      <c r="I14" s="14">
        <v>179180.65480000002</v>
      </c>
      <c r="J14" s="14">
        <v>146445.91837</v>
      </c>
      <c r="K14" s="14">
        <v>964374.36800000002</v>
      </c>
      <c r="L14" s="14">
        <v>1100222.17</v>
      </c>
      <c r="M14" s="14">
        <v>67568.216</v>
      </c>
      <c r="N14" s="14">
        <v>0</v>
      </c>
      <c r="O14" s="14">
        <v>27700.118999999999</v>
      </c>
      <c r="P14" s="26">
        <v>17025.001</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5">
      <c r="A16" s="129"/>
      <c r="B16" s="16" t="s">
        <v>300</v>
      </c>
      <c r="C16" s="30">
        <v>30349.85972</v>
      </c>
      <c r="D16" s="30">
        <v>15025.038349999999</v>
      </c>
      <c r="E16" s="30">
        <v>26971.357239999998</v>
      </c>
      <c r="F16" s="30">
        <v>6652.2019900000005</v>
      </c>
      <c r="G16" s="30">
        <v>61.896560000000001</v>
      </c>
      <c r="H16" s="30">
        <v>22588.797070000001</v>
      </c>
      <c r="I16" s="30">
        <v>179180.65480000002</v>
      </c>
      <c r="J16" s="30">
        <v>137690.30025999999</v>
      </c>
      <c r="K16" s="30">
        <v>905600.61499999999</v>
      </c>
      <c r="L16" s="30">
        <v>1086622</v>
      </c>
      <c r="M16" s="30">
        <v>61967.366999999998</v>
      </c>
      <c r="N16" s="30">
        <v>0</v>
      </c>
      <c r="O16" s="30">
        <v>27700.118999999999</v>
      </c>
      <c r="P16" s="31">
        <v>17004.261999999999</v>
      </c>
    </row>
    <row r="17" spans="1:16" ht="15" customHeight="1" x14ac:dyDescent="0.25">
      <c r="A17" s="129"/>
      <c r="B17" s="16" t="s">
        <v>301</v>
      </c>
      <c r="C17" s="30">
        <v>0</v>
      </c>
      <c r="D17" s="30">
        <v>722249.68835000007</v>
      </c>
      <c r="E17" s="30">
        <v>0</v>
      </c>
      <c r="F17" s="30">
        <v>0</v>
      </c>
      <c r="G17" s="30">
        <v>388.02319</v>
      </c>
      <c r="H17" s="30">
        <v>0</v>
      </c>
      <c r="I17" s="30">
        <v>0</v>
      </c>
      <c r="J17" s="30">
        <v>0</v>
      </c>
      <c r="K17" s="30">
        <v>93.319000000000003</v>
      </c>
      <c r="L17" s="30">
        <v>13463</v>
      </c>
      <c r="M17" s="30">
        <v>5600.8490000000002</v>
      </c>
      <c r="N17" s="30">
        <v>0</v>
      </c>
      <c r="O17" s="30">
        <v>0</v>
      </c>
      <c r="P17" s="31">
        <v>0</v>
      </c>
    </row>
    <row r="18" spans="1:16" ht="15" customHeight="1" x14ac:dyDescent="0.25">
      <c r="A18" s="129"/>
      <c r="B18" s="16" t="s">
        <v>302</v>
      </c>
      <c r="C18" s="30">
        <v>0</v>
      </c>
      <c r="D18" s="30">
        <v>12356.79456</v>
      </c>
      <c r="E18" s="30">
        <v>0</v>
      </c>
      <c r="F18" s="30">
        <v>1752.7630200000001</v>
      </c>
      <c r="G18" s="30">
        <v>0</v>
      </c>
      <c r="H18" s="30">
        <v>0</v>
      </c>
      <c r="I18" s="30">
        <v>0</v>
      </c>
      <c r="J18" s="30">
        <v>8755.6181099999994</v>
      </c>
      <c r="K18" s="30">
        <v>58680.434000000001</v>
      </c>
      <c r="L18" s="30">
        <v>137.16999999999999</v>
      </c>
      <c r="M18" s="30">
        <v>0</v>
      </c>
      <c r="N18" s="30">
        <v>0</v>
      </c>
      <c r="O18" s="30">
        <v>0</v>
      </c>
      <c r="P18" s="31">
        <v>20.739000000000001</v>
      </c>
    </row>
    <row r="19" spans="1:16" ht="15" customHeight="1" x14ac:dyDescent="0.2">
      <c r="A19" s="4" t="s">
        <v>14</v>
      </c>
      <c r="B19" s="5" t="s">
        <v>99</v>
      </c>
      <c r="C19" s="14">
        <v>0</v>
      </c>
      <c r="D19" s="14">
        <v>21968.23633</v>
      </c>
      <c r="E19" s="14">
        <v>0</v>
      </c>
      <c r="F19" s="14">
        <v>2694.01142999999</v>
      </c>
      <c r="G19" s="14">
        <v>0</v>
      </c>
      <c r="H19" s="14">
        <v>0</v>
      </c>
      <c r="I19" s="14">
        <v>0</v>
      </c>
      <c r="J19" s="14">
        <v>0</v>
      </c>
      <c r="K19" s="14">
        <v>0</v>
      </c>
      <c r="L19" s="14">
        <v>391</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21968.23633</v>
      </c>
      <c r="E22" s="30">
        <v>0</v>
      </c>
      <c r="F22" s="30">
        <v>2694.01142999999</v>
      </c>
      <c r="G22" s="30">
        <v>0</v>
      </c>
      <c r="H22" s="30">
        <v>0</v>
      </c>
      <c r="I22" s="30">
        <v>0</v>
      </c>
      <c r="J22" s="30">
        <v>0</v>
      </c>
      <c r="K22" s="30">
        <v>0</v>
      </c>
      <c r="L22" s="30">
        <v>391</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21476.597500000003</v>
      </c>
      <c r="D24" s="14">
        <v>7468950.2173599992</v>
      </c>
      <c r="E24" s="14">
        <v>0</v>
      </c>
      <c r="F24" s="14">
        <v>1093264.4443099999</v>
      </c>
      <c r="G24" s="14">
        <v>1061942.9686</v>
      </c>
      <c r="H24" s="14">
        <v>110707.53245999999</v>
      </c>
      <c r="I24" s="14">
        <v>125323.91399</v>
      </c>
      <c r="J24" s="14">
        <v>85706.789520000006</v>
      </c>
      <c r="K24" s="14">
        <v>2061353.7120000001</v>
      </c>
      <c r="L24" s="14">
        <v>2353532</v>
      </c>
      <c r="M24" s="14">
        <v>1392509.368</v>
      </c>
      <c r="N24" s="14">
        <v>0.75</v>
      </c>
      <c r="O24" s="14">
        <v>4542983.9840000002</v>
      </c>
      <c r="P24" s="26">
        <v>266403.098</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5">
      <c r="A26" s="129"/>
      <c r="B26" s="16" t="s">
        <v>300</v>
      </c>
      <c r="C26" s="30">
        <v>2389.4670099999998</v>
      </c>
      <c r="D26" s="30">
        <v>40940.127039999999</v>
      </c>
      <c r="E26" s="30">
        <v>0</v>
      </c>
      <c r="F26" s="30">
        <v>2191.3598900000002</v>
      </c>
      <c r="G26" s="30">
        <v>0</v>
      </c>
      <c r="H26" s="30">
        <v>0</v>
      </c>
      <c r="I26" s="30">
        <v>0</v>
      </c>
      <c r="J26" s="30">
        <v>21247.111100000002</v>
      </c>
      <c r="K26" s="30">
        <v>148709.82399999999</v>
      </c>
      <c r="L26" s="30">
        <v>81380</v>
      </c>
      <c r="M26" s="30">
        <v>424735.38900000002</v>
      </c>
      <c r="N26" s="30">
        <v>0.75</v>
      </c>
      <c r="O26" s="30">
        <v>189944.122</v>
      </c>
      <c r="P26" s="31">
        <v>0</v>
      </c>
    </row>
    <row r="27" spans="1:16" ht="15" customHeight="1" x14ac:dyDescent="0.25">
      <c r="A27" s="129"/>
      <c r="B27" s="16" t="s">
        <v>301</v>
      </c>
      <c r="C27" s="30">
        <v>19087.130490000003</v>
      </c>
      <c r="D27" s="30">
        <v>7428010.0903199995</v>
      </c>
      <c r="E27" s="30">
        <v>0</v>
      </c>
      <c r="F27" s="30">
        <v>1091073.08442</v>
      </c>
      <c r="G27" s="30">
        <v>1051481.9347000001</v>
      </c>
      <c r="H27" s="30">
        <v>110707.53245999999</v>
      </c>
      <c r="I27" s="30">
        <v>125323.91399</v>
      </c>
      <c r="J27" s="30">
        <v>64459.678420000004</v>
      </c>
      <c r="K27" s="30">
        <v>1912643.888</v>
      </c>
      <c r="L27" s="30">
        <v>2272152</v>
      </c>
      <c r="M27" s="30">
        <v>967773.97900000005</v>
      </c>
      <c r="N27" s="30">
        <v>0</v>
      </c>
      <c r="O27" s="30">
        <v>1973989.0179999999</v>
      </c>
      <c r="P27" s="31">
        <v>266403.098</v>
      </c>
    </row>
    <row r="28" spans="1:16" ht="15" customHeight="1" x14ac:dyDescent="0.25">
      <c r="A28" s="129"/>
      <c r="B28" s="16" t="s">
        <v>302</v>
      </c>
      <c r="C28" s="30">
        <v>0</v>
      </c>
      <c r="D28" s="30">
        <v>0</v>
      </c>
      <c r="E28" s="30">
        <v>0</v>
      </c>
      <c r="F28" s="30">
        <v>0</v>
      </c>
      <c r="G28" s="30">
        <v>10461.0339</v>
      </c>
      <c r="H28" s="30">
        <v>0</v>
      </c>
      <c r="I28" s="30">
        <v>0</v>
      </c>
      <c r="J28" s="30">
        <v>0</v>
      </c>
      <c r="K28" s="30">
        <v>0</v>
      </c>
      <c r="L28" s="30">
        <v>0</v>
      </c>
      <c r="M28" s="30">
        <v>0</v>
      </c>
      <c r="N28" s="30">
        <v>0</v>
      </c>
      <c r="O28" s="30">
        <v>2379050.844</v>
      </c>
      <c r="P28" s="31">
        <v>0</v>
      </c>
    </row>
    <row r="29" spans="1:16" ht="15" customHeight="1" x14ac:dyDescent="0.2">
      <c r="A29" s="4" t="s">
        <v>16</v>
      </c>
      <c r="B29" s="5" t="s">
        <v>54</v>
      </c>
      <c r="C29" s="14">
        <v>6579376.9908299996</v>
      </c>
      <c r="D29" s="14">
        <v>71212886.484669998</v>
      </c>
      <c r="E29" s="14">
        <v>2260844.1577000003</v>
      </c>
      <c r="F29" s="14">
        <v>1010390.010879998</v>
      </c>
      <c r="G29" s="14">
        <v>707054.28196999989</v>
      </c>
      <c r="H29" s="14">
        <v>702440.87544999993</v>
      </c>
      <c r="I29" s="14">
        <v>20488309.331160001</v>
      </c>
      <c r="J29" s="14">
        <v>15880621.227030002</v>
      </c>
      <c r="K29" s="14">
        <v>69307149.546000004</v>
      </c>
      <c r="L29" s="14">
        <v>33576165.829999998</v>
      </c>
      <c r="M29" s="14">
        <v>34954455.675999999</v>
      </c>
      <c r="N29" s="14">
        <v>3156974.4576700027</v>
      </c>
      <c r="O29" s="14">
        <v>39180792.343999997</v>
      </c>
      <c r="P29" s="26">
        <v>1776032.5699999998</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5">
      <c r="A31" s="129"/>
      <c r="B31" s="16" t="s">
        <v>301</v>
      </c>
      <c r="C31" s="30">
        <v>1201645.8603699999</v>
      </c>
      <c r="D31" s="30">
        <v>16247089.03152</v>
      </c>
      <c r="E31" s="30">
        <v>719468.7869500001</v>
      </c>
      <c r="F31" s="30">
        <v>854368.58369999903</v>
      </c>
      <c r="G31" s="30">
        <v>441505.98927999998</v>
      </c>
      <c r="H31" s="30">
        <v>271580.48376999999</v>
      </c>
      <c r="I31" s="30">
        <v>9246979.7524599992</v>
      </c>
      <c r="J31" s="30">
        <v>4702619.6761800004</v>
      </c>
      <c r="K31" s="30">
        <v>19075014.182</v>
      </c>
      <c r="L31" s="30">
        <v>8728843</v>
      </c>
      <c r="M31" s="30">
        <v>7913632.7429999998</v>
      </c>
      <c r="N31" s="30">
        <v>0</v>
      </c>
      <c r="O31" s="30">
        <v>3437077.5580000002</v>
      </c>
      <c r="P31" s="31">
        <v>910131.82</v>
      </c>
    </row>
    <row r="32" spans="1:16" ht="15" customHeight="1" x14ac:dyDescent="0.25">
      <c r="A32" s="129"/>
      <c r="B32" s="16" t="s">
        <v>302</v>
      </c>
      <c r="C32" s="30">
        <v>5377731.1304599997</v>
      </c>
      <c r="D32" s="30">
        <v>54965797.453150004</v>
      </c>
      <c r="E32" s="30">
        <v>1541375.37075</v>
      </c>
      <c r="F32" s="30">
        <v>156021.42717999898</v>
      </c>
      <c r="G32" s="30">
        <v>265548.29268999997</v>
      </c>
      <c r="H32" s="30">
        <v>430860.39168</v>
      </c>
      <c r="I32" s="30">
        <v>11241329.5787</v>
      </c>
      <c r="J32" s="30">
        <v>11178001.55085</v>
      </c>
      <c r="K32" s="30">
        <v>50232135.364</v>
      </c>
      <c r="L32" s="30">
        <v>24847322.829999998</v>
      </c>
      <c r="M32" s="30">
        <v>27040822.932999998</v>
      </c>
      <c r="N32" s="30">
        <v>3156974.4576700027</v>
      </c>
      <c r="O32" s="30">
        <v>35743714.785999998</v>
      </c>
      <c r="P32" s="31">
        <v>865900.75</v>
      </c>
    </row>
    <row r="33" spans="1:16" ht="15" customHeight="1" x14ac:dyDescent="0.2">
      <c r="A33" s="4" t="s">
        <v>17</v>
      </c>
      <c r="B33" s="5" t="s">
        <v>56</v>
      </c>
      <c r="C33" s="14">
        <v>2657.1601499999997</v>
      </c>
      <c r="D33" s="14">
        <v>45593</v>
      </c>
      <c r="E33" s="14">
        <v>0</v>
      </c>
      <c r="F33" s="14">
        <v>23878.786670000001</v>
      </c>
      <c r="G33" s="14">
        <v>122677</v>
      </c>
      <c r="H33" s="14">
        <v>0</v>
      </c>
      <c r="I33" s="14">
        <v>834739</v>
      </c>
      <c r="J33" s="14">
        <v>0</v>
      </c>
      <c r="K33" s="14">
        <v>59221.01</v>
      </c>
      <c r="L33" s="14">
        <v>626040</v>
      </c>
      <c r="M33" s="14">
        <v>3421</v>
      </c>
      <c r="N33" s="14">
        <v>0</v>
      </c>
      <c r="O33" s="14">
        <v>567347</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0</v>
      </c>
      <c r="I35" s="14">
        <v>0</v>
      </c>
      <c r="J35" s="14">
        <v>0</v>
      </c>
      <c r="K35" s="14">
        <v>4.8449999999999998</v>
      </c>
      <c r="L35" s="14">
        <v>-143720</v>
      </c>
      <c r="M35" s="14">
        <v>-101324.564</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331041.95935000002</v>
      </c>
      <c r="E37" s="14">
        <v>18216.595670000002</v>
      </c>
      <c r="F37" s="14">
        <v>0</v>
      </c>
      <c r="G37" s="14">
        <v>0</v>
      </c>
      <c r="H37" s="14">
        <v>31.472999999999999</v>
      </c>
      <c r="I37" s="14">
        <v>139622.82806</v>
      </c>
      <c r="J37" s="14">
        <v>3981.5636199999999</v>
      </c>
      <c r="K37" s="14">
        <v>682313.03700000001</v>
      </c>
      <c r="L37" s="14">
        <v>117806.69</v>
      </c>
      <c r="M37" s="14">
        <v>188249.424</v>
      </c>
      <c r="N37" s="14">
        <v>0</v>
      </c>
      <c r="O37" s="14">
        <v>196566.50899999999</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60063.168950000007</v>
      </c>
      <c r="D39" s="14">
        <v>550684.28308999992</v>
      </c>
      <c r="E39" s="14">
        <v>5160.0736799999995</v>
      </c>
      <c r="F39" s="14">
        <v>19255.38481</v>
      </c>
      <c r="G39" s="14">
        <v>13807.476769999999</v>
      </c>
      <c r="H39" s="14">
        <v>15226.98626</v>
      </c>
      <c r="I39" s="14">
        <v>242503.85762</v>
      </c>
      <c r="J39" s="14">
        <v>256872.73318000001</v>
      </c>
      <c r="K39" s="14">
        <v>862141.1</v>
      </c>
      <c r="L39" s="14">
        <v>278796</v>
      </c>
      <c r="M39" s="14">
        <v>185526.32399999999</v>
      </c>
      <c r="N39" s="14">
        <v>5464.6759800000036</v>
      </c>
      <c r="O39" s="14">
        <v>430454.43999999994</v>
      </c>
      <c r="P39" s="26">
        <v>12832.107</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5">
      <c r="A41" s="129"/>
      <c r="B41" s="16" t="s">
        <v>303</v>
      </c>
      <c r="C41" s="30">
        <v>60063.168950000007</v>
      </c>
      <c r="D41" s="30">
        <v>538657.88254999998</v>
      </c>
      <c r="E41" s="30">
        <v>5160.0736799999995</v>
      </c>
      <c r="F41" s="30">
        <v>19255.38481</v>
      </c>
      <c r="G41" s="30">
        <v>13287.177019999999</v>
      </c>
      <c r="H41" s="30">
        <v>5540.8867599999994</v>
      </c>
      <c r="I41" s="30">
        <v>242503.85762</v>
      </c>
      <c r="J41" s="30">
        <v>191610.58318000002</v>
      </c>
      <c r="K41" s="30">
        <v>806205.94299999997</v>
      </c>
      <c r="L41" s="30">
        <v>278796</v>
      </c>
      <c r="M41" s="30">
        <v>185526.32399999999</v>
      </c>
      <c r="N41" s="30">
        <v>5464.6759800000036</v>
      </c>
      <c r="O41" s="30">
        <v>268346.22499999998</v>
      </c>
      <c r="P41" s="31">
        <v>12832.107</v>
      </c>
    </row>
    <row r="42" spans="1:16" ht="15" customHeight="1" x14ac:dyDescent="0.25">
      <c r="A42" s="129"/>
      <c r="B42" s="16" t="s">
        <v>304</v>
      </c>
      <c r="C42" s="30">
        <v>0</v>
      </c>
      <c r="D42" s="30">
        <v>12026.400539999999</v>
      </c>
      <c r="E42" s="30">
        <v>0</v>
      </c>
      <c r="F42" s="30">
        <v>0</v>
      </c>
      <c r="G42" s="30">
        <v>520.29975000000002</v>
      </c>
      <c r="H42" s="30">
        <v>9686.0995000000003</v>
      </c>
      <c r="I42" s="30">
        <v>0</v>
      </c>
      <c r="J42" s="30">
        <v>65262.15</v>
      </c>
      <c r="K42" s="30">
        <v>55935.156999999999</v>
      </c>
      <c r="L42" s="30">
        <v>0</v>
      </c>
      <c r="M42" s="30">
        <v>0</v>
      </c>
      <c r="N42" s="30">
        <v>0</v>
      </c>
      <c r="O42" s="30">
        <v>162108.215</v>
      </c>
      <c r="P42" s="31">
        <v>0</v>
      </c>
    </row>
    <row r="43" spans="1:16" ht="15" customHeight="1" x14ac:dyDescent="0.2">
      <c r="A43" s="4" t="s">
        <v>21</v>
      </c>
      <c r="B43" s="5" t="s">
        <v>61</v>
      </c>
      <c r="C43" s="14">
        <v>6899.3267300000007</v>
      </c>
      <c r="D43" s="14">
        <v>188170.27896</v>
      </c>
      <c r="E43" s="14">
        <v>81216.485369999995</v>
      </c>
      <c r="F43" s="14">
        <v>11473.137119999999</v>
      </c>
      <c r="G43" s="14">
        <v>588.43110000000001</v>
      </c>
      <c r="H43" s="14">
        <v>786.67962</v>
      </c>
      <c r="I43" s="14">
        <v>101428.71039000001</v>
      </c>
      <c r="J43" s="14">
        <v>49656.752789999999</v>
      </c>
      <c r="K43" s="14">
        <v>204998.73</v>
      </c>
      <c r="L43" s="14">
        <v>72333</v>
      </c>
      <c r="M43" s="14">
        <v>102442.557</v>
      </c>
      <c r="N43" s="14">
        <v>13193.843970000002</v>
      </c>
      <c r="O43" s="14">
        <v>35119.396000000001</v>
      </c>
      <c r="P43" s="26">
        <v>2084.7959999999998</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5">
      <c r="A45" s="129"/>
      <c r="B45" s="16" t="s">
        <v>103</v>
      </c>
      <c r="C45" s="30">
        <v>0</v>
      </c>
      <c r="D45" s="30">
        <v>43633.86204</v>
      </c>
      <c r="E45" s="30">
        <v>60678.64776</v>
      </c>
      <c r="F45" s="30">
        <v>7854.5150300000005</v>
      </c>
      <c r="G45" s="30">
        <v>0</v>
      </c>
      <c r="H45" s="30">
        <v>0</v>
      </c>
      <c r="I45" s="30">
        <v>0</v>
      </c>
      <c r="J45" s="30">
        <v>0</v>
      </c>
      <c r="K45" s="30">
        <v>0</v>
      </c>
      <c r="L45" s="30">
        <v>0</v>
      </c>
      <c r="M45" s="30">
        <v>0</v>
      </c>
      <c r="N45" s="30">
        <v>0</v>
      </c>
      <c r="O45" s="30">
        <v>2651.7240000000002</v>
      </c>
      <c r="P45" s="31">
        <v>0</v>
      </c>
    </row>
    <row r="46" spans="1:16" ht="15" customHeight="1" x14ac:dyDescent="0.25">
      <c r="A46" s="129"/>
      <c r="B46" s="16" t="s">
        <v>305</v>
      </c>
      <c r="C46" s="30">
        <v>6899.3267300000007</v>
      </c>
      <c r="D46" s="30">
        <v>144536.41691999999</v>
      </c>
      <c r="E46" s="30">
        <v>20537.837609999999</v>
      </c>
      <c r="F46" s="30">
        <v>3618.6220899999998</v>
      </c>
      <c r="G46" s="30">
        <v>588.43110000000001</v>
      </c>
      <c r="H46" s="30">
        <v>786.67962</v>
      </c>
      <c r="I46" s="30">
        <v>101428.71039000001</v>
      </c>
      <c r="J46" s="30">
        <v>49656.752789999999</v>
      </c>
      <c r="K46" s="30">
        <v>204998.73</v>
      </c>
      <c r="L46" s="30">
        <v>72333</v>
      </c>
      <c r="M46" s="30">
        <v>102442.557</v>
      </c>
      <c r="N46" s="30">
        <v>13193.843970000002</v>
      </c>
      <c r="O46" s="30">
        <v>32467.671999999999</v>
      </c>
      <c r="P46" s="31">
        <v>2084.7959999999998</v>
      </c>
    </row>
    <row r="47" spans="1:16" ht="15" customHeight="1" x14ac:dyDescent="0.2">
      <c r="A47" s="4" t="s">
        <v>22</v>
      </c>
      <c r="B47" s="5" t="s">
        <v>62</v>
      </c>
      <c r="C47" s="14">
        <v>23171.692849999999</v>
      </c>
      <c r="D47" s="14">
        <v>2856565.9683600003</v>
      </c>
      <c r="E47" s="14">
        <v>1867.7457899999999</v>
      </c>
      <c r="F47" s="14">
        <v>30184.59231</v>
      </c>
      <c r="G47" s="14">
        <v>23824.52434</v>
      </c>
      <c r="H47" s="14">
        <v>7029.33421</v>
      </c>
      <c r="I47" s="14">
        <v>60803.071400000001</v>
      </c>
      <c r="J47" s="14">
        <v>387085.74322</v>
      </c>
      <c r="K47" s="14">
        <v>824955.21299999999</v>
      </c>
      <c r="L47" s="14">
        <v>996813</v>
      </c>
      <c r="M47" s="14">
        <v>159016.48000000001</v>
      </c>
      <c r="N47" s="14">
        <v>3204.9223999999995</v>
      </c>
      <c r="O47" s="14">
        <v>180934.91500000001</v>
      </c>
      <c r="P47" s="26">
        <v>136448.614</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5">
      <c r="A49" s="129"/>
      <c r="B49" s="16" t="s">
        <v>306</v>
      </c>
      <c r="C49" s="30">
        <v>279.55028000000004</v>
      </c>
      <c r="D49" s="30">
        <v>12811.81056</v>
      </c>
      <c r="E49" s="30">
        <v>0</v>
      </c>
      <c r="F49" s="30">
        <v>646.51237000000003</v>
      </c>
      <c r="G49" s="30">
        <v>2355.4408399999998</v>
      </c>
      <c r="H49" s="30">
        <v>3595.3347999999996</v>
      </c>
      <c r="I49" s="30">
        <v>3439.26856</v>
      </c>
      <c r="J49" s="30">
        <v>1770.44597</v>
      </c>
      <c r="K49" s="30">
        <v>25576.918000000001</v>
      </c>
      <c r="L49" s="30">
        <v>36460</v>
      </c>
      <c r="M49" s="30">
        <v>1931.1210000000001</v>
      </c>
      <c r="N49" s="30">
        <v>0</v>
      </c>
      <c r="O49" s="30">
        <v>4042.0259999999998</v>
      </c>
      <c r="P49" s="31">
        <v>23207.530999999999</v>
      </c>
    </row>
    <row r="50" spans="1:16" ht="15" customHeight="1" x14ac:dyDescent="0.25">
      <c r="A50" s="129"/>
      <c r="B50" s="16" t="s">
        <v>307</v>
      </c>
      <c r="C50" s="30">
        <v>22892.14257</v>
      </c>
      <c r="D50" s="30">
        <v>2843754.1578000002</v>
      </c>
      <c r="E50" s="30">
        <v>1867.7457899999999</v>
      </c>
      <c r="F50" s="30">
        <v>29538.07994</v>
      </c>
      <c r="G50" s="30">
        <v>21469.083500000001</v>
      </c>
      <c r="H50" s="30">
        <v>3433.9994100000004</v>
      </c>
      <c r="I50" s="30">
        <v>57363.802840000004</v>
      </c>
      <c r="J50" s="30">
        <v>385315.29725</v>
      </c>
      <c r="K50" s="30">
        <v>799378.29500000004</v>
      </c>
      <c r="L50" s="30">
        <v>960353</v>
      </c>
      <c r="M50" s="30">
        <v>157085.359</v>
      </c>
      <c r="N50" s="30">
        <v>3204.9223999999995</v>
      </c>
      <c r="O50" s="30">
        <v>176892.889</v>
      </c>
      <c r="P50" s="31">
        <v>113241.083</v>
      </c>
    </row>
    <row r="51" spans="1:16" ht="15" customHeight="1" x14ac:dyDescent="0.2">
      <c r="A51" s="4" t="s">
        <v>23</v>
      </c>
      <c r="B51" s="5" t="s">
        <v>64</v>
      </c>
      <c r="C51" s="14">
        <v>61792.91588</v>
      </c>
      <c r="D51" s="14">
        <v>1817419.23098</v>
      </c>
      <c r="E51" s="14">
        <v>60265.72638</v>
      </c>
      <c r="F51" s="14">
        <v>54569.004009999997</v>
      </c>
      <c r="G51" s="14">
        <v>24477.455750000001</v>
      </c>
      <c r="H51" s="14">
        <v>14914.687759999999</v>
      </c>
      <c r="I51" s="14">
        <v>326845.76610000001</v>
      </c>
      <c r="J51" s="14">
        <v>462242.59974999999</v>
      </c>
      <c r="K51" s="14">
        <v>1738979.5919999999</v>
      </c>
      <c r="L51" s="14">
        <v>1220788</v>
      </c>
      <c r="M51" s="14">
        <v>332572.73800000001</v>
      </c>
      <c r="N51" s="14">
        <v>29358.348220000003</v>
      </c>
      <c r="O51" s="14">
        <v>181257.484</v>
      </c>
      <c r="P51" s="26">
        <v>143633.76</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3904.1948700000003</v>
      </c>
      <c r="D53" s="14">
        <v>106087.14401999999</v>
      </c>
      <c r="E53" s="14">
        <v>16721.84332</v>
      </c>
      <c r="F53" s="14">
        <v>0</v>
      </c>
      <c r="G53" s="14">
        <v>0</v>
      </c>
      <c r="H53" s="14">
        <v>5158.4707099999996</v>
      </c>
      <c r="I53" s="14">
        <v>239596.31586</v>
      </c>
      <c r="J53" s="14">
        <v>10145.865039999999</v>
      </c>
      <c r="K53" s="14">
        <v>215233.891</v>
      </c>
      <c r="L53" s="14">
        <v>58445</v>
      </c>
      <c r="M53" s="14">
        <v>52122.112000000001</v>
      </c>
      <c r="N53" s="14">
        <v>0</v>
      </c>
      <c r="O53" s="14">
        <v>45806.764999999999</v>
      </c>
      <c r="P53" s="26">
        <v>0</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7910743.8844299996</v>
      </c>
      <c r="D55" s="12">
        <v>90954274.03027001</v>
      </c>
      <c r="E55" s="12">
        <v>3150909.9037900004</v>
      </c>
      <c r="F55" s="12">
        <v>2516143.7662699982</v>
      </c>
      <c r="G55" s="12">
        <v>2057140.4116199999</v>
      </c>
      <c r="H55" s="12">
        <v>985897.58737999992</v>
      </c>
      <c r="I55" s="12">
        <v>23949720.887640007</v>
      </c>
      <c r="J55" s="12">
        <v>18093738.118450008</v>
      </c>
      <c r="K55" s="12">
        <v>97312836.077000007</v>
      </c>
      <c r="L55" s="12">
        <v>44148540.689999998</v>
      </c>
      <c r="M55" s="12">
        <v>39932128.557999998</v>
      </c>
      <c r="N55" s="12">
        <v>3453271.6023300025</v>
      </c>
      <c r="O55" s="12">
        <v>54272368.139999993</v>
      </c>
      <c r="P55" s="27">
        <v>3473926.108</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2642.5794100000003</v>
      </c>
      <c r="D57" s="14">
        <v>410157.25263</v>
      </c>
      <c r="E57" s="14">
        <v>25727.381149999997</v>
      </c>
      <c r="F57" s="14">
        <v>22637.108749999999</v>
      </c>
      <c r="G57" s="14">
        <v>10861.688120000001</v>
      </c>
      <c r="H57" s="14">
        <v>997.41467</v>
      </c>
      <c r="I57" s="14">
        <v>5652.4677899999997</v>
      </c>
      <c r="J57" s="14">
        <v>13552.59966</v>
      </c>
      <c r="K57" s="14">
        <v>202826.69200000001</v>
      </c>
      <c r="L57" s="14">
        <v>97111</v>
      </c>
      <c r="M57" s="14">
        <v>83506.054000000004</v>
      </c>
      <c r="N57" s="14">
        <v>81380.03287000001</v>
      </c>
      <c r="O57" s="14">
        <v>831157.38399999996</v>
      </c>
      <c r="P57" s="26">
        <v>35205.994000000006</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5">
      <c r="A59" s="129"/>
      <c r="B59" s="16" t="s">
        <v>309</v>
      </c>
      <c r="C59" s="30">
        <v>2642.5794100000003</v>
      </c>
      <c r="D59" s="30">
        <v>254834.78613999998</v>
      </c>
      <c r="E59" s="30">
        <v>25727.381149999997</v>
      </c>
      <c r="F59" s="30">
        <v>7.7930000000000013E-2</v>
      </c>
      <c r="G59" s="30">
        <v>2428.1701499999999</v>
      </c>
      <c r="H59" s="30">
        <v>997.41467</v>
      </c>
      <c r="I59" s="30">
        <v>5652.4677899999997</v>
      </c>
      <c r="J59" s="30">
        <v>13552.59966</v>
      </c>
      <c r="K59" s="30">
        <v>202826.69200000001</v>
      </c>
      <c r="L59" s="30">
        <v>97111</v>
      </c>
      <c r="M59" s="30">
        <v>83506.054000000004</v>
      </c>
      <c r="N59" s="30">
        <v>81380.03287000001</v>
      </c>
      <c r="O59" s="30">
        <v>831157.38399999996</v>
      </c>
      <c r="P59" s="31">
        <v>33917.302000000003</v>
      </c>
    </row>
    <row r="60" spans="1:16" ht="15" customHeight="1" x14ac:dyDescent="0.2">
      <c r="A60" s="4"/>
      <c r="B60" s="16" t="s">
        <v>310</v>
      </c>
      <c r="C60" s="30">
        <v>0</v>
      </c>
      <c r="D60" s="30">
        <v>19968.831590000002</v>
      </c>
      <c r="E60" s="30">
        <v>0</v>
      </c>
      <c r="F60" s="30">
        <v>22637.03082</v>
      </c>
      <c r="G60" s="30">
        <v>8433.5179700000008</v>
      </c>
      <c r="H60" s="30">
        <v>0</v>
      </c>
      <c r="I60" s="30">
        <v>0</v>
      </c>
      <c r="J60" s="30">
        <v>0</v>
      </c>
      <c r="K60" s="30">
        <v>0</v>
      </c>
      <c r="L60" s="30">
        <v>0</v>
      </c>
      <c r="M60" s="30">
        <v>0</v>
      </c>
      <c r="N60" s="30">
        <v>0</v>
      </c>
      <c r="O60" s="30">
        <v>0</v>
      </c>
      <c r="P60" s="31">
        <v>1288.692</v>
      </c>
    </row>
    <row r="61" spans="1:16"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5">
      <c r="A63" s="129"/>
      <c r="B63" s="16" t="s">
        <v>313</v>
      </c>
      <c r="C63" s="30">
        <v>0</v>
      </c>
      <c r="D63" s="30">
        <v>135353.6349</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3052680.5185399996</v>
      </c>
      <c r="E64" s="14">
        <v>0</v>
      </c>
      <c r="F64" s="14">
        <v>18204.453010000001</v>
      </c>
      <c r="G64" s="14">
        <v>0</v>
      </c>
      <c r="H64" s="14">
        <v>0</v>
      </c>
      <c r="I64" s="14">
        <v>0</v>
      </c>
      <c r="J64" s="14">
        <v>69102.613450000004</v>
      </c>
      <c r="K64" s="14">
        <v>0</v>
      </c>
      <c r="L64" s="14">
        <v>0</v>
      </c>
      <c r="M64" s="14">
        <v>0</v>
      </c>
      <c r="N64" s="14">
        <v>0</v>
      </c>
      <c r="O64" s="14">
        <v>0</v>
      </c>
      <c r="P64" s="26">
        <v>0</v>
      </c>
    </row>
    <row r="65" spans="1:16" ht="15" customHeight="1" x14ac:dyDescent="0.25">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1674686.2485</v>
      </c>
      <c r="E66" s="30">
        <v>0</v>
      </c>
      <c r="F66" s="30">
        <v>0</v>
      </c>
      <c r="G66" s="30">
        <v>0</v>
      </c>
      <c r="H66" s="30">
        <v>0</v>
      </c>
      <c r="I66" s="30">
        <v>0</v>
      </c>
      <c r="J66" s="30">
        <v>69102.613450000004</v>
      </c>
      <c r="K66" s="30">
        <v>0</v>
      </c>
      <c r="L66" s="30">
        <v>0</v>
      </c>
      <c r="M66" s="30">
        <v>0</v>
      </c>
      <c r="N66" s="30">
        <v>0</v>
      </c>
      <c r="O66" s="30">
        <v>0</v>
      </c>
      <c r="P66" s="31">
        <v>0</v>
      </c>
    </row>
    <row r="67" spans="1:16" ht="15" customHeight="1" x14ac:dyDescent="0.25">
      <c r="A67" s="129"/>
      <c r="B67" s="16" t="s">
        <v>312</v>
      </c>
      <c r="C67" s="30">
        <v>0</v>
      </c>
      <c r="D67" s="30">
        <v>1377994.2700399999</v>
      </c>
      <c r="E67" s="30">
        <v>0</v>
      </c>
      <c r="F67" s="30">
        <v>0</v>
      </c>
      <c r="G67" s="30">
        <v>0</v>
      </c>
      <c r="H67" s="30">
        <v>0</v>
      </c>
      <c r="I67" s="30">
        <v>0</v>
      </c>
      <c r="J67" s="30">
        <v>0</v>
      </c>
      <c r="K67" s="30">
        <v>0</v>
      </c>
      <c r="L67" s="30">
        <v>0</v>
      </c>
      <c r="M67" s="30">
        <v>0</v>
      </c>
      <c r="N67" s="30">
        <v>0</v>
      </c>
      <c r="O67" s="30">
        <v>0</v>
      </c>
      <c r="P67" s="31">
        <v>0</v>
      </c>
    </row>
    <row r="68" spans="1:16" ht="15" customHeight="1" x14ac:dyDescent="0.25">
      <c r="A68" s="129"/>
      <c r="B68" s="16" t="s">
        <v>313</v>
      </c>
      <c r="C68" s="30">
        <v>0</v>
      </c>
      <c r="D68" s="30">
        <v>0</v>
      </c>
      <c r="E68" s="30">
        <v>0</v>
      </c>
      <c r="F68" s="30">
        <v>18204.453010000001</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7112656.9339899998</v>
      </c>
      <c r="D69" s="14">
        <v>78862858.139170006</v>
      </c>
      <c r="E69" s="14">
        <v>2796104.2399800001</v>
      </c>
      <c r="F69" s="14">
        <v>2008126.5021599899</v>
      </c>
      <c r="G69" s="14">
        <v>1589747.0577199999</v>
      </c>
      <c r="H69" s="14">
        <v>787135.80076000013</v>
      </c>
      <c r="I69" s="14">
        <v>20442297.602829996</v>
      </c>
      <c r="J69" s="14">
        <v>16180998.04215</v>
      </c>
      <c r="K69" s="14">
        <v>83425163.671000004</v>
      </c>
      <c r="L69" s="14">
        <v>38570555.001000002</v>
      </c>
      <c r="M69" s="14">
        <v>35390897.293000005</v>
      </c>
      <c r="N69" s="14">
        <v>2963063.9601300005</v>
      </c>
      <c r="O69" s="14">
        <v>48459190.050000004</v>
      </c>
      <c r="P69" s="26">
        <v>2707859.8760000002</v>
      </c>
    </row>
    <row r="70" spans="1:16" ht="15" customHeight="1" x14ac:dyDescent="0.25">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7055639.7830699999</v>
      </c>
      <c r="D71" s="30">
        <v>75787968.692550004</v>
      </c>
      <c r="E71" s="30">
        <v>2395726.85115</v>
      </c>
      <c r="F71" s="30">
        <v>1945217.49712999</v>
      </c>
      <c r="G71" s="30">
        <v>836656.69213000091</v>
      </c>
      <c r="H71" s="30">
        <v>773521.59532000008</v>
      </c>
      <c r="I71" s="30">
        <v>20056418.174109999</v>
      </c>
      <c r="J71" s="30">
        <v>15407079.15955</v>
      </c>
      <c r="K71" s="30">
        <v>80714133.716000006</v>
      </c>
      <c r="L71" s="30">
        <v>36251358.001000002</v>
      </c>
      <c r="M71" s="30">
        <v>32788286.804000001</v>
      </c>
      <c r="N71" s="30">
        <v>2909785.7210500003</v>
      </c>
      <c r="O71" s="30">
        <v>42843853.424000002</v>
      </c>
      <c r="P71" s="31">
        <v>2104380.9810000001</v>
      </c>
    </row>
    <row r="72" spans="1:16" ht="15" customHeight="1" x14ac:dyDescent="0.2">
      <c r="A72" s="4"/>
      <c r="B72" s="16" t="s">
        <v>312</v>
      </c>
      <c r="C72" s="30">
        <v>0</v>
      </c>
      <c r="D72" s="30">
        <v>2836311.3619200001</v>
      </c>
      <c r="E72" s="30">
        <v>0</v>
      </c>
      <c r="F72" s="30">
        <v>0</v>
      </c>
      <c r="G72" s="30">
        <v>617263.50730000006</v>
      </c>
      <c r="H72" s="30">
        <v>0</v>
      </c>
      <c r="I72" s="30">
        <v>304890.41125</v>
      </c>
      <c r="J72" s="30">
        <v>773918.88260000001</v>
      </c>
      <c r="K72" s="30">
        <v>1979117.87</v>
      </c>
      <c r="L72" s="30">
        <v>1887696</v>
      </c>
      <c r="M72" s="30">
        <v>2343679.3190000001</v>
      </c>
      <c r="N72" s="30">
        <v>0</v>
      </c>
      <c r="O72" s="30">
        <v>5338431.0990000004</v>
      </c>
      <c r="P72" s="31">
        <v>592894.27</v>
      </c>
    </row>
    <row r="73" spans="1:16" ht="15" customHeight="1" x14ac:dyDescent="0.2">
      <c r="A73" s="4"/>
      <c r="B73" s="16" t="s">
        <v>313</v>
      </c>
      <c r="C73" s="30">
        <v>57017.15092</v>
      </c>
      <c r="D73" s="30">
        <v>238578.08469999998</v>
      </c>
      <c r="E73" s="30">
        <v>400377.38883000001</v>
      </c>
      <c r="F73" s="30">
        <v>62909.00503</v>
      </c>
      <c r="G73" s="30">
        <v>135826.85832000003</v>
      </c>
      <c r="H73" s="30">
        <v>13614.20544</v>
      </c>
      <c r="I73" s="30">
        <v>80989.017469999992</v>
      </c>
      <c r="J73" s="30">
        <v>0</v>
      </c>
      <c r="K73" s="30">
        <v>731912.08499999996</v>
      </c>
      <c r="L73" s="30">
        <v>431501</v>
      </c>
      <c r="M73" s="30">
        <v>258931.17</v>
      </c>
      <c r="N73" s="30">
        <v>53278.239079999999</v>
      </c>
      <c r="O73" s="30">
        <v>276905.527</v>
      </c>
      <c r="P73" s="31">
        <v>10584.625</v>
      </c>
    </row>
    <row r="74" spans="1:16" ht="15" customHeight="1" x14ac:dyDescent="0.2">
      <c r="A74" s="4" t="s">
        <v>14</v>
      </c>
      <c r="B74" s="5" t="s">
        <v>56</v>
      </c>
      <c r="C74" s="14">
        <v>0</v>
      </c>
      <c r="D74" s="14">
        <v>103393.31540000001</v>
      </c>
      <c r="E74" s="14">
        <v>0</v>
      </c>
      <c r="F74" s="14">
        <v>275.25228000000004</v>
      </c>
      <c r="G74" s="14">
        <v>390.01949999999999</v>
      </c>
      <c r="H74" s="14">
        <v>0</v>
      </c>
      <c r="I74" s="14">
        <v>47242.536009999996</v>
      </c>
      <c r="J74" s="14">
        <v>0</v>
      </c>
      <c r="K74" s="14">
        <v>4061.2570000000001</v>
      </c>
      <c r="L74" s="14">
        <v>172476</v>
      </c>
      <c r="M74" s="14">
        <v>22388.556</v>
      </c>
      <c r="N74" s="14">
        <v>0</v>
      </c>
      <c r="O74" s="14">
        <v>4974.0720000000001</v>
      </c>
      <c r="P74" s="26">
        <v>0</v>
      </c>
    </row>
    <row r="75" spans="1:16" ht="15" customHeight="1" x14ac:dyDescent="0.25">
      <c r="A75" s="129"/>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0</v>
      </c>
      <c r="M76" s="14">
        <v>-121251.11900000001</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24802.16603</v>
      </c>
      <c r="D78" s="14">
        <v>634443.84406000003</v>
      </c>
      <c r="E78" s="14">
        <v>1472.8210899999999</v>
      </c>
      <c r="F78" s="14">
        <v>516.65719999999999</v>
      </c>
      <c r="G78" s="14">
        <v>774.77337</v>
      </c>
      <c r="H78" s="14">
        <v>1149.7992200000001</v>
      </c>
      <c r="I78" s="14">
        <v>31224.565859999999</v>
      </c>
      <c r="J78" s="14">
        <v>26131.336509999997</v>
      </c>
      <c r="K78" s="14">
        <v>1137777.675</v>
      </c>
      <c r="L78" s="14">
        <v>422563</v>
      </c>
      <c r="M78" s="14">
        <v>48577.533000000003</v>
      </c>
      <c r="N78" s="14">
        <v>2214.2653500000001</v>
      </c>
      <c r="O78" s="14">
        <v>149380.55600000001</v>
      </c>
      <c r="P78" s="26">
        <v>18997.962</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15621.20226</v>
      </c>
      <c r="D80" s="14">
        <v>171338.25378</v>
      </c>
      <c r="E80" s="14">
        <v>2058.3679000000002</v>
      </c>
      <c r="F80" s="14">
        <v>770.55871000000002</v>
      </c>
      <c r="G80" s="14">
        <v>492.90621999999996</v>
      </c>
      <c r="H80" s="14">
        <v>5017.0408200000002</v>
      </c>
      <c r="I80" s="14">
        <v>1941.5594599999999</v>
      </c>
      <c r="J80" s="14">
        <v>957.39079000000004</v>
      </c>
      <c r="K80" s="14">
        <v>187757.18299999999</v>
      </c>
      <c r="L80" s="14">
        <v>8971</v>
      </c>
      <c r="M80" s="14">
        <v>155452.11300000001</v>
      </c>
      <c r="N80" s="14">
        <v>10098.473450000001</v>
      </c>
      <c r="O80" s="14">
        <v>313516.47100000002</v>
      </c>
      <c r="P80" s="26">
        <v>13721.035</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314</v>
      </c>
      <c r="C82" s="30">
        <v>14975.741910000001</v>
      </c>
      <c r="D82" s="30">
        <v>162592.4736</v>
      </c>
      <c r="E82" s="30">
        <v>1362.03592</v>
      </c>
      <c r="F82" s="30">
        <v>128.50181000000001</v>
      </c>
      <c r="G82" s="30">
        <v>492.90621999999996</v>
      </c>
      <c r="H82" s="30">
        <v>5017.0408200000002</v>
      </c>
      <c r="I82" s="30">
        <v>592.89956999999993</v>
      </c>
      <c r="J82" s="30">
        <v>957.39079000000004</v>
      </c>
      <c r="K82" s="30">
        <v>124299.651</v>
      </c>
      <c r="L82" s="30">
        <v>8971</v>
      </c>
      <c r="M82" s="30">
        <v>80061.861000000004</v>
      </c>
      <c r="N82" s="30">
        <v>7802.9003200000006</v>
      </c>
      <c r="O82" s="30">
        <v>159821.28400000001</v>
      </c>
      <c r="P82" s="31">
        <v>7927.3140000000003</v>
      </c>
    </row>
    <row r="83" spans="1:16" ht="15" customHeight="1" x14ac:dyDescent="0.2">
      <c r="A83" s="4"/>
      <c r="B83" s="16" t="s">
        <v>315</v>
      </c>
      <c r="C83" s="30">
        <v>645.46034999999995</v>
      </c>
      <c r="D83" s="30">
        <v>8745.7801799999997</v>
      </c>
      <c r="E83" s="30">
        <v>696.33197999999993</v>
      </c>
      <c r="F83" s="30">
        <v>642.05690000000004</v>
      </c>
      <c r="G83" s="30">
        <v>0</v>
      </c>
      <c r="H83" s="30">
        <v>0</v>
      </c>
      <c r="I83" s="30">
        <v>1348.6598899999999</v>
      </c>
      <c r="J83" s="30">
        <v>0</v>
      </c>
      <c r="K83" s="30">
        <v>63457.531999999999</v>
      </c>
      <c r="L83" s="30">
        <v>0</v>
      </c>
      <c r="M83" s="30">
        <v>75390.251999999993</v>
      </c>
      <c r="N83" s="30">
        <v>2295.5731299999998</v>
      </c>
      <c r="O83" s="30">
        <v>153695.18700000001</v>
      </c>
      <c r="P83" s="31">
        <v>5793.7209999999995</v>
      </c>
    </row>
    <row r="84" spans="1:16" ht="15" customHeight="1" x14ac:dyDescent="0.2">
      <c r="A84" s="4" t="s">
        <v>18</v>
      </c>
      <c r="B84" s="5" t="s">
        <v>75</v>
      </c>
      <c r="C84" s="14">
        <v>0</v>
      </c>
      <c r="D84" s="14">
        <v>0</v>
      </c>
      <c r="E84" s="14">
        <v>0</v>
      </c>
      <c r="F84" s="14">
        <v>11584.5</v>
      </c>
      <c r="G84" s="14">
        <v>0</v>
      </c>
      <c r="H84" s="14">
        <v>0</v>
      </c>
      <c r="I84" s="14">
        <v>404.53</v>
      </c>
      <c r="J84" s="14">
        <v>0</v>
      </c>
      <c r="K84" s="14">
        <v>0</v>
      </c>
      <c r="L84" s="14">
        <v>0</v>
      </c>
      <c r="M84" s="14">
        <v>0</v>
      </c>
      <c r="N84" s="14">
        <v>0</v>
      </c>
      <c r="O84" s="14">
        <v>36774.722999999998</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97630.26182</v>
      </c>
      <c r="D86" s="14">
        <v>1164789.5208599998</v>
      </c>
      <c r="E86" s="14">
        <v>55736.533170000002</v>
      </c>
      <c r="F86" s="14">
        <v>79166.105389999997</v>
      </c>
      <c r="G86" s="14">
        <v>30131.919590000001</v>
      </c>
      <c r="H86" s="14">
        <v>10244.855970000201</v>
      </c>
      <c r="I86" s="14">
        <v>1195401.97695</v>
      </c>
      <c r="J86" s="14">
        <v>262129.28</v>
      </c>
      <c r="K86" s="14">
        <v>2784701.284</v>
      </c>
      <c r="L86" s="14">
        <v>896071.98899999994</v>
      </c>
      <c r="M86" s="14">
        <v>613103.18999999994</v>
      </c>
      <c r="N86" s="14">
        <v>71495.068569999974</v>
      </c>
      <c r="O86" s="14">
        <v>557608.86</v>
      </c>
      <c r="P86" s="26">
        <v>56353.771999999997</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9627.7201000000005</v>
      </c>
      <c r="F88" s="14">
        <v>0</v>
      </c>
      <c r="G88" s="14">
        <v>0</v>
      </c>
      <c r="H88" s="14">
        <v>0</v>
      </c>
      <c r="I88" s="14">
        <v>0</v>
      </c>
      <c r="J88" s="14">
        <v>0</v>
      </c>
      <c r="K88" s="14">
        <v>0</v>
      </c>
      <c r="L88" s="14">
        <v>14815</v>
      </c>
      <c r="M88" s="14">
        <v>0</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128"/>
      <c r="B90" s="22" t="s">
        <v>41</v>
      </c>
      <c r="C90" s="13">
        <v>7253353.1435099989</v>
      </c>
      <c r="D90" s="13">
        <v>84399660.844440028</v>
      </c>
      <c r="E90" s="13">
        <v>2890727.0633900003</v>
      </c>
      <c r="F90" s="13">
        <v>2141281.1374999899</v>
      </c>
      <c r="G90" s="13">
        <v>1632398.3645200001</v>
      </c>
      <c r="H90" s="13">
        <v>804544.91144000029</v>
      </c>
      <c r="I90" s="13">
        <v>21724165.238899998</v>
      </c>
      <c r="J90" s="13">
        <v>16552871.262560001</v>
      </c>
      <c r="K90" s="13">
        <v>87742287.761999995</v>
      </c>
      <c r="L90" s="13">
        <v>40182562.990000002</v>
      </c>
      <c r="M90" s="13">
        <v>36192673.619999997</v>
      </c>
      <c r="N90" s="13">
        <v>3128251.8003700008</v>
      </c>
      <c r="O90" s="13">
        <v>50352602.116000004</v>
      </c>
      <c r="P90" s="29">
        <v>2832138.639</v>
      </c>
    </row>
    <row r="91" spans="1:16" ht="15" customHeight="1" x14ac:dyDescent="0.2">
      <c r="A91" s="128"/>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410429.8</v>
      </c>
      <c r="D92" s="14">
        <v>3000000</v>
      </c>
      <c r="E92" s="14">
        <v>296400</v>
      </c>
      <c r="F92" s="14">
        <v>186947.38800000001</v>
      </c>
      <c r="G92" s="14">
        <v>150000</v>
      </c>
      <c r="H92" s="14">
        <v>36000</v>
      </c>
      <c r="I92" s="14">
        <v>1432149.7606300001</v>
      </c>
      <c r="J92" s="14">
        <v>1210000</v>
      </c>
      <c r="K92" s="14">
        <v>4525714.4950000001</v>
      </c>
      <c r="L92" s="14">
        <v>6567844</v>
      </c>
      <c r="M92" s="14">
        <v>1293063.325</v>
      </c>
      <c r="N92" s="14">
        <v>124000</v>
      </c>
      <c r="O92" s="14">
        <v>1972962.08</v>
      </c>
      <c r="P92" s="26">
        <v>863278.72499999998</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6790.3831799999998</v>
      </c>
      <c r="D94" s="14">
        <v>16470.667109999999</v>
      </c>
      <c r="E94" s="14">
        <v>0</v>
      </c>
      <c r="F94" s="14">
        <v>1362.3069800000001</v>
      </c>
      <c r="G94" s="14">
        <v>12849.132</v>
      </c>
      <c r="H94" s="14">
        <v>0</v>
      </c>
      <c r="I94" s="14">
        <v>0</v>
      </c>
      <c r="J94" s="14">
        <v>0</v>
      </c>
      <c r="K94" s="14">
        <v>0</v>
      </c>
      <c r="L94" s="14">
        <v>0</v>
      </c>
      <c r="M94" s="14">
        <v>0</v>
      </c>
      <c r="N94" s="14">
        <v>0</v>
      </c>
      <c r="O94" s="14">
        <v>0</v>
      </c>
      <c r="P94" s="26">
        <v>8796.3050000000003</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0</v>
      </c>
      <c r="L96" s="14">
        <v>0</v>
      </c>
      <c r="M96" s="14">
        <v>275000</v>
      </c>
      <c r="N96" s="14">
        <v>50528.535259999997</v>
      </c>
      <c r="O96" s="14">
        <v>400000</v>
      </c>
      <c r="P96" s="26">
        <v>105042.01700000001</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-2941.4557300000001</v>
      </c>
      <c r="D100" s="14">
        <v>-4320660.5960299997</v>
      </c>
      <c r="E100" s="14">
        <v>0</v>
      </c>
      <c r="F100" s="14">
        <v>-67411.818670000008</v>
      </c>
      <c r="G100" s="14">
        <v>-42323.712779999994</v>
      </c>
      <c r="H100" s="14">
        <v>-6793.4629100000002</v>
      </c>
      <c r="I100" s="14">
        <v>-40938.369480000001</v>
      </c>
      <c r="J100" s="14">
        <v>-27538.365389999999</v>
      </c>
      <c r="K100" s="14">
        <v>-245418.01</v>
      </c>
      <c r="L100" s="14">
        <v>-1107664.21</v>
      </c>
      <c r="M100" s="14">
        <v>-407779.02799999999</v>
      </c>
      <c r="N100" s="14">
        <v>-22369.226729999998</v>
      </c>
      <c r="O100" s="14">
        <v>-111984.38</v>
      </c>
      <c r="P100" s="26">
        <v>-189567.05100000001</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102410.31186</v>
      </c>
      <c r="D102" s="14">
        <v>1265319.6368499999</v>
      </c>
      <c r="E102" s="14">
        <v>-46098.199420000004</v>
      </c>
      <c r="F102" s="14">
        <v>0</v>
      </c>
      <c r="G102" s="14">
        <v>-2073.0618999999997</v>
      </c>
      <c r="H102" s="14">
        <v>124104.88598000001</v>
      </c>
      <c r="I102" s="14">
        <v>94281.694029999999</v>
      </c>
      <c r="J102" s="14">
        <v>-41232.978950000004</v>
      </c>
      <c r="K102" s="14">
        <v>-1672132.4939999999</v>
      </c>
      <c r="L102" s="14">
        <v>-8577074</v>
      </c>
      <c r="M102" s="14">
        <v>2279737.04</v>
      </c>
      <c r="N102" s="14">
        <v>126449.03648818811</v>
      </c>
      <c r="O102" s="14">
        <v>396779.87400000001</v>
      </c>
      <c r="P102" s="26">
        <v>-482803.89500000002</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-164.67564000000002</v>
      </c>
      <c r="J104" s="14">
        <v>0</v>
      </c>
      <c r="K104" s="14">
        <v>0</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92325.447950000002</v>
      </c>
      <c r="D106" s="14">
        <v>4893122.3552200003</v>
      </c>
      <c r="E106" s="14">
        <v>2689.5758100000003</v>
      </c>
      <c r="F106" s="14">
        <v>235853.37952000002</v>
      </c>
      <c r="G106" s="14">
        <v>303903.32614999998</v>
      </c>
      <c r="H106" s="14">
        <v>8246.7658499999907</v>
      </c>
      <c r="I106" s="14">
        <v>567347.62021000008</v>
      </c>
      <c r="J106" s="14">
        <v>447888.59380999999</v>
      </c>
      <c r="K106" s="14">
        <v>6109882.4400000004</v>
      </c>
      <c r="L106" s="14">
        <v>6683328.2599999998</v>
      </c>
      <c r="M106" s="14">
        <v>43252.572</v>
      </c>
      <c r="N106" s="14">
        <v>36135.949509999999</v>
      </c>
      <c r="O106" s="14">
        <v>929676.83</v>
      </c>
      <c r="P106" s="26">
        <v>310147.76699999999</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0</v>
      </c>
      <c r="E108" s="14">
        <v>0</v>
      </c>
      <c r="F108" s="14">
        <v>-2.32599</v>
      </c>
      <c r="G108" s="14">
        <v>-8.5999999999999993E-2</v>
      </c>
      <c r="H108" s="14">
        <v>0</v>
      </c>
      <c r="I108" s="14">
        <v>0</v>
      </c>
      <c r="J108" s="14">
        <v>0</v>
      </c>
      <c r="K108" s="14">
        <v>0</v>
      </c>
      <c r="L108" s="14">
        <v>0</v>
      </c>
      <c r="M108" s="14">
        <v>0</v>
      </c>
      <c r="N108" s="14">
        <v>0</v>
      </c>
      <c r="O108" s="14">
        <v>-2639.5909999999999</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48376.253659999995</v>
      </c>
      <c r="D110" s="14">
        <v>423249.23422000004</v>
      </c>
      <c r="E110" s="14">
        <v>7191.4640099999997</v>
      </c>
      <c r="F110" s="14">
        <v>13011.866019999901</v>
      </c>
      <c r="G110" s="14">
        <v>2386.6525200000001</v>
      </c>
      <c r="H110" s="14">
        <v>9279.6468599999989</v>
      </c>
      <c r="I110" s="14">
        <v>172800.41458000001</v>
      </c>
      <c r="J110" s="14">
        <v>-48250.393109999997</v>
      </c>
      <c r="K110" s="14">
        <v>608506.34199999995</v>
      </c>
      <c r="L110" s="14">
        <v>378428.87</v>
      </c>
      <c r="M110" s="14">
        <v>256181.223</v>
      </c>
      <c r="N110" s="14">
        <v>10275.50743000006</v>
      </c>
      <c r="O110" s="14">
        <v>333669.30300000001</v>
      </c>
      <c r="P110" s="26">
        <v>4529.2950000000001</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877111.42949999997</v>
      </c>
      <c r="E114" s="14">
        <v>0</v>
      </c>
      <c r="F114" s="14">
        <v>5101.8329100000001</v>
      </c>
      <c r="G114" s="14">
        <v>0</v>
      </c>
      <c r="H114" s="14">
        <v>10514.84016</v>
      </c>
      <c r="I114" s="14">
        <v>79.421080000000003</v>
      </c>
      <c r="J114" s="14">
        <v>0</v>
      </c>
      <c r="K114" s="14">
        <v>243995.54199999999</v>
      </c>
      <c r="L114" s="14">
        <v>21114.78</v>
      </c>
      <c r="M114" s="14">
        <v>0</v>
      </c>
      <c r="N114" s="14">
        <v>0</v>
      </c>
      <c r="O114" s="14">
        <v>1301.587</v>
      </c>
      <c r="P114" s="26">
        <v>22364.306</v>
      </c>
    </row>
    <row r="115" spans="1:24" x14ac:dyDescent="0.2">
      <c r="A115" s="4"/>
      <c r="B115" s="10" t="s">
        <v>94</v>
      </c>
      <c r="C115" s="14"/>
      <c r="D115" s="14"/>
      <c r="E115" s="14"/>
      <c r="F115" s="14"/>
      <c r="G115" s="14"/>
      <c r="H115" s="14"/>
      <c r="I115" s="14"/>
      <c r="J115" s="14"/>
      <c r="K115" s="14"/>
      <c r="L115" s="14"/>
      <c r="M115" s="14"/>
      <c r="N115" s="14"/>
      <c r="O115" s="14"/>
      <c r="P115" s="26"/>
    </row>
    <row r="116" spans="1:24" ht="15" x14ac:dyDescent="0.2">
      <c r="A116" s="131"/>
      <c r="B116" s="19" t="s">
        <v>108</v>
      </c>
      <c r="C116" s="13">
        <v>657390.74092000013</v>
      </c>
      <c r="D116" s="13">
        <v>6554612.7268699994</v>
      </c>
      <c r="E116" s="13">
        <v>260182.84039999999</v>
      </c>
      <c r="F116" s="13">
        <v>374862.62876999995</v>
      </c>
      <c r="G116" s="13">
        <v>424742.24998999998</v>
      </c>
      <c r="H116" s="13">
        <v>181352.67594000002</v>
      </c>
      <c r="I116" s="13">
        <v>2225555.8654100001</v>
      </c>
      <c r="J116" s="13">
        <v>1540866.8563600001</v>
      </c>
      <c r="K116" s="13">
        <v>9570548.3150000013</v>
      </c>
      <c r="L116" s="13">
        <v>3965977.6999999997</v>
      </c>
      <c r="M116" s="13">
        <v>3739455.1320000002</v>
      </c>
      <c r="N116" s="13">
        <v>325019.80195818818</v>
      </c>
      <c r="O116" s="13">
        <v>3919765.7029999997</v>
      </c>
      <c r="P116" s="29">
        <v>641787.46900000004</v>
      </c>
    </row>
    <row r="117" spans="1:24" ht="15" x14ac:dyDescent="0.2">
      <c r="A117" s="132"/>
      <c r="B117" s="17" t="s">
        <v>109</v>
      </c>
      <c r="C117" s="12">
        <v>7910743.8844299987</v>
      </c>
      <c r="D117" s="12">
        <v>90954273.571310028</v>
      </c>
      <c r="E117" s="12">
        <v>3150909.9037900004</v>
      </c>
      <c r="F117" s="12">
        <v>2516143.7662699898</v>
      </c>
      <c r="G117" s="12">
        <v>2057140.61451</v>
      </c>
      <c r="H117" s="12">
        <v>985897.58738000027</v>
      </c>
      <c r="I117" s="12">
        <v>23949721.104309998</v>
      </c>
      <c r="J117" s="12">
        <v>18093738.118920002</v>
      </c>
      <c r="K117" s="12">
        <v>97312836.076999992</v>
      </c>
      <c r="L117" s="12">
        <v>44148540.690000005</v>
      </c>
      <c r="M117" s="12">
        <v>39932128.751999997</v>
      </c>
      <c r="N117" s="12">
        <v>3453271.6023281887</v>
      </c>
      <c r="O117" s="12">
        <v>54272367.819000006</v>
      </c>
      <c r="P117" s="27">
        <v>3473926.108</v>
      </c>
    </row>
    <row r="118" spans="1:24" x14ac:dyDescent="0.2">
      <c r="B118" s="20"/>
    </row>
    <row r="119" spans="1:24" ht="15" x14ac:dyDescent="0.25">
      <c r="A119" s="133"/>
    </row>
    <row r="122" spans="1:24" x14ac:dyDescent="0.2">
      <c r="A122" s="36" t="s">
        <v>128</v>
      </c>
      <c r="B122" s="39"/>
      <c r="C122" s="39"/>
      <c r="D122" s="39"/>
      <c r="E122" s="39"/>
      <c r="F122" s="39"/>
      <c r="G122" s="39"/>
      <c r="H122" s="39"/>
      <c r="I122" s="39"/>
      <c r="J122" s="39"/>
      <c r="K122" s="39"/>
      <c r="L122" s="39"/>
      <c r="M122" s="39"/>
      <c r="N122" s="39"/>
      <c r="O122" s="39"/>
      <c r="P122" s="39"/>
    </row>
    <row r="123" spans="1:24" ht="15" x14ac:dyDescent="0.25">
      <c r="A123"/>
      <c r="B123" s="39"/>
      <c r="C123" s="39"/>
      <c r="D123" s="39"/>
      <c r="E123" s="39"/>
      <c r="F123" s="39"/>
      <c r="G123" s="39"/>
      <c r="H123" s="39"/>
      <c r="I123" s="39"/>
      <c r="J123" s="39"/>
      <c r="K123" s="39"/>
      <c r="L123" s="39"/>
      <c r="M123" s="39"/>
      <c r="N123" s="39"/>
      <c r="O123" s="39"/>
      <c r="P123" s="39"/>
      <c r="X123" s="32"/>
    </row>
    <row r="124" spans="1:24" ht="30" customHeight="1" x14ac:dyDescent="0.2">
      <c r="A124" s="119"/>
      <c r="B124" s="120"/>
      <c r="C124" s="34" t="s">
        <v>132</v>
      </c>
      <c r="D124" s="34" t="s">
        <v>67</v>
      </c>
      <c r="E124" s="34" t="s">
        <v>66</v>
      </c>
      <c r="F124" s="34" t="s">
        <v>7</v>
      </c>
      <c r="G124" s="34" t="s">
        <v>9</v>
      </c>
      <c r="H124" s="34" t="s">
        <v>336</v>
      </c>
      <c r="I124" s="34" t="s">
        <v>337</v>
      </c>
      <c r="J124" s="34" t="s">
        <v>10</v>
      </c>
      <c r="K124" s="34" t="s">
        <v>6</v>
      </c>
      <c r="L124" s="34" t="s">
        <v>46</v>
      </c>
      <c r="M124" s="34" t="s">
        <v>8</v>
      </c>
      <c r="N124" s="34" t="s">
        <v>68</v>
      </c>
      <c r="O124" s="34" t="s">
        <v>165</v>
      </c>
      <c r="P124" s="35" t="s">
        <v>47</v>
      </c>
    </row>
    <row r="125" spans="1:24" ht="15" x14ac:dyDescent="0.25">
      <c r="A125" s="123"/>
      <c r="B125" s="19" t="s">
        <v>112</v>
      </c>
      <c r="C125" s="42">
        <v>5554516.3481399994</v>
      </c>
      <c r="D125" s="42">
        <v>56547527.356800005</v>
      </c>
      <c r="E125" s="42">
        <v>1584080.3303499999</v>
      </c>
      <c r="F125" s="42">
        <v>157859.65935999999</v>
      </c>
      <c r="G125" s="42">
        <v>279546.68860999995</v>
      </c>
      <c r="H125" s="42">
        <v>458764.30452000001</v>
      </c>
      <c r="I125" s="42">
        <v>11625396.947590001</v>
      </c>
      <c r="J125" s="42">
        <v>11502197.000220001</v>
      </c>
      <c r="K125" s="42">
        <v>52647340.802000001</v>
      </c>
      <c r="L125" s="42">
        <v>25863335</v>
      </c>
      <c r="M125" s="42">
        <v>27584648.925000001</v>
      </c>
      <c r="N125" s="42">
        <v>3236692.3612200026</v>
      </c>
      <c r="O125" s="42">
        <v>39100544.431999996</v>
      </c>
      <c r="P125" s="43">
        <v>879241.7080000001</v>
      </c>
    </row>
    <row r="126" spans="1:24" ht="15" x14ac:dyDescent="0.25">
      <c r="A126" s="123"/>
      <c r="B126" s="158" t="s">
        <v>113</v>
      </c>
      <c r="C126" s="44"/>
      <c r="D126" s="44"/>
      <c r="E126" s="44"/>
      <c r="F126" s="44"/>
      <c r="G126" s="44"/>
      <c r="H126" s="44"/>
      <c r="I126" s="44"/>
      <c r="J126" s="44"/>
      <c r="K126" s="44"/>
      <c r="L126" s="44"/>
      <c r="M126" s="44"/>
      <c r="N126" s="44"/>
      <c r="O126" s="44"/>
      <c r="P126" s="45"/>
    </row>
    <row r="127" spans="1:24" ht="15" x14ac:dyDescent="0.25">
      <c r="A127" s="124"/>
      <c r="B127" s="76" t="s">
        <v>114</v>
      </c>
      <c r="C127" s="30">
        <v>7937.8529200000003</v>
      </c>
      <c r="D127" s="30">
        <v>43096.63751</v>
      </c>
      <c r="E127" s="30">
        <v>0</v>
      </c>
      <c r="F127" s="30">
        <v>73605.432610000003</v>
      </c>
      <c r="G127" s="30">
        <v>0</v>
      </c>
      <c r="H127" s="30">
        <v>0</v>
      </c>
      <c r="I127" s="30">
        <v>0</v>
      </c>
      <c r="J127" s="30">
        <v>0</v>
      </c>
      <c r="K127" s="30">
        <v>933134.86300000001</v>
      </c>
      <c r="L127" s="30">
        <v>0</v>
      </c>
      <c r="M127" s="30">
        <v>0</v>
      </c>
      <c r="N127" s="30">
        <v>0</v>
      </c>
      <c r="O127" s="30">
        <v>0</v>
      </c>
      <c r="P127" s="31">
        <v>0</v>
      </c>
    </row>
    <row r="128" spans="1:24" ht="15" x14ac:dyDescent="0.25">
      <c r="A128" s="124"/>
      <c r="B128" s="159" t="s">
        <v>115</v>
      </c>
      <c r="C128" s="39"/>
      <c r="D128" s="39"/>
      <c r="E128" s="39"/>
      <c r="F128" s="39"/>
      <c r="G128" s="39"/>
      <c r="H128" s="39"/>
      <c r="I128" s="39"/>
      <c r="J128" s="39"/>
      <c r="K128" s="39"/>
      <c r="L128" s="39"/>
      <c r="M128" s="39"/>
      <c r="N128" s="39"/>
      <c r="O128" s="39"/>
      <c r="P128" s="46"/>
    </row>
    <row r="129" spans="1:16" ht="15" x14ac:dyDescent="0.25">
      <c r="A129" s="124"/>
      <c r="B129" s="76" t="s">
        <v>116</v>
      </c>
      <c r="C129" s="30">
        <v>203127.84930999999</v>
      </c>
      <c r="D129" s="30">
        <v>522521.54508000001</v>
      </c>
      <c r="E129" s="30">
        <v>14073.114730000001</v>
      </c>
      <c r="F129" s="30">
        <v>31238.743120000003</v>
      </c>
      <c r="G129" s="30">
        <v>86842.049819999986</v>
      </c>
      <c r="H129" s="30">
        <v>1000</v>
      </c>
      <c r="I129" s="30">
        <v>29791.23242</v>
      </c>
      <c r="J129" s="30">
        <v>207837.64296999999</v>
      </c>
      <c r="K129" s="30">
        <v>2587032.2110000001</v>
      </c>
      <c r="L129" s="30">
        <v>54911</v>
      </c>
      <c r="M129" s="30">
        <v>1332963.838</v>
      </c>
      <c r="N129" s="30">
        <v>87530.44154</v>
      </c>
      <c r="O129" s="30">
        <v>281314.56900000002</v>
      </c>
      <c r="P129" s="31">
        <v>8721.06</v>
      </c>
    </row>
    <row r="130" spans="1:16" ht="15" x14ac:dyDescent="0.25">
      <c r="A130" s="124"/>
      <c r="B130" s="159" t="s">
        <v>117</v>
      </c>
      <c r="C130" s="39"/>
      <c r="D130" s="39"/>
      <c r="E130" s="39"/>
      <c r="F130" s="39"/>
      <c r="G130" s="39"/>
      <c r="H130" s="39"/>
      <c r="I130" s="39"/>
      <c r="J130" s="39"/>
      <c r="K130" s="39"/>
      <c r="L130" s="39"/>
      <c r="M130" s="39"/>
      <c r="N130" s="39"/>
      <c r="O130" s="39"/>
      <c r="P130" s="46"/>
    </row>
    <row r="131" spans="1:16" ht="15" x14ac:dyDescent="0.25">
      <c r="A131" s="124"/>
      <c r="B131" s="76" t="s">
        <v>118</v>
      </c>
      <c r="C131" s="30">
        <v>3069437.72248</v>
      </c>
      <c r="D131" s="30">
        <v>21140066.47346</v>
      </c>
      <c r="E131" s="30">
        <v>123991.11154</v>
      </c>
      <c r="F131" s="30">
        <v>24153.544089999996</v>
      </c>
      <c r="G131" s="30">
        <v>189002.26418999999</v>
      </c>
      <c r="H131" s="30">
        <v>129084.89006250001</v>
      </c>
      <c r="I131" s="30">
        <v>7427020.8994300002</v>
      </c>
      <c r="J131" s="30">
        <v>4683498.0097700004</v>
      </c>
      <c r="K131" s="30">
        <v>18997142.184</v>
      </c>
      <c r="L131" s="30">
        <v>14209238</v>
      </c>
      <c r="M131" s="30">
        <v>9850630.8900000006</v>
      </c>
      <c r="N131" s="30">
        <v>722127.5250799997</v>
      </c>
      <c r="O131" s="30">
        <v>13891537.018999999</v>
      </c>
      <c r="P131" s="31">
        <v>870519.72100000002</v>
      </c>
    </row>
    <row r="132" spans="1:16" ht="15" x14ac:dyDescent="0.25">
      <c r="A132" s="124"/>
      <c r="B132" s="159" t="s">
        <v>119</v>
      </c>
      <c r="C132" s="39"/>
      <c r="D132" s="39"/>
      <c r="E132" s="39"/>
      <c r="F132" s="39"/>
      <c r="G132" s="39"/>
      <c r="H132" s="39"/>
      <c r="I132" s="39"/>
      <c r="J132" s="39"/>
      <c r="K132" s="39"/>
      <c r="L132" s="39"/>
      <c r="M132" s="39"/>
      <c r="N132" s="39"/>
      <c r="O132" s="39"/>
      <c r="P132" s="46"/>
    </row>
    <row r="133" spans="1:16" ht="15" x14ac:dyDescent="0.25">
      <c r="A133" s="124"/>
      <c r="B133" s="76" t="s">
        <v>120</v>
      </c>
      <c r="C133" s="30">
        <v>2274012.92343</v>
      </c>
      <c r="D133" s="30">
        <v>34841842.700750001</v>
      </c>
      <c r="E133" s="30">
        <v>1446016.10408</v>
      </c>
      <c r="F133" s="30">
        <v>28861.939540000003</v>
      </c>
      <c r="G133" s="30">
        <v>3702.3746000000001</v>
      </c>
      <c r="H133" s="30">
        <v>328679.41445749998</v>
      </c>
      <c r="I133" s="30">
        <v>4168584.81574</v>
      </c>
      <c r="J133" s="30">
        <v>6610861.34748</v>
      </c>
      <c r="K133" s="30">
        <v>30130031.544</v>
      </c>
      <c r="L133" s="30">
        <v>11599186</v>
      </c>
      <c r="M133" s="30">
        <v>16401054.197000001</v>
      </c>
      <c r="N133" s="30">
        <v>2427034.394600003</v>
      </c>
      <c r="O133" s="30">
        <v>24927692.844000001</v>
      </c>
      <c r="P133" s="31">
        <v>0.92700000000000005</v>
      </c>
    </row>
    <row r="134" spans="1:16" ht="15" x14ac:dyDescent="0.25">
      <c r="A134" s="124"/>
      <c r="B134" s="159" t="s">
        <v>121</v>
      </c>
      <c r="C134" s="39"/>
      <c r="D134" s="39"/>
      <c r="E134" s="39"/>
      <c r="F134" s="39"/>
      <c r="G134" s="39"/>
      <c r="H134" s="39"/>
      <c r="I134" s="39"/>
      <c r="J134" s="39"/>
      <c r="K134" s="39"/>
      <c r="L134" s="39"/>
      <c r="M134" s="39"/>
      <c r="N134" s="39"/>
      <c r="O134" s="39"/>
      <c r="P134" s="46"/>
    </row>
    <row r="135" spans="1:16" ht="15" x14ac:dyDescent="0.25">
      <c r="A135" s="123"/>
      <c r="B135" s="19" t="s">
        <v>122</v>
      </c>
      <c r="C135" s="42">
        <v>-176785.21767999997</v>
      </c>
      <c r="D135" s="42">
        <v>-1569373.1090900002</v>
      </c>
      <c r="E135" s="42">
        <v>-42704.959599999995</v>
      </c>
      <c r="F135" s="42">
        <v>-84</v>
      </c>
      <c r="G135" s="42">
        <v>-3538</v>
      </c>
      <c r="H135" s="42">
        <v>-27903.912840000005</v>
      </c>
      <c r="I135" s="42">
        <v>-384067.36889000004</v>
      </c>
      <c r="J135" s="42">
        <v>-315439</v>
      </c>
      <c r="K135" s="42">
        <v>-2356526</v>
      </c>
      <c r="L135" s="42">
        <v>-1015875</v>
      </c>
      <c r="M135" s="42">
        <v>-543825.99300000002</v>
      </c>
      <c r="N135" s="42">
        <v>-79717.903550000046</v>
      </c>
      <c r="O135" s="42">
        <v>-977778</v>
      </c>
      <c r="P135" s="43">
        <v>-13320.217999999999</v>
      </c>
    </row>
    <row r="136" spans="1:16" ht="15" x14ac:dyDescent="0.25">
      <c r="A136" s="123"/>
      <c r="B136" s="158" t="s">
        <v>123</v>
      </c>
      <c r="C136" s="42"/>
      <c r="D136" s="42"/>
      <c r="E136" s="42"/>
      <c r="F136" s="42"/>
      <c r="G136" s="42"/>
      <c r="H136" s="42"/>
      <c r="I136" s="42"/>
      <c r="J136" s="42"/>
      <c r="K136" s="42"/>
      <c r="L136" s="42"/>
      <c r="M136" s="42"/>
      <c r="N136" s="42"/>
      <c r="O136" s="42"/>
      <c r="P136" s="43"/>
    </row>
    <row r="137" spans="1:16" ht="15" x14ac:dyDescent="0.25">
      <c r="A137" s="123"/>
      <c r="B137" s="19" t="s">
        <v>124</v>
      </c>
      <c r="C137" s="42">
        <v>7055639.7830699999</v>
      </c>
      <c r="D137" s="42">
        <v>77462654.941050008</v>
      </c>
      <c r="E137" s="42">
        <v>2395726.8511499995</v>
      </c>
      <c r="F137" s="42">
        <v>1945217.4971299986</v>
      </c>
      <c r="G137" s="42">
        <v>836657</v>
      </c>
      <c r="H137" s="42">
        <v>773521.59532000008</v>
      </c>
      <c r="I137" s="42">
        <v>20056418.174109999</v>
      </c>
      <c r="J137" s="42">
        <v>15476181.773</v>
      </c>
      <c r="K137" s="42">
        <v>80714133.716000006</v>
      </c>
      <c r="L137" s="42">
        <v>36251358.001000002</v>
      </c>
      <c r="M137" s="42">
        <v>32788286.805</v>
      </c>
      <c r="N137" s="42">
        <v>2909785.7210500003</v>
      </c>
      <c r="O137" s="42">
        <v>42843853.423999995</v>
      </c>
      <c r="P137" s="43">
        <v>2104380.9819999998</v>
      </c>
    </row>
    <row r="138" spans="1:16" ht="15" x14ac:dyDescent="0.25">
      <c r="A138" s="123"/>
      <c r="B138" s="158" t="s">
        <v>125</v>
      </c>
      <c r="C138" s="42"/>
      <c r="D138" s="42"/>
      <c r="E138" s="42"/>
      <c r="F138" s="42"/>
      <c r="G138" s="42"/>
      <c r="H138" s="42"/>
      <c r="I138" s="42"/>
      <c r="J138" s="42"/>
      <c r="K138" s="42"/>
      <c r="L138" s="42"/>
      <c r="M138" s="42"/>
      <c r="N138" s="42"/>
      <c r="O138" s="42"/>
      <c r="P138" s="43"/>
    </row>
    <row r="139" spans="1:16" ht="15" x14ac:dyDescent="0.25">
      <c r="A139" s="124"/>
      <c r="B139" s="76" t="s">
        <v>114</v>
      </c>
      <c r="C139" s="30">
        <v>551432.62690999999</v>
      </c>
      <c r="D139" s="30">
        <v>268902.24033</v>
      </c>
      <c r="E139" s="30">
        <v>0</v>
      </c>
      <c r="F139" s="30">
        <v>25011.111120000001</v>
      </c>
      <c r="G139" s="30">
        <v>0</v>
      </c>
      <c r="H139" s="30">
        <v>76890.372780000005</v>
      </c>
      <c r="I139" s="30">
        <v>0</v>
      </c>
      <c r="J139" s="30">
        <v>1749726.97673</v>
      </c>
      <c r="K139" s="30">
        <v>69654.876999999993</v>
      </c>
      <c r="L139" s="30">
        <v>1734734</v>
      </c>
      <c r="M139" s="30">
        <v>592810.60900000005</v>
      </c>
      <c r="N139" s="30">
        <v>0</v>
      </c>
      <c r="O139" s="30">
        <v>693301.90700000001</v>
      </c>
      <c r="P139" s="31">
        <v>85207.74</v>
      </c>
    </row>
    <row r="140" spans="1:16" ht="15" x14ac:dyDescent="0.25">
      <c r="A140" s="124"/>
      <c r="B140" s="159" t="s">
        <v>115</v>
      </c>
      <c r="C140" s="39"/>
      <c r="D140" s="39"/>
      <c r="E140" s="39"/>
      <c r="F140" s="39"/>
      <c r="G140" s="39"/>
      <c r="H140" s="39"/>
      <c r="I140" s="39"/>
      <c r="J140" s="39"/>
      <c r="K140" s="39"/>
      <c r="L140" s="39"/>
      <c r="M140" s="39"/>
      <c r="N140" s="39"/>
      <c r="O140" s="39"/>
      <c r="P140" s="46"/>
    </row>
    <row r="141" spans="1:16" ht="15" x14ac:dyDescent="0.25">
      <c r="A141" s="124"/>
      <c r="B141" s="76" t="s">
        <v>116</v>
      </c>
      <c r="C141" s="30">
        <v>207788.37846000001</v>
      </c>
      <c r="D141" s="30">
        <v>1858333.34822</v>
      </c>
      <c r="E141" s="30">
        <v>0</v>
      </c>
      <c r="F141" s="30">
        <v>257425.93411999999</v>
      </c>
      <c r="G141" s="30">
        <v>2117</v>
      </c>
      <c r="H141" s="30">
        <v>4787.1890700000004</v>
      </c>
      <c r="I141" s="30">
        <v>220426.08296999999</v>
      </c>
      <c r="J141" s="30">
        <v>859918.42038999998</v>
      </c>
      <c r="K141" s="30">
        <v>260830.921</v>
      </c>
      <c r="L141" s="30">
        <v>4517667</v>
      </c>
      <c r="M141" s="30">
        <v>2461913.0839999998</v>
      </c>
      <c r="N141" s="30">
        <v>2909785.7210500003</v>
      </c>
      <c r="O141" s="30">
        <v>5422492.3890000004</v>
      </c>
      <c r="P141" s="31">
        <v>910269.63800000004</v>
      </c>
    </row>
    <row r="142" spans="1:16" ht="15" x14ac:dyDescent="0.25">
      <c r="A142" s="124"/>
      <c r="B142" s="159" t="s">
        <v>117</v>
      </c>
      <c r="C142" s="30"/>
      <c r="D142" s="30"/>
      <c r="E142" s="30"/>
      <c r="F142" s="30"/>
      <c r="G142" s="30"/>
      <c r="H142" s="30"/>
      <c r="I142" s="30"/>
      <c r="J142" s="30"/>
      <c r="K142" s="30"/>
      <c r="L142" s="30"/>
      <c r="M142" s="30"/>
      <c r="N142" s="30"/>
      <c r="O142" s="30"/>
      <c r="P142" s="31"/>
    </row>
    <row r="143" spans="1:16" ht="15" x14ac:dyDescent="0.25">
      <c r="A143" s="124"/>
      <c r="B143" s="76" t="s">
        <v>126</v>
      </c>
      <c r="C143" s="30">
        <v>6296418.7776999995</v>
      </c>
      <c r="D143" s="30">
        <v>75335419.352500007</v>
      </c>
      <c r="E143" s="30">
        <v>2395726.8511499995</v>
      </c>
      <c r="F143" s="30">
        <v>1662780.4518899987</v>
      </c>
      <c r="G143" s="30">
        <v>834540</v>
      </c>
      <c r="H143" s="30">
        <v>691844.03347000002</v>
      </c>
      <c r="I143" s="30">
        <v>19835992.091140002</v>
      </c>
      <c r="J143" s="30">
        <v>12866536.375879999</v>
      </c>
      <c r="K143" s="30">
        <v>80383647.917999998</v>
      </c>
      <c r="L143" s="30">
        <v>29998957.001000002</v>
      </c>
      <c r="M143" s="30">
        <v>29733563.112000003</v>
      </c>
      <c r="N143" s="30">
        <v>0</v>
      </c>
      <c r="O143" s="30">
        <v>36728059.127999999</v>
      </c>
      <c r="P143" s="31">
        <v>1108903.6040000001</v>
      </c>
    </row>
    <row r="144" spans="1:16" ht="15" x14ac:dyDescent="0.25">
      <c r="A144" s="125"/>
      <c r="B144" s="160" t="s">
        <v>127</v>
      </c>
      <c r="C144" s="47"/>
      <c r="D144" s="47"/>
      <c r="E144" s="47"/>
      <c r="F144" s="47"/>
      <c r="G144" s="47"/>
      <c r="H144" s="47"/>
      <c r="I144" s="47"/>
      <c r="J144" s="47"/>
      <c r="K144" s="47"/>
      <c r="L144" s="47"/>
      <c r="M144" s="47"/>
      <c r="N144" s="47"/>
      <c r="O144" s="47"/>
      <c r="P144" s="48"/>
    </row>
    <row r="145" spans="1:18" ht="15" x14ac:dyDescent="0.25">
      <c r="A145"/>
      <c r="B145" s="39"/>
      <c r="C145" s="39"/>
      <c r="D145" s="39"/>
      <c r="E145" s="39"/>
      <c r="F145" s="39"/>
      <c r="G145" s="39"/>
      <c r="H145" s="39"/>
      <c r="I145" s="39"/>
      <c r="J145" s="39"/>
      <c r="K145" s="39"/>
      <c r="L145" s="39"/>
      <c r="M145" s="39"/>
      <c r="N145" s="39"/>
      <c r="O145" s="39"/>
      <c r="P145" s="39"/>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50" orientation="landscape" horizontalDpi="360" verticalDpi="360" r:id="rId1"/>
  <rowBreaks count="2" manualBreakCount="2">
    <brk id="55" max="16383" man="1"/>
    <brk id="120" max="15" man="1"/>
  </rowBreaks>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7"/>
  <sheetViews>
    <sheetView showGridLines="0" zoomScaleNormal="100" workbookViewId="0">
      <pane xSplit="2" ySplit="4" topLeftCell="J62" activePane="bottomRight" state="frozen"/>
      <selection activeCell="A40" sqref="A40"/>
      <selection pane="topRight" activeCell="A40" sqref="A40"/>
      <selection pane="bottomLeft" activeCell="A40" sqref="A40"/>
      <selection pane="bottomRight" activeCell="Y80" sqref="Y80:Y92"/>
    </sheetView>
  </sheetViews>
  <sheetFormatPr defaultRowHeight="11.25" x14ac:dyDescent="0.25"/>
  <cols>
    <col min="1" max="1" width="4.28515625" style="8" customWidth="1"/>
    <col min="2" max="2" width="62.7109375" style="8" bestFit="1" customWidth="1"/>
    <col min="3" max="23" width="12.42578125" style="8" customWidth="1"/>
    <col min="24" max="24" width="9.140625" style="8"/>
    <col min="25" max="25" width="9.5703125" style="8" bestFit="1" customWidth="1"/>
    <col min="26" max="16384" width="9.140625" style="8"/>
  </cols>
  <sheetData>
    <row r="1" spans="1:23" ht="15" customHeight="1" x14ac:dyDescent="0.25">
      <c r="A1" s="62" t="s">
        <v>33</v>
      </c>
      <c r="B1" s="23"/>
    </row>
    <row r="2" spans="1:23" ht="15" customHeight="1" x14ac:dyDescent="0.25">
      <c r="A2" s="62" t="s">
        <v>150</v>
      </c>
      <c r="B2" s="23"/>
    </row>
    <row r="3" spans="1:23" ht="15" customHeight="1" x14ac:dyDescent="0.25">
      <c r="A3" s="63" t="s">
        <v>151</v>
      </c>
    </row>
    <row r="4" spans="1:23" s="1" customFormat="1" ht="30" customHeight="1" x14ac:dyDescent="0.25">
      <c r="A4" s="64"/>
      <c r="B4" s="65"/>
      <c r="C4" s="66" t="s">
        <v>8</v>
      </c>
      <c r="D4" s="67" t="s">
        <v>152</v>
      </c>
      <c r="E4" s="68" t="s">
        <v>7</v>
      </c>
      <c r="F4" s="66" t="s">
        <v>153</v>
      </c>
      <c r="G4" s="68" t="s">
        <v>154</v>
      </c>
      <c r="H4" s="68" t="s">
        <v>9</v>
      </c>
      <c r="I4" s="68" t="s">
        <v>155</v>
      </c>
      <c r="J4" s="66" t="s">
        <v>156</v>
      </c>
      <c r="K4" s="68" t="s">
        <v>157</v>
      </c>
      <c r="L4" s="67" t="s">
        <v>158</v>
      </c>
      <c r="M4" s="68" t="s">
        <v>10</v>
      </c>
      <c r="N4" s="66" t="s">
        <v>6</v>
      </c>
      <c r="O4" s="68" t="s">
        <v>159</v>
      </c>
      <c r="P4" s="68" t="s">
        <v>160</v>
      </c>
      <c r="Q4" s="68" t="s">
        <v>161</v>
      </c>
      <c r="R4" s="68" t="s">
        <v>162</v>
      </c>
      <c r="S4" s="68" t="s">
        <v>163</v>
      </c>
      <c r="T4" s="68" t="s">
        <v>164</v>
      </c>
      <c r="U4" s="68" t="s">
        <v>165</v>
      </c>
      <c r="V4" s="68" t="s">
        <v>166</v>
      </c>
      <c r="W4" s="69" t="s">
        <v>167</v>
      </c>
    </row>
    <row r="5" spans="1:23" ht="15" customHeight="1" x14ac:dyDescent="0.25">
      <c r="A5" s="70"/>
      <c r="B5" s="3" t="s">
        <v>168</v>
      </c>
      <c r="C5" s="71"/>
      <c r="D5" s="71"/>
      <c r="E5" s="71"/>
      <c r="F5" s="71"/>
      <c r="G5" s="71"/>
      <c r="H5" s="71"/>
      <c r="I5" s="71"/>
      <c r="J5" s="71"/>
      <c r="K5" s="71"/>
      <c r="L5" s="71"/>
      <c r="M5" s="71"/>
      <c r="N5" s="71"/>
      <c r="O5" s="71"/>
      <c r="P5" s="71"/>
      <c r="Q5" s="71"/>
      <c r="R5" s="71"/>
      <c r="S5" s="71"/>
      <c r="T5" s="71"/>
      <c r="U5" s="71"/>
      <c r="V5" s="71"/>
      <c r="W5" s="72"/>
    </row>
    <row r="6" spans="1:23" ht="15" customHeight="1" x14ac:dyDescent="0.25">
      <c r="A6" s="4" t="s">
        <v>11</v>
      </c>
      <c r="B6" s="5" t="s">
        <v>169</v>
      </c>
      <c r="C6" s="73">
        <v>1443315</v>
      </c>
      <c r="D6" s="74">
        <v>2244724</v>
      </c>
      <c r="E6" s="74">
        <v>4823</v>
      </c>
      <c r="F6" s="74">
        <v>2192317</v>
      </c>
      <c r="G6" s="74">
        <v>29748</v>
      </c>
      <c r="H6" s="74">
        <v>6535</v>
      </c>
      <c r="I6" s="74">
        <v>1585</v>
      </c>
      <c r="J6" s="74">
        <v>306519</v>
      </c>
      <c r="K6" s="74">
        <v>6347</v>
      </c>
      <c r="L6" s="74">
        <v>277387</v>
      </c>
      <c r="M6" s="74">
        <v>305018</v>
      </c>
      <c r="N6" s="74">
        <v>1926260</v>
      </c>
      <c r="O6" s="74">
        <v>190</v>
      </c>
      <c r="P6" s="74">
        <v>131212</v>
      </c>
      <c r="Q6" s="74">
        <v>78588</v>
      </c>
      <c r="R6" s="74">
        <v>711377</v>
      </c>
      <c r="S6" s="74">
        <v>121544</v>
      </c>
      <c r="T6" s="74">
        <v>36</v>
      </c>
      <c r="U6" s="74">
        <v>756411</v>
      </c>
      <c r="V6" s="74">
        <v>12808</v>
      </c>
      <c r="W6" s="75">
        <v>33918</v>
      </c>
    </row>
    <row r="7" spans="1:23" ht="15" customHeight="1" x14ac:dyDescent="0.25">
      <c r="A7" s="4"/>
      <c r="B7" s="6" t="s">
        <v>170</v>
      </c>
      <c r="C7" s="74"/>
      <c r="D7" s="74"/>
      <c r="E7" s="74"/>
      <c r="F7" s="74"/>
      <c r="G7" s="74"/>
      <c r="H7" s="74"/>
      <c r="I7" s="74"/>
      <c r="J7" s="74"/>
      <c r="K7" s="74"/>
      <c r="L7" s="74"/>
      <c r="M7" s="74"/>
      <c r="N7" s="74"/>
      <c r="O7" s="74"/>
      <c r="P7" s="74"/>
      <c r="Q7" s="74"/>
      <c r="R7" s="74"/>
      <c r="S7" s="74"/>
      <c r="T7" s="74"/>
      <c r="U7" s="74"/>
      <c r="V7" s="74"/>
      <c r="W7" s="75"/>
    </row>
    <row r="8" spans="1:23" ht="15" customHeight="1" x14ac:dyDescent="0.25">
      <c r="A8" s="4" t="s">
        <v>12</v>
      </c>
      <c r="B8" s="5" t="s">
        <v>171</v>
      </c>
      <c r="C8" s="74">
        <v>296744</v>
      </c>
      <c r="D8" s="74">
        <v>839552</v>
      </c>
      <c r="E8" s="74">
        <v>73103</v>
      </c>
      <c r="F8" s="74">
        <v>610574</v>
      </c>
      <c r="G8" s="74">
        <v>31940</v>
      </c>
      <c r="H8" s="74">
        <v>16479</v>
      </c>
      <c r="I8" s="74">
        <v>17291</v>
      </c>
      <c r="J8" s="74">
        <v>200657</v>
      </c>
      <c r="K8" s="74">
        <v>41853</v>
      </c>
      <c r="L8" s="74">
        <v>110249</v>
      </c>
      <c r="M8" s="74">
        <v>69870</v>
      </c>
      <c r="N8" s="74">
        <v>1238202</v>
      </c>
      <c r="O8" s="74">
        <v>2083</v>
      </c>
      <c r="P8" s="74">
        <v>60628</v>
      </c>
      <c r="Q8" s="74">
        <v>51722</v>
      </c>
      <c r="R8" s="74">
        <v>84936</v>
      </c>
      <c r="S8" s="74">
        <v>115127</v>
      </c>
      <c r="T8" s="74">
        <v>53692</v>
      </c>
      <c r="U8" s="74">
        <v>226441</v>
      </c>
      <c r="V8" s="74">
        <v>8542</v>
      </c>
      <c r="W8" s="75">
        <v>136140</v>
      </c>
    </row>
    <row r="9" spans="1:23" ht="15" customHeight="1" x14ac:dyDescent="0.25">
      <c r="A9" s="4"/>
      <c r="B9" s="6" t="s">
        <v>172</v>
      </c>
      <c r="C9" s="74"/>
      <c r="D9" s="74"/>
      <c r="E9" s="74"/>
      <c r="F9" s="74"/>
      <c r="G9" s="74"/>
      <c r="H9" s="74"/>
      <c r="I9" s="74"/>
      <c r="J9" s="74"/>
      <c r="K9" s="74"/>
      <c r="L9" s="74"/>
      <c r="M9" s="74"/>
      <c r="N9" s="74"/>
      <c r="O9" s="74"/>
      <c r="P9" s="74"/>
      <c r="Q9" s="74"/>
      <c r="R9" s="74"/>
      <c r="S9" s="74"/>
      <c r="T9" s="74"/>
      <c r="U9" s="74"/>
      <c r="V9" s="74"/>
      <c r="W9" s="75"/>
    </row>
    <row r="10" spans="1:23" ht="15" customHeight="1" x14ac:dyDescent="0.25">
      <c r="A10" s="4" t="s">
        <v>13</v>
      </c>
      <c r="B10" s="5" t="s">
        <v>173</v>
      </c>
      <c r="C10" s="74">
        <v>1745291</v>
      </c>
      <c r="D10" s="74">
        <v>3356929</v>
      </c>
      <c r="E10" s="74">
        <v>10871</v>
      </c>
      <c r="F10" s="74">
        <v>4459484</v>
      </c>
      <c r="G10" s="74">
        <v>1367015</v>
      </c>
      <c r="H10" s="74">
        <v>87616</v>
      </c>
      <c r="I10" s="74">
        <v>27838</v>
      </c>
      <c r="J10" s="74">
        <v>352487</v>
      </c>
      <c r="K10" s="74">
        <v>105535</v>
      </c>
      <c r="L10" s="74">
        <v>3173</v>
      </c>
      <c r="M10" s="74">
        <v>98239</v>
      </c>
      <c r="N10" s="74">
        <v>5062253</v>
      </c>
      <c r="O10" s="74">
        <v>676908</v>
      </c>
      <c r="P10" s="74">
        <v>7193</v>
      </c>
      <c r="Q10" s="74">
        <v>293686</v>
      </c>
      <c r="R10" s="74">
        <v>396056</v>
      </c>
      <c r="S10" s="74">
        <v>14476</v>
      </c>
      <c r="T10" s="74">
        <v>5363</v>
      </c>
      <c r="U10" s="74">
        <v>2001709</v>
      </c>
      <c r="V10" s="74">
        <v>16448</v>
      </c>
      <c r="W10" s="75">
        <v>14225</v>
      </c>
    </row>
    <row r="11" spans="1:23" ht="15" customHeight="1" x14ac:dyDescent="0.25">
      <c r="A11" s="4"/>
      <c r="B11" s="6" t="s">
        <v>34</v>
      </c>
      <c r="C11" s="74"/>
      <c r="D11" s="74"/>
      <c r="E11" s="74"/>
      <c r="F11" s="74"/>
      <c r="G11" s="74"/>
      <c r="H11" s="74"/>
      <c r="I11" s="74"/>
      <c r="J11" s="74"/>
      <c r="K11" s="74"/>
      <c r="L11" s="74"/>
      <c r="M11" s="74"/>
      <c r="N11" s="74"/>
      <c r="O11" s="74"/>
      <c r="P11" s="74"/>
      <c r="Q11" s="74"/>
      <c r="R11" s="74"/>
      <c r="S11" s="74"/>
      <c r="T11" s="74"/>
      <c r="U11" s="74"/>
      <c r="V11" s="74"/>
      <c r="W11" s="75"/>
    </row>
    <row r="12" spans="1:23" ht="15" customHeight="1" x14ac:dyDescent="0.25">
      <c r="A12" s="4" t="s">
        <v>14</v>
      </c>
      <c r="B12" s="5" t="s">
        <v>174</v>
      </c>
      <c r="C12" s="74">
        <v>45858</v>
      </c>
      <c r="D12" s="74">
        <v>0</v>
      </c>
      <c r="E12" s="74">
        <v>0</v>
      </c>
      <c r="F12" s="74">
        <v>1002301</v>
      </c>
      <c r="G12" s="74">
        <v>0</v>
      </c>
      <c r="H12" s="74">
        <v>8021</v>
      </c>
      <c r="I12" s="74">
        <v>0</v>
      </c>
      <c r="J12" s="74">
        <v>470314</v>
      </c>
      <c r="K12" s="74">
        <v>219389</v>
      </c>
      <c r="L12" s="74">
        <v>7180</v>
      </c>
      <c r="M12" s="74">
        <v>4192</v>
      </c>
      <c r="N12" s="74">
        <v>1147319</v>
      </c>
      <c r="O12" s="74">
        <v>50501</v>
      </c>
      <c r="P12" s="74">
        <v>51589</v>
      </c>
      <c r="Q12" s="74">
        <v>0</v>
      </c>
      <c r="R12" s="74">
        <v>148854</v>
      </c>
      <c r="S12" s="74">
        <v>32929</v>
      </c>
      <c r="T12" s="74">
        <v>0</v>
      </c>
      <c r="U12" s="74">
        <v>4005555</v>
      </c>
      <c r="V12" s="74">
        <v>0</v>
      </c>
      <c r="W12" s="75">
        <v>0</v>
      </c>
    </row>
    <row r="13" spans="1:23" ht="15" customHeight="1" x14ac:dyDescent="0.25">
      <c r="A13" s="4"/>
      <c r="B13" s="6" t="s">
        <v>175</v>
      </c>
      <c r="C13" s="74"/>
      <c r="D13" s="74"/>
      <c r="E13" s="74"/>
      <c r="F13" s="74"/>
      <c r="G13" s="74"/>
      <c r="H13" s="74"/>
      <c r="I13" s="74"/>
      <c r="J13" s="74"/>
      <c r="K13" s="74"/>
      <c r="L13" s="74"/>
      <c r="M13" s="74"/>
      <c r="N13" s="74"/>
      <c r="O13" s="74"/>
      <c r="P13" s="74"/>
      <c r="Q13" s="74"/>
      <c r="R13" s="74"/>
      <c r="S13" s="74"/>
      <c r="T13" s="74"/>
      <c r="U13" s="74"/>
      <c r="V13" s="74"/>
      <c r="W13" s="75"/>
    </row>
    <row r="14" spans="1:23" ht="15" customHeight="1" x14ac:dyDescent="0.25">
      <c r="A14" s="4" t="s">
        <v>15</v>
      </c>
      <c r="B14" s="5" t="s">
        <v>176</v>
      </c>
      <c r="C14" s="74">
        <v>8934978</v>
      </c>
      <c r="D14" s="74">
        <v>2698636</v>
      </c>
      <c r="E14" s="74">
        <v>297818</v>
      </c>
      <c r="F14" s="74">
        <v>8531600</v>
      </c>
      <c r="G14" s="74">
        <v>527756</v>
      </c>
      <c r="H14" s="74">
        <v>123</v>
      </c>
      <c r="I14" s="74">
        <v>71260</v>
      </c>
      <c r="J14" s="74">
        <v>105371</v>
      </c>
      <c r="K14" s="74">
        <v>74720</v>
      </c>
      <c r="L14" s="74">
        <v>953266</v>
      </c>
      <c r="M14" s="74">
        <v>1282417</v>
      </c>
      <c r="N14" s="74">
        <v>18851152</v>
      </c>
      <c r="O14" s="74">
        <v>225921</v>
      </c>
      <c r="P14" s="74">
        <v>48990</v>
      </c>
      <c r="Q14" s="74">
        <v>164674</v>
      </c>
      <c r="R14" s="74">
        <v>117751</v>
      </c>
      <c r="S14" s="74">
        <v>659057</v>
      </c>
      <c r="T14" s="74">
        <v>0</v>
      </c>
      <c r="U14" s="74">
        <v>4961812</v>
      </c>
      <c r="V14" s="74">
        <v>6164</v>
      </c>
      <c r="W14" s="75">
        <v>1735256</v>
      </c>
    </row>
    <row r="15" spans="1:23" ht="15" customHeight="1" x14ac:dyDescent="0.25">
      <c r="A15" s="4"/>
      <c r="B15" s="6" t="s">
        <v>177</v>
      </c>
      <c r="C15" s="74"/>
      <c r="D15" s="74"/>
      <c r="E15" s="74"/>
      <c r="F15" s="74"/>
      <c r="G15" s="74"/>
      <c r="H15" s="74"/>
      <c r="I15" s="74"/>
      <c r="J15" s="74"/>
      <c r="K15" s="74"/>
      <c r="L15" s="74"/>
      <c r="M15" s="74"/>
      <c r="N15" s="74"/>
      <c r="O15" s="74"/>
      <c r="P15" s="74"/>
      <c r="Q15" s="74"/>
      <c r="R15" s="74"/>
      <c r="S15" s="74"/>
      <c r="T15" s="74"/>
      <c r="U15" s="74"/>
      <c r="V15" s="74"/>
      <c r="W15" s="75"/>
    </row>
    <row r="16" spans="1:23" ht="15" customHeight="1" x14ac:dyDescent="0.25">
      <c r="A16" s="4"/>
      <c r="B16" s="76" t="s">
        <v>178</v>
      </c>
      <c r="C16" s="77">
        <v>8990451</v>
      </c>
      <c r="D16" s="77">
        <v>2760346</v>
      </c>
      <c r="E16" s="77">
        <v>297818</v>
      </c>
      <c r="F16" s="77">
        <v>8669490</v>
      </c>
      <c r="G16" s="77">
        <v>527756</v>
      </c>
      <c r="H16" s="77">
        <v>123</v>
      </c>
      <c r="I16" s="77">
        <v>78304</v>
      </c>
      <c r="J16" s="77">
        <v>126457</v>
      </c>
      <c r="K16" s="77">
        <v>75961</v>
      </c>
      <c r="L16" s="77">
        <v>955094</v>
      </c>
      <c r="M16" s="77">
        <v>1306076</v>
      </c>
      <c r="N16" s="77">
        <v>19286185</v>
      </c>
      <c r="O16" s="77">
        <v>225921</v>
      </c>
      <c r="P16" s="77">
        <v>48990</v>
      </c>
      <c r="Q16" s="77">
        <v>165305</v>
      </c>
      <c r="R16" s="77">
        <v>117751</v>
      </c>
      <c r="S16" s="77">
        <v>659057</v>
      </c>
      <c r="T16" s="77">
        <v>0</v>
      </c>
      <c r="U16" s="77">
        <v>5007243</v>
      </c>
      <c r="V16" s="77">
        <v>6489</v>
      </c>
      <c r="W16" s="78">
        <v>1735256</v>
      </c>
    </row>
    <row r="17" spans="1:23" ht="15" customHeight="1" x14ac:dyDescent="0.25">
      <c r="A17" s="4"/>
      <c r="B17" s="79" t="s">
        <v>179</v>
      </c>
      <c r="C17" s="77"/>
      <c r="D17" s="77"/>
      <c r="E17" s="77"/>
      <c r="F17" s="77"/>
      <c r="G17" s="77"/>
      <c r="H17" s="77"/>
      <c r="I17" s="77"/>
      <c r="J17" s="77"/>
      <c r="K17" s="77"/>
      <c r="L17" s="77"/>
      <c r="M17" s="77"/>
      <c r="N17" s="77"/>
      <c r="O17" s="77"/>
      <c r="P17" s="77"/>
      <c r="Q17" s="77"/>
      <c r="R17" s="77"/>
      <c r="S17" s="77"/>
      <c r="T17" s="77"/>
      <c r="U17" s="77"/>
      <c r="V17" s="77"/>
      <c r="W17" s="78"/>
    </row>
    <row r="18" spans="1:23" ht="15" customHeight="1" x14ac:dyDescent="0.25">
      <c r="A18" s="4"/>
      <c r="B18" s="76" t="s">
        <v>180</v>
      </c>
      <c r="C18" s="77">
        <v>-55473</v>
      </c>
      <c r="D18" s="77">
        <v>-61710</v>
      </c>
      <c r="E18" s="77">
        <v>0</v>
      </c>
      <c r="F18" s="77">
        <v>-137890</v>
      </c>
      <c r="G18" s="77">
        <v>0</v>
      </c>
      <c r="H18" s="77">
        <v>0</v>
      </c>
      <c r="I18" s="77">
        <v>-7044</v>
      </c>
      <c r="J18" s="77">
        <v>-21086</v>
      </c>
      <c r="K18" s="77">
        <v>-1241</v>
      </c>
      <c r="L18" s="77">
        <v>-1828</v>
      </c>
      <c r="M18" s="77">
        <v>-23659</v>
      </c>
      <c r="N18" s="77">
        <v>-435033</v>
      </c>
      <c r="O18" s="77">
        <v>0</v>
      </c>
      <c r="P18" s="77">
        <v>0</v>
      </c>
      <c r="Q18" s="77">
        <v>-631</v>
      </c>
      <c r="R18" s="77">
        <v>0</v>
      </c>
      <c r="S18" s="77">
        <v>0</v>
      </c>
      <c r="T18" s="77">
        <v>0</v>
      </c>
      <c r="U18" s="77">
        <v>-45431</v>
      </c>
      <c r="V18" s="77">
        <v>-325</v>
      </c>
      <c r="W18" s="78">
        <v>0</v>
      </c>
    </row>
    <row r="19" spans="1:23" ht="15" customHeight="1" x14ac:dyDescent="0.25">
      <c r="A19" s="4"/>
      <c r="B19" s="79" t="s">
        <v>181</v>
      </c>
      <c r="C19" s="77"/>
      <c r="D19" s="77"/>
      <c r="E19" s="77"/>
      <c r="F19" s="77"/>
      <c r="G19" s="77"/>
      <c r="H19" s="77"/>
      <c r="I19" s="77"/>
      <c r="J19" s="77"/>
      <c r="K19" s="77"/>
      <c r="L19" s="77"/>
      <c r="M19" s="77"/>
      <c r="N19" s="77"/>
      <c r="O19" s="77"/>
      <c r="P19" s="77"/>
      <c r="Q19" s="77"/>
      <c r="R19" s="77"/>
      <c r="S19" s="77"/>
      <c r="T19" s="77"/>
      <c r="U19" s="77"/>
      <c r="V19" s="77"/>
      <c r="W19" s="78"/>
    </row>
    <row r="20" spans="1:23" ht="15" customHeight="1" x14ac:dyDescent="0.25">
      <c r="A20" s="4" t="s">
        <v>16</v>
      </c>
      <c r="B20" s="5" t="s">
        <v>182</v>
      </c>
      <c r="C20" s="74">
        <v>2347750</v>
      </c>
      <c r="D20" s="74">
        <v>2025834</v>
      </c>
      <c r="E20" s="74">
        <v>69304</v>
      </c>
      <c r="F20" s="74">
        <v>7997807</v>
      </c>
      <c r="G20" s="74">
        <v>747085</v>
      </c>
      <c r="H20" s="74">
        <v>842064</v>
      </c>
      <c r="I20" s="74">
        <v>0</v>
      </c>
      <c r="J20" s="74">
        <v>322114</v>
      </c>
      <c r="K20" s="74">
        <v>225</v>
      </c>
      <c r="L20" s="74">
        <v>924624</v>
      </c>
      <c r="M20" s="74">
        <v>370938</v>
      </c>
      <c r="N20" s="74">
        <v>8353214</v>
      </c>
      <c r="O20" s="74">
        <v>24402</v>
      </c>
      <c r="P20" s="74">
        <v>97051</v>
      </c>
      <c r="Q20" s="74">
        <v>405723</v>
      </c>
      <c r="R20" s="74">
        <v>999242</v>
      </c>
      <c r="S20" s="74">
        <v>868042</v>
      </c>
      <c r="T20" s="74">
        <v>0</v>
      </c>
      <c r="U20" s="74">
        <v>2597135</v>
      </c>
      <c r="V20" s="74">
        <v>1218772</v>
      </c>
      <c r="W20" s="75">
        <v>6070517</v>
      </c>
    </row>
    <row r="21" spans="1:23" ht="15" customHeight="1" x14ac:dyDescent="0.25">
      <c r="A21" s="4"/>
      <c r="B21" s="6" t="s">
        <v>183</v>
      </c>
      <c r="C21" s="74"/>
      <c r="D21" s="74"/>
      <c r="E21" s="74"/>
      <c r="F21" s="74"/>
      <c r="G21" s="74"/>
      <c r="H21" s="74"/>
      <c r="I21" s="74"/>
      <c r="J21" s="74"/>
      <c r="K21" s="74"/>
      <c r="L21" s="74"/>
      <c r="M21" s="74"/>
      <c r="N21" s="74"/>
      <c r="O21" s="74"/>
      <c r="P21" s="74"/>
      <c r="Q21" s="74"/>
      <c r="R21" s="74"/>
      <c r="S21" s="74"/>
      <c r="T21" s="74"/>
      <c r="U21" s="74"/>
      <c r="V21" s="74"/>
      <c r="W21" s="75"/>
    </row>
    <row r="22" spans="1:23" ht="15" customHeight="1" x14ac:dyDescent="0.25">
      <c r="A22" s="4"/>
      <c r="B22" s="76" t="s">
        <v>184</v>
      </c>
      <c r="C22" s="77">
        <v>2349529</v>
      </c>
      <c r="D22" s="77">
        <v>2046328</v>
      </c>
      <c r="E22" s="77">
        <v>69304</v>
      </c>
      <c r="F22" s="77">
        <v>7998223</v>
      </c>
      <c r="G22" s="77">
        <v>747371</v>
      </c>
      <c r="H22" s="77">
        <v>930442</v>
      </c>
      <c r="I22" s="77">
        <v>0</v>
      </c>
      <c r="J22" s="77">
        <v>322114</v>
      </c>
      <c r="K22" s="77">
        <v>225</v>
      </c>
      <c r="L22" s="77">
        <v>924624</v>
      </c>
      <c r="M22" s="77">
        <v>371004</v>
      </c>
      <c r="N22" s="77">
        <v>8512777</v>
      </c>
      <c r="O22" s="77">
        <v>24402</v>
      </c>
      <c r="P22" s="77">
        <v>97051</v>
      </c>
      <c r="Q22" s="77">
        <v>405724</v>
      </c>
      <c r="R22" s="77">
        <v>999242</v>
      </c>
      <c r="S22" s="77">
        <v>868042</v>
      </c>
      <c r="T22" s="77">
        <v>0</v>
      </c>
      <c r="U22" s="77">
        <v>2597135</v>
      </c>
      <c r="V22" s="77">
        <v>1218772</v>
      </c>
      <c r="W22" s="78">
        <v>6070517</v>
      </c>
    </row>
    <row r="23" spans="1:23" ht="15" customHeight="1" x14ac:dyDescent="0.25">
      <c r="A23" s="4"/>
      <c r="B23" s="79" t="s">
        <v>179</v>
      </c>
      <c r="C23" s="77"/>
      <c r="D23" s="77"/>
      <c r="E23" s="77"/>
      <c r="F23" s="77"/>
      <c r="G23" s="77"/>
      <c r="H23" s="77"/>
      <c r="I23" s="77"/>
      <c r="J23" s="77"/>
      <c r="K23" s="77"/>
      <c r="L23" s="77"/>
      <c r="M23" s="77"/>
      <c r="N23" s="77"/>
      <c r="O23" s="77"/>
      <c r="P23" s="77"/>
      <c r="Q23" s="77"/>
      <c r="R23" s="77"/>
      <c r="S23" s="77"/>
      <c r="T23" s="77"/>
      <c r="U23" s="77"/>
      <c r="V23" s="77"/>
      <c r="W23" s="78"/>
    </row>
    <row r="24" spans="1:23" ht="15" customHeight="1" x14ac:dyDescent="0.25">
      <c r="A24" s="4"/>
      <c r="B24" s="76" t="s">
        <v>185</v>
      </c>
      <c r="C24" s="77">
        <v>-1779</v>
      </c>
      <c r="D24" s="77">
        <v>-20494</v>
      </c>
      <c r="E24" s="77">
        <v>0</v>
      </c>
      <c r="F24" s="77">
        <v>-416</v>
      </c>
      <c r="G24" s="77">
        <v>-286</v>
      </c>
      <c r="H24" s="77">
        <v>-88378</v>
      </c>
      <c r="I24" s="77">
        <v>0</v>
      </c>
      <c r="J24" s="77">
        <v>0</v>
      </c>
      <c r="K24" s="77">
        <v>0</v>
      </c>
      <c r="L24" s="77">
        <v>0</v>
      </c>
      <c r="M24" s="77">
        <v>-66</v>
      </c>
      <c r="N24" s="77">
        <v>-159563</v>
      </c>
      <c r="O24" s="77">
        <v>0</v>
      </c>
      <c r="P24" s="77">
        <v>0</v>
      </c>
      <c r="Q24" s="77">
        <v>-1</v>
      </c>
      <c r="R24" s="77">
        <v>0</v>
      </c>
      <c r="S24" s="77">
        <v>0</v>
      </c>
      <c r="T24" s="77">
        <v>0</v>
      </c>
      <c r="U24" s="77">
        <v>0</v>
      </c>
      <c r="V24" s="77">
        <v>0</v>
      </c>
      <c r="W24" s="78">
        <v>0</v>
      </c>
    </row>
    <row r="25" spans="1:23" ht="15" customHeight="1" x14ac:dyDescent="0.25">
      <c r="A25" s="4"/>
      <c r="B25" s="79" t="s">
        <v>181</v>
      </c>
      <c r="C25" s="77"/>
      <c r="D25" s="77"/>
      <c r="E25" s="77"/>
      <c r="F25" s="77"/>
      <c r="G25" s="77"/>
      <c r="H25" s="77"/>
      <c r="I25" s="77"/>
      <c r="J25" s="77"/>
      <c r="K25" s="77"/>
      <c r="L25" s="77"/>
      <c r="M25" s="77"/>
      <c r="N25" s="77"/>
      <c r="O25" s="77"/>
      <c r="P25" s="77"/>
      <c r="Q25" s="77"/>
      <c r="R25" s="77"/>
      <c r="S25" s="77"/>
      <c r="T25" s="77"/>
      <c r="U25" s="77"/>
      <c r="V25" s="77"/>
      <c r="W25" s="78"/>
    </row>
    <row r="26" spans="1:23" ht="15" customHeight="1" x14ac:dyDescent="0.25">
      <c r="A26" s="4" t="s">
        <v>17</v>
      </c>
      <c r="B26" s="5" t="s">
        <v>186</v>
      </c>
      <c r="C26" s="74">
        <v>29955585</v>
      </c>
      <c r="D26" s="74">
        <v>75191116</v>
      </c>
      <c r="E26" s="74">
        <v>56713</v>
      </c>
      <c r="F26" s="74">
        <v>48978847</v>
      </c>
      <c r="G26" s="74">
        <v>2072859</v>
      </c>
      <c r="H26" s="74">
        <v>2008667</v>
      </c>
      <c r="I26" s="74">
        <v>306097</v>
      </c>
      <c r="J26" s="74">
        <v>11487864</v>
      </c>
      <c r="K26" s="74">
        <v>426249</v>
      </c>
      <c r="L26" s="74">
        <v>8365981</v>
      </c>
      <c r="M26" s="74">
        <v>14682382</v>
      </c>
      <c r="N26" s="74">
        <v>77222009</v>
      </c>
      <c r="O26" s="74">
        <v>878630</v>
      </c>
      <c r="P26" s="74">
        <v>2434476</v>
      </c>
      <c r="Q26" s="74">
        <v>5728391</v>
      </c>
      <c r="R26" s="74">
        <v>2012530</v>
      </c>
      <c r="S26" s="74">
        <v>6240928</v>
      </c>
      <c r="T26" s="74">
        <v>1264435</v>
      </c>
      <c r="U26" s="74">
        <v>32418346</v>
      </c>
      <c r="V26" s="74">
        <v>2076622</v>
      </c>
      <c r="W26" s="75">
        <v>8653331</v>
      </c>
    </row>
    <row r="27" spans="1:23" ht="15" customHeight="1" x14ac:dyDescent="0.25">
      <c r="A27" s="4"/>
      <c r="B27" s="6" t="s">
        <v>187</v>
      </c>
      <c r="C27" s="74"/>
      <c r="D27" s="74"/>
      <c r="E27" s="74"/>
      <c r="F27" s="74"/>
      <c r="G27" s="74"/>
      <c r="H27" s="74"/>
      <c r="I27" s="74"/>
      <c r="J27" s="74"/>
      <c r="K27" s="74"/>
      <c r="L27" s="74"/>
      <c r="M27" s="74"/>
      <c r="N27" s="74"/>
      <c r="O27" s="74"/>
      <c r="P27" s="74"/>
      <c r="Q27" s="74"/>
      <c r="R27" s="74"/>
      <c r="S27" s="74"/>
      <c r="T27" s="74"/>
      <c r="U27" s="74"/>
      <c r="V27" s="74"/>
      <c r="W27" s="75"/>
    </row>
    <row r="28" spans="1:23" ht="15" customHeight="1" x14ac:dyDescent="0.25">
      <c r="A28" s="4"/>
      <c r="B28" s="76" t="s">
        <v>188</v>
      </c>
      <c r="C28" s="77">
        <v>30485950</v>
      </c>
      <c r="D28" s="77">
        <v>77348209</v>
      </c>
      <c r="E28" s="77">
        <v>56891</v>
      </c>
      <c r="F28" s="77">
        <v>50531154</v>
      </c>
      <c r="G28" s="77">
        <v>2121217</v>
      </c>
      <c r="H28" s="77">
        <v>2070059</v>
      </c>
      <c r="I28" s="77">
        <v>316035</v>
      </c>
      <c r="J28" s="77">
        <v>12005063</v>
      </c>
      <c r="K28" s="77">
        <v>429095</v>
      </c>
      <c r="L28" s="77">
        <v>8781061</v>
      </c>
      <c r="M28" s="77">
        <v>15176295</v>
      </c>
      <c r="N28" s="77">
        <v>79627233</v>
      </c>
      <c r="O28" s="77">
        <v>916569</v>
      </c>
      <c r="P28" s="77">
        <v>2554740</v>
      </c>
      <c r="Q28" s="77">
        <v>5809891</v>
      </c>
      <c r="R28" s="77">
        <v>2025925</v>
      </c>
      <c r="S28" s="77">
        <v>6436201</v>
      </c>
      <c r="T28" s="77">
        <v>1264435</v>
      </c>
      <c r="U28" s="77">
        <v>32905807</v>
      </c>
      <c r="V28" s="77">
        <v>2087592</v>
      </c>
      <c r="W28" s="78">
        <v>8895897</v>
      </c>
    </row>
    <row r="29" spans="1:23" ht="15" customHeight="1" x14ac:dyDescent="0.25">
      <c r="A29" s="4"/>
      <c r="B29" s="79" t="s">
        <v>179</v>
      </c>
      <c r="C29" s="77"/>
      <c r="D29" s="77"/>
      <c r="E29" s="77"/>
      <c r="F29" s="77"/>
      <c r="G29" s="77"/>
      <c r="H29" s="77"/>
      <c r="I29" s="77"/>
      <c r="J29" s="77"/>
      <c r="K29" s="77"/>
      <c r="L29" s="77"/>
      <c r="M29" s="77"/>
      <c r="N29" s="77"/>
      <c r="O29" s="77"/>
      <c r="P29" s="77"/>
      <c r="Q29" s="77"/>
      <c r="R29" s="77"/>
      <c r="S29" s="77"/>
      <c r="T29" s="77"/>
      <c r="U29" s="77"/>
      <c r="V29" s="77"/>
      <c r="W29" s="78"/>
    </row>
    <row r="30" spans="1:23" ht="15" customHeight="1" x14ac:dyDescent="0.25">
      <c r="A30" s="4"/>
      <c r="B30" s="76" t="s">
        <v>189</v>
      </c>
      <c r="C30" s="77">
        <v>-530365</v>
      </c>
      <c r="D30" s="77">
        <v>-2157093</v>
      </c>
      <c r="E30" s="77">
        <v>-178</v>
      </c>
      <c r="F30" s="77">
        <v>-1552307</v>
      </c>
      <c r="G30" s="77">
        <v>-48358</v>
      </c>
      <c r="H30" s="77">
        <v>-61392</v>
      </c>
      <c r="I30" s="77">
        <v>-9938</v>
      </c>
      <c r="J30" s="77">
        <v>-517199</v>
      </c>
      <c r="K30" s="77">
        <v>-2846</v>
      </c>
      <c r="L30" s="77">
        <v>-415080</v>
      </c>
      <c r="M30" s="77">
        <v>-493913</v>
      </c>
      <c r="N30" s="77">
        <v>-2405224</v>
      </c>
      <c r="O30" s="77">
        <v>-37939</v>
      </c>
      <c r="P30" s="77">
        <v>-120264</v>
      </c>
      <c r="Q30" s="77">
        <v>-81500</v>
      </c>
      <c r="R30" s="77">
        <v>-13395</v>
      </c>
      <c r="S30" s="77">
        <v>-195273</v>
      </c>
      <c r="T30" s="77">
        <v>0</v>
      </c>
      <c r="U30" s="77">
        <v>-487461</v>
      </c>
      <c r="V30" s="77">
        <v>-10970</v>
      </c>
      <c r="W30" s="78">
        <v>-242566</v>
      </c>
    </row>
    <row r="31" spans="1:23" ht="15" customHeight="1" x14ac:dyDescent="0.25">
      <c r="A31" s="4"/>
      <c r="B31" s="79" t="s">
        <v>181</v>
      </c>
      <c r="C31" s="77"/>
      <c r="D31" s="77"/>
      <c r="E31" s="77"/>
      <c r="F31" s="77"/>
      <c r="G31" s="77"/>
      <c r="H31" s="77"/>
      <c r="I31" s="77"/>
      <c r="J31" s="77"/>
      <c r="K31" s="77"/>
      <c r="L31" s="77"/>
      <c r="M31" s="77"/>
      <c r="N31" s="77"/>
      <c r="O31" s="77"/>
      <c r="P31" s="77"/>
      <c r="Q31" s="77"/>
      <c r="R31" s="77"/>
      <c r="S31" s="77"/>
      <c r="T31" s="77"/>
      <c r="U31" s="77"/>
      <c r="V31" s="77"/>
      <c r="W31" s="78"/>
    </row>
    <row r="32" spans="1:23" ht="15" customHeight="1" x14ac:dyDescent="0.25">
      <c r="A32" s="4" t="s">
        <v>18</v>
      </c>
      <c r="B32" s="5" t="s">
        <v>190</v>
      </c>
      <c r="C32" s="74">
        <v>803124</v>
      </c>
      <c r="D32" s="74">
        <v>2027354</v>
      </c>
      <c r="E32" s="74">
        <v>141753</v>
      </c>
      <c r="F32" s="74">
        <v>2541829</v>
      </c>
      <c r="G32" s="74">
        <v>436445</v>
      </c>
      <c r="H32" s="74">
        <v>0</v>
      </c>
      <c r="I32" s="74">
        <v>99720</v>
      </c>
      <c r="J32" s="74">
        <v>80399</v>
      </c>
      <c r="K32" s="74">
        <v>80399</v>
      </c>
      <c r="L32" s="74">
        <v>1249013</v>
      </c>
      <c r="M32" s="74">
        <v>33523</v>
      </c>
      <c r="N32" s="74">
        <v>3</v>
      </c>
      <c r="O32" s="74">
        <v>0</v>
      </c>
      <c r="P32" s="74">
        <v>10</v>
      </c>
      <c r="Q32" s="74">
        <v>0</v>
      </c>
      <c r="R32" s="74">
        <v>0</v>
      </c>
      <c r="S32" s="74">
        <v>125107</v>
      </c>
      <c r="T32" s="74">
        <v>0</v>
      </c>
      <c r="U32" s="74">
        <v>0</v>
      </c>
      <c r="V32" s="74">
        <v>0</v>
      </c>
      <c r="W32" s="75">
        <v>0</v>
      </c>
    </row>
    <row r="33" spans="1:23" ht="15" customHeight="1" x14ac:dyDescent="0.25">
      <c r="A33" s="4"/>
      <c r="B33" s="6" t="s">
        <v>191</v>
      </c>
      <c r="C33" s="74"/>
      <c r="D33" s="74"/>
      <c r="E33" s="74"/>
      <c r="F33" s="74"/>
      <c r="G33" s="74"/>
      <c r="H33" s="74"/>
      <c r="I33" s="74"/>
      <c r="J33" s="74"/>
      <c r="K33" s="74"/>
      <c r="L33" s="74"/>
      <c r="M33" s="74"/>
      <c r="N33" s="74"/>
      <c r="O33" s="74"/>
      <c r="P33" s="74"/>
      <c r="Q33" s="74"/>
      <c r="R33" s="74"/>
      <c r="S33" s="74"/>
      <c r="T33" s="74"/>
      <c r="U33" s="74"/>
      <c r="V33" s="74"/>
      <c r="W33" s="75"/>
    </row>
    <row r="34" spans="1:23" ht="15" customHeight="1" x14ac:dyDescent="0.25">
      <c r="A34" s="4"/>
      <c r="B34" s="76" t="s">
        <v>192</v>
      </c>
      <c r="C34" s="77">
        <v>807954</v>
      </c>
      <c r="D34" s="77">
        <v>2027354</v>
      </c>
      <c r="E34" s="77">
        <v>141753</v>
      </c>
      <c r="F34" s="77">
        <v>2576394</v>
      </c>
      <c r="G34" s="77">
        <v>436445</v>
      </c>
      <c r="H34" s="77">
        <v>0</v>
      </c>
      <c r="I34" s="77">
        <v>99720</v>
      </c>
      <c r="J34" s="77">
        <v>80399</v>
      </c>
      <c r="K34" s="77">
        <v>80399</v>
      </c>
      <c r="L34" s="77">
        <v>1249013</v>
      </c>
      <c r="M34" s="77">
        <v>33523</v>
      </c>
      <c r="N34" s="77">
        <v>3</v>
      </c>
      <c r="O34" s="77">
        <v>0</v>
      </c>
      <c r="P34" s="77">
        <v>10</v>
      </c>
      <c r="Q34" s="77">
        <v>0</v>
      </c>
      <c r="R34" s="77">
        <v>0</v>
      </c>
      <c r="S34" s="77">
        <v>125107</v>
      </c>
      <c r="T34" s="77">
        <v>0</v>
      </c>
      <c r="U34" s="77">
        <v>0</v>
      </c>
      <c r="V34" s="77">
        <v>0</v>
      </c>
      <c r="W34" s="78">
        <v>0</v>
      </c>
    </row>
    <row r="35" spans="1:23" ht="15" customHeight="1" x14ac:dyDescent="0.25">
      <c r="A35" s="4"/>
      <c r="B35" s="79" t="s">
        <v>179</v>
      </c>
      <c r="C35" s="77"/>
      <c r="D35" s="77"/>
      <c r="E35" s="77"/>
      <c r="F35" s="77"/>
      <c r="G35" s="77"/>
      <c r="H35" s="77"/>
      <c r="I35" s="77"/>
      <c r="J35" s="77"/>
      <c r="K35" s="77"/>
      <c r="L35" s="77"/>
      <c r="M35" s="77"/>
      <c r="N35" s="77"/>
      <c r="O35" s="77"/>
      <c r="P35" s="77"/>
      <c r="Q35" s="77"/>
      <c r="R35" s="77"/>
      <c r="S35" s="77"/>
      <c r="T35" s="77"/>
      <c r="U35" s="77"/>
      <c r="V35" s="77"/>
      <c r="W35" s="78"/>
    </row>
    <row r="36" spans="1:23" ht="15" customHeight="1" x14ac:dyDescent="0.25">
      <c r="A36" s="4"/>
      <c r="B36" s="76" t="s">
        <v>193</v>
      </c>
      <c r="C36" s="77">
        <v>-4830</v>
      </c>
      <c r="D36" s="77">
        <v>0</v>
      </c>
      <c r="E36" s="77">
        <v>0</v>
      </c>
      <c r="F36" s="77">
        <v>-34565</v>
      </c>
      <c r="G36" s="77">
        <v>0</v>
      </c>
      <c r="H36" s="77">
        <v>0</v>
      </c>
      <c r="I36" s="77">
        <v>0</v>
      </c>
      <c r="J36" s="77">
        <v>0</v>
      </c>
      <c r="K36" s="77">
        <v>0</v>
      </c>
      <c r="L36" s="77">
        <v>0</v>
      </c>
      <c r="M36" s="77">
        <v>0</v>
      </c>
      <c r="N36" s="77">
        <v>0</v>
      </c>
      <c r="O36" s="77">
        <v>0</v>
      </c>
      <c r="P36" s="77">
        <v>0</v>
      </c>
      <c r="Q36" s="77">
        <v>0</v>
      </c>
      <c r="R36" s="77">
        <v>0</v>
      </c>
      <c r="S36" s="77">
        <v>0</v>
      </c>
      <c r="T36" s="77">
        <v>0</v>
      </c>
      <c r="U36" s="77">
        <v>0</v>
      </c>
      <c r="V36" s="77">
        <v>0</v>
      </c>
      <c r="W36" s="78">
        <v>0</v>
      </c>
    </row>
    <row r="37" spans="1:23" ht="15" customHeight="1" x14ac:dyDescent="0.25">
      <c r="A37" s="4"/>
      <c r="B37" s="79" t="s">
        <v>181</v>
      </c>
      <c r="C37" s="77"/>
      <c r="D37" s="77"/>
      <c r="E37" s="77"/>
      <c r="F37" s="77"/>
      <c r="G37" s="77"/>
      <c r="H37" s="77"/>
      <c r="I37" s="77"/>
      <c r="J37" s="77"/>
      <c r="K37" s="77"/>
      <c r="L37" s="77"/>
      <c r="M37" s="77"/>
      <c r="N37" s="77"/>
      <c r="O37" s="77"/>
      <c r="P37" s="77"/>
      <c r="Q37" s="77"/>
      <c r="R37" s="77"/>
      <c r="S37" s="77"/>
      <c r="T37" s="77"/>
      <c r="U37" s="77"/>
      <c r="V37" s="77"/>
      <c r="W37" s="78"/>
    </row>
    <row r="38" spans="1:23" ht="15" customHeight="1" x14ac:dyDescent="0.25">
      <c r="A38" s="4" t="s">
        <v>19</v>
      </c>
      <c r="B38" s="5" t="s">
        <v>194</v>
      </c>
      <c r="C38" s="74">
        <v>0</v>
      </c>
      <c r="D38" s="74">
        <v>50866</v>
      </c>
      <c r="E38" s="74">
        <v>0</v>
      </c>
      <c r="F38" s="74">
        <v>0</v>
      </c>
      <c r="G38" s="74">
        <v>0</v>
      </c>
      <c r="H38" s="74">
        <v>0</v>
      </c>
      <c r="I38" s="74">
        <v>0</v>
      </c>
      <c r="J38" s="74">
        <v>36500</v>
      </c>
      <c r="K38" s="74">
        <v>0</v>
      </c>
      <c r="L38" s="74">
        <v>0</v>
      </c>
      <c r="M38" s="74">
        <v>0</v>
      </c>
      <c r="N38" s="74">
        <v>0</v>
      </c>
      <c r="O38" s="74">
        <v>0</v>
      </c>
      <c r="P38" s="74">
        <v>0</v>
      </c>
      <c r="Q38" s="74">
        <v>0</v>
      </c>
      <c r="R38" s="74">
        <v>0</v>
      </c>
      <c r="S38" s="74">
        <v>0</v>
      </c>
      <c r="T38" s="74">
        <v>0</v>
      </c>
      <c r="U38" s="74">
        <v>0</v>
      </c>
      <c r="V38" s="74">
        <v>0</v>
      </c>
      <c r="W38" s="75">
        <v>0</v>
      </c>
    </row>
    <row r="39" spans="1:23" ht="15" customHeight="1" x14ac:dyDescent="0.25">
      <c r="A39" s="4"/>
      <c r="B39" s="6" t="s">
        <v>195</v>
      </c>
      <c r="C39" s="74"/>
      <c r="D39" s="74"/>
      <c r="E39" s="74"/>
      <c r="F39" s="74"/>
      <c r="G39" s="74"/>
      <c r="H39" s="74"/>
      <c r="I39" s="74"/>
      <c r="J39" s="74"/>
      <c r="K39" s="74"/>
      <c r="L39" s="74"/>
      <c r="M39" s="74"/>
      <c r="N39" s="74"/>
      <c r="O39" s="74"/>
      <c r="P39" s="74"/>
      <c r="Q39" s="74"/>
      <c r="R39" s="74"/>
      <c r="S39" s="74"/>
      <c r="T39" s="74"/>
      <c r="U39" s="74"/>
      <c r="V39" s="74"/>
      <c r="W39" s="75"/>
    </row>
    <row r="40" spans="1:23" ht="15" customHeight="1" x14ac:dyDescent="0.25">
      <c r="A40" s="4" t="s">
        <v>20</v>
      </c>
      <c r="B40" s="5" t="s">
        <v>196</v>
      </c>
      <c r="C40" s="74">
        <v>316455</v>
      </c>
      <c r="D40" s="74">
        <v>465848</v>
      </c>
      <c r="E40" s="74">
        <v>0</v>
      </c>
      <c r="F40" s="74">
        <v>455115</v>
      </c>
      <c r="G40" s="74">
        <v>109706</v>
      </c>
      <c r="H40" s="74">
        <v>0</v>
      </c>
      <c r="I40" s="74">
        <v>0</v>
      </c>
      <c r="J40" s="74">
        <v>884</v>
      </c>
      <c r="K40" s="74">
        <v>0</v>
      </c>
      <c r="L40" s="74">
        <v>0</v>
      </c>
      <c r="M40" s="74">
        <v>7844</v>
      </c>
      <c r="N40" s="74">
        <v>179623</v>
      </c>
      <c r="O40" s="74">
        <v>937</v>
      </c>
      <c r="P40" s="74">
        <v>0</v>
      </c>
      <c r="Q40" s="74">
        <v>25681</v>
      </c>
      <c r="R40" s="74">
        <v>0</v>
      </c>
      <c r="S40" s="74">
        <v>0</v>
      </c>
      <c r="T40" s="74">
        <v>0</v>
      </c>
      <c r="U40" s="74">
        <v>259515</v>
      </c>
      <c r="V40" s="74">
        <v>0</v>
      </c>
      <c r="W40" s="75">
        <v>0</v>
      </c>
    </row>
    <row r="41" spans="1:23" ht="15" customHeight="1" x14ac:dyDescent="0.25">
      <c r="A41" s="4"/>
      <c r="B41" s="6" t="s">
        <v>197</v>
      </c>
      <c r="C41" s="74"/>
      <c r="D41" s="74"/>
      <c r="E41" s="74"/>
      <c r="F41" s="74"/>
      <c r="G41" s="74"/>
      <c r="H41" s="74"/>
      <c r="I41" s="74"/>
      <c r="J41" s="74"/>
      <c r="K41" s="74"/>
      <c r="L41" s="74"/>
      <c r="M41" s="74"/>
      <c r="N41" s="74"/>
      <c r="O41" s="74"/>
      <c r="P41" s="74"/>
      <c r="Q41" s="74"/>
      <c r="R41" s="74"/>
      <c r="S41" s="74"/>
      <c r="T41" s="74"/>
      <c r="U41" s="74"/>
      <c r="V41" s="74"/>
      <c r="W41" s="75"/>
    </row>
    <row r="42" spans="1:23" ht="15" customHeight="1" x14ac:dyDescent="0.25">
      <c r="A42" s="4" t="s">
        <v>21</v>
      </c>
      <c r="B42" s="5" t="s">
        <v>198</v>
      </c>
      <c r="C42" s="74">
        <v>0</v>
      </c>
      <c r="D42" s="74">
        <v>1343163</v>
      </c>
      <c r="E42" s="74">
        <v>143</v>
      </c>
      <c r="F42" s="74">
        <v>407585</v>
      </c>
      <c r="G42" s="74">
        <v>1311</v>
      </c>
      <c r="H42" s="74">
        <v>622</v>
      </c>
      <c r="I42" s="74">
        <v>12206</v>
      </c>
      <c r="J42" s="74">
        <v>85552</v>
      </c>
      <c r="K42" s="74">
        <v>0</v>
      </c>
      <c r="L42" s="74">
        <v>392143</v>
      </c>
      <c r="M42" s="74">
        <v>128599</v>
      </c>
      <c r="N42" s="74">
        <v>349677</v>
      </c>
      <c r="O42" s="74">
        <v>0</v>
      </c>
      <c r="P42" s="74">
        <v>34567</v>
      </c>
      <c r="Q42" s="74">
        <v>5</v>
      </c>
      <c r="R42" s="74">
        <v>0</v>
      </c>
      <c r="S42" s="74">
        <v>0</v>
      </c>
      <c r="T42" s="74">
        <v>2697</v>
      </c>
      <c r="U42" s="74">
        <v>100291</v>
      </c>
      <c r="V42" s="74">
        <v>1300</v>
      </c>
      <c r="W42" s="75">
        <v>11057</v>
      </c>
    </row>
    <row r="43" spans="1:23" ht="15" customHeight="1" x14ac:dyDescent="0.25">
      <c r="A43" s="4"/>
      <c r="B43" s="6" t="s">
        <v>199</v>
      </c>
      <c r="C43" s="74"/>
      <c r="D43" s="74"/>
      <c r="E43" s="74"/>
      <c r="F43" s="74"/>
      <c r="G43" s="74"/>
      <c r="H43" s="74"/>
      <c r="I43" s="74"/>
      <c r="J43" s="74"/>
      <c r="K43" s="74"/>
      <c r="L43" s="74"/>
      <c r="M43" s="74"/>
      <c r="N43" s="74"/>
      <c r="O43" s="74"/>
      <c r="P43" s="74"/>
      <c r="Q43" s="74"/>
      <c r="R43" s="74"/>
      <c r="S43" s="74"/>
      <c r="T43" s="74"/>
      <c r="U43" s="74"/>
      <c r="V43" s="74"/>
      <c r="W43" s="75"/>
    </row>
    <row r="44" spans="1:23" ht="15" customHeight="1" x14ac:dyDescent="0.25">
      <c r="A44" s="4"/>
      <c r="B44" s="76" t="s">
        <v>200</v>
      </c>
      <c r="C44" s="77">
        <v>0</v>
      </c>
      <c r="D44" s="77">
        <v>1528980</v>
      </c>
      <c r="E44" s="77">
        <v>143</v>
      </c>
      <c r="F44" s="77">
        <v>460251</v>
      </c>
      <c r="G44" s="77">
        <v>1311</v>
      </c>
      <c r="H44" s="77">
        <v>622</v>
      </c>
      <c r="I44" s="77">
        <v>13192</v>
      </c>
      <c r="J44" s="77">
        <v>89821</v>
      </c>
      <c r="K44" s="77">
        <v>0</v>
      </c>
      <c r="L44" s="77">
        <v>419757</v>
      </c>
      <c r="M44" s="77">
        <v>157935</v>
      </c>
      <c r="N44" s="77">
        <v>409502</v>
      </c>
      <c r="O44" s="77">
        <v>0</v>
      </c>
      <c r="P44" s="77">
        <v>34567</v>
      </c>
      <c r="Q44" s="77">
        <v>5</v>
      </c>
      <c r="R44" s="77">
        <v>0</v>
      </c>
      <c r="S44" s="77">
        <v>0</v>
      </c>
      <c r="T44" s="77">
        <v>2697</v>
      </c>
      <c r="U44" s="77">
        <v>142618</v>
      </c>
      <c r="V44" s="77">
        <v>1653</v>
      </c>
      <c r="W44" s="78">
        <v>11057</v>
      </c>
    </row>
    <row r="45" spans="1:23" ht="15" customHeight="1" x14ac:dyDescent="0.25">
      <c r="A45" s="4"/>
      <c r="B45" s="16" t="s">
        <v>179</v>
      </c>
      <c r="C45" s="77"/>
      <c r="D45" s="77"/>
      <c r="E45" s="77"/>
      <c r="F45" s="77"/>
      <c r="G45" s="77"/>
      <c r="H45" s="77"/>
      <c r="I45" s="77"/>
      <c r="J45" s="77"/>
      <c r="K45" s="77"/>
      <c r="L45" s="77"/>
      <c r="M45" s="77"/>
      <c r="N45" s="77"/>
      <c r="O45" s="77"/>
      <c r="P45" s="77"/>
      <c r="Q45" s="77"/>
      <c r="R45" s="77"/>
      <c r="S45" s="77"/>
      <c r="T45" s="77"/>
      <c r="U45" s="77"/>
      <c r="V45" s="77"/>
      <c r="W45" s="78"/>
    </row>
    <row r="46" spans="1:23" ht="15" customHeight="1" x14ac:dyDescent="0.25">
      <c r="A46" s="4"/>
      <c r="B46" s="76" t="s">
        <v>201</v>
      </c>
      <c r="C46" s="77">
        <v>0</v>
      </c>
      <c r="D46" s="77">
        <v>-185817</v>
      </c>
      <c r="E46" s="77">
        <v>0</v>
      </c>
      <c r="F46" s="77">
        <v>-52666</v>
      </c>
      <c r="G46" s="77">
        <v>0</v>
      </c>
      <c r="H46" s="77">
        <v>0</v>
      </c>
      <c r="I46" s="77">
        <v>-986</v>
      </c>
      <c r="J46" s="77">
        <v>-4269</v>
      </c>
      <c r="K46" s="77">
        <v>0</v>
      </c>
      <c r="L46" s="77">
        <v>-27614</v>
      </c>
      <c r="M46" s="77">
        <v>-29336</v>
      </c>
      <c r="N46" s="77">
        <v>-59825</v>
      </c>
      <c r="O46" s="77">
        <v>0</v>
      </c>
      <c r="P46" s="77">
        <v>0</v>
      </c>
      <c r="Q46" s="77">
        <v>0</v>
      </c>
      <c r="R46" s="77">
        <v>0</v>
      </c>
      <c r="S46" s="77">
        <v>0</v>
      </c>
      <c r="T46" s="77">
        <v>0</v>
      </c>
      <c r="U46" s="77">
        <v>-42327</v>
      </c>
      <c r="V46" s="77">
        <v>-353</v>
      </c>
      <c r="W46" s="78">
        <v>0</v>
      </c>
    </row>
    <row r="47" spans="1:23" ht="15" customHeight="1" x14ac:dyDescent="0.25">
      <c r="A47" s="4"/>
      <c r="B47" s="16" t="s">
        <v>181</v>
      </c>
      <c r="C47" s="77"/>
      <c r="D47" s="77"/>
      <c r="E47" s="77"/>
      <c r="F47" s="77"/>
      <c r="G47" s="77"/>
      <c r="H47" s="77"/>
      <c r="I47" s="77"/>
      <c r="J47" s="77"/>
      <c r="K47" s="77"/>
      <c r="L47" s="77"/>
      <c r="M47" s="77"/>
      <c r="N47" s="77"/>
      <c r="O47" s="77"/>
      <c r="P47" s="77"/>
      <c r="Q47" s="77"/>
      <c r="R47" s="77"/>
      <c r="S47" s="77"/>
      <c r="T47" s="77"/>
      <c r="U47" s="77"/>
      <c r="V47" s="77"/>
      <c r="W47" s="78"/>
    </row>
    <row r="48" spans="1:23" ht="15" customHeight="1" x14ac:dyDescent="0.25">
      <c r="A48" s="4" t="s">
        <v>22</v>
      </c>
      <c r="B48" s="5" t="s">
        <v>202</v>
      </c>
      <c r="C48" s="74">
        <v>0</v>
      </c>
      <c r="D48" s="74">
        <v>429856</v>
      </c>
      <c r="E48" s="74">
        <v>0</v>
      </c>
      <c r="F48" s="74">
        <v>0</v>
      </c>
      <c r="G48" s="74">
        <v>0</v>
      </c>
      <c r="H48" s="74">
        <v>1263</v>
      </c>
      <c r="I48" s="74">
        <v>0</v>
      </c>
      <c r="J48" s="74">
        <v>199808</v>
      </c>
      <c r="K48" s="74">
        <v>0</v>
      </c>
      <c r="L48" s="74">
        <v>0</v>
      </c>
      <c r="M48" s="74">
        <v>0</v>
      </c>
      <c r="N48" s="74">
        <v>354258</v>
      </c>
      <c r="O48" s="74">
        <v>0</v>
      </c>
      <c r="P48" s="74">
        <v>20479</v>
      </c>
      <c r="Q48" s="74">
        <v>0</v>
      </c>
      <c r="R48" s="74">
        <v>0</v>
      </c>
      <c r="S48" s="74">
        <v>0</v>
      </c>
      <c r="T48" s="74">
        <v>0</v>
      </c>
      <c r="U48" s="74">
        <v>0</v>
      </c>
      <c r="V48" s="74">
        <v>0</v>
      </c>
      <c r="W48" s="75">
        <v>0</v>
      </c>
    </row>
    <row r="49" spans="1:23" ht="15" customHeight="1" x14ac:dyDescent="0.25">
      <c r="A49" s="4"/>
      <c r="B49" s="6" t="s">
        <v>203</v>
      </c>
      <c r="C49" s="74"/>
      <c r="D49" s="74"/>
      <c r="E49" s="74"/>
      <c r="F49" s="74"/>
      <c r="G49" s="74"/>
      <c r="H49" s="74"/>
      <c r="I49" s="74"/>
      <c r="J49" s="74"/>
      <c r="K49" s="74"/>
      <c r="L49" s="74"/>
      <c r="M49" s="74"/>
      <c r="N49" s="74"/>
      <c r="O49" s="74"/>
      <c r="P49" s="74"/>
      <c r="Q49" s="74"/>
      <c r="R49" s="74"/>
      <c r="S49" s="74"/>
      <c r="T49" s="74"/>
      <c r="U49" s="74"/>
      <c r="V49" s="74"/>
      <c r="W49" s="75"/>
    </row>
    <row r="50" spans="1:23" ht="15" customHeight="1" x14ac:dyDescent="0.25">
      <c r="A50" s="4" t="s">
        <v>23</v>
      </c>
      <c r="B50" s="5" t="s">
        <v>204</v>
      </c>
      <c r="C50" s="74">
        <v>253603</v>
      </c>
      <c r="D50" s="74">
        <v>645818</v>
      </c>
      <c r="E50" s="74">
        <v>18539</v>
      </c>
      <c r="F50" s="74">
        <v>658773</v>
      </c>
      <c r="G50" s="74">
        <v>8728</v>
      </c>
      <c r="H50" s="74">
        <v>16667</v>
      </c>
      <c r="I50" s="74">
        <v>2015</v>
      </c>
      <c r="J50" s="74">
        <v>286682</v>
      </c>
      <c r="K50" s="74">
        <v>14022</v>
      </c>
      <c r="L50" s="74">
        <v>387867</v>
      </c>
      <c r="M50" s="74">
        <v>91275</v>
      </c>
      <c r="N50" s="74">
        <v>1184058</v>
      </c>
      <c r="O50" s="74">
        <v>13407</v>
      </c>
      <c r="P50" s="74">
        <v>58685</v>
      </c>
      <c r="Q50" s="74">
        <v>55745</v>
      </c>
      <c r="R50" s="74">
        <v>7171</v>
      </c>
      <c r="S50" s="74">
        <v>116059</v>
      </c>
      <c r="T50" s="74">
        <v>8404</v>
      </c>
      <c r="U50" s="74">
        <v>408033</v>
      </c>
      <c r="V50" s="74">
        <v>9262</v>
      </c>
      <c r="W50" s="75">
        <v>61324</v>
      </c>
    </row>
    <row r="51" spans="1:23" ht="15" customHeight="1" x14ac:dyDescent="0.25">
      <c r="A51" s="4"/>
      <c r="B51" s="6" t="s">
        <v>205</v>
      </c>
      <c r="C51" s="74"/>
      <c r="D51" s="74"/>
      <c r="E51" s="74"/>
      <c r="F51" s="74"/>
      <c r="G51" s="74"/>
      <c r="H51" s="74"/>
      <c r="I51" s="74"/>
      <c r="J51" s="74"/>
      <c r="K51" s="74"/>
      <c r="L51" s="74"/>
      <c r="M51" s="74"/>
      <c r="N51" s="74"/>
      <c r="O51" s="74"/>
      <c r="P51" s="74"/>
      <c r="Q51" s="74"/>
      <c r="R51" s="74"/>
      <c r="S51" s="74"/>
      <c r="T51" s="74"/>
      <c r="U51" s="74"/>
      <c r="V51" s="74"/>
      <c r="W51" s="75"/>
    </row>
    <row r="52" spans="1:23" ht="15" customHeight="1" x14ac:dyDescent="0.25">
      <c r="A52" s="4"/>
      <c r="B52" s="76" t="s">
        <v>206</v>
      </c>
      <c r="C52" s="77">
        <v>715578</v>
      </c>
      <c r="D52" s="77">
        <v>1759331</v>
      </c>
      <c r="E52" s="77">
        <v>24548</v>
      </c>
      <c r="F52" s="77">
        <v>1378546</v>
      </c>
      <c r="G52" s="77">
        <v>19149</v>
      </c>
      <c r="H52" s="77">
        <v>38273</v>
      </c>
      <c r="I52" s="77">
        <v>4685</v>
      </c>
      <c r="J52" s="77">
        <v>428262</v>
      </c>
      <c r="K52" s="77">
        <v>16722</v>
      </c>
      <c r="L52" s="77">
        <v>605664</v>
      </c>
      <c r="M52" s="77">
        <v>201031</v>
      </c>
      <c r="N52" s="77">
        <v>2202758</v>
      </c>
      <c r="O52" s="77">
        <v>22724</v>
      </c>
      <c r="P52" s="77">
        <v>122283</v>
      </c>
      <c r="Q52" s="77">
        <v>137744</v>
      </c>
      <c r="R52" s="77">
        <v>12513</v>
      </c>
      <c r="S52" s="77">
        <v>196247</v>
      </c>
      <c r="T52" s="77">
        <v>16649</v>
      </c>
      <c r="U52" s="77">
        <v>840953</v>
      </c>
      <c r="V52" s="77">
        <v>17942</v>
      </c>
      <c r="W52" s="78">
        <v>118225</v>
      </c>
    </row>
    <row r="53" spans="1:23" ht="15" customHeight="1" x14ac:dyDescent="0.25">
      <c r="A53" s="4"/>
      <c r="B53" s="16" t="s">
        <v>179</v>
      </c>
      <c r="C53" s="77"/>
      <c r="D53" s="77"/>
      <c r="E53" s="77"/>
      <c r="F53" s="77"/>
      <c r="G53" s="77"/>
      <c r="H53" s="77"/>
      <c r="I53" s="77"/>
      <c r="J53" s="77"/>
      <c r="K53" s="77"/>
      <c r="L53" s="77"/>
      <c r="M53" s="77"/>
      <c r="N53" s="77"/>
      <c r="O53" s="77"/>
      <c r="P53" s="77"/>
      <c r="Q53" s="77"/>
      <c r="R53" s="77"/>
      <c r="S53" s="77"/>
      <c r="T53" s="77"/>
      <c r="U53" s="77"/>
      <c r="V53" s="77"/>
      <c r="W53" s="78"/>
    </row>
    <row r="54" spans="1:23" ht="15" customHeight="1" x14ac:dyDescent="0.25">
      <c r="A54" s="4"/>
      <c r="B54" s="76" t="s">
        <v>207</v>
      </c>
      <c r="C54" s="77">
        <v>-461975</v>
      </c>
      <c r="D54" s="77">
        <v>-1113513</v>
      </c>
      <c r="E54" s="77">
        <v>-6009</v>
      </c>
      <c r="F54" s="77">
        <v>-719773</v>
      </c>
      <c r="G54" s="77">
        <v>-10421</v>
      </c>
      <c r="H54" s="77">
        <v>-21606</v>
      </c>
      <c r="I54" s="77">
        <v>-2670</v>
      </c>
      <c r="J54" s="77">
        <v>-141580</v>
      </c>
      <c r="K54" s="77">
        <v>-2700</v>
      </c>
      <c r="L54" s="77">
        <v>-217797</v>
      </c>
      <c r="M54" s="77">
        <v>-109756</v>
      </c>
      <c r="N54" s="77">
        <v>-1018700</v>
      </c>
      <c r="O54" s="77">
        <v>-9317</v>
      </c>
      <c r="P54" s="77">
        <v>-63598</v>
      </c>
      <c r="Q54" s="77">
        <v>-81999</v>
      </c>
      <c r="R54" s="77">
        <v>-5342</v>
      </c>
      <c r="S54" s="77">
        <v>-80188</v>
      </c>
      <c r="T54" s="77">
        <v>-8245</v>
      </c>
      <c r="U54" s="77">
        <v>-432920</v>
      </c>
      <c r="V54" s="77">
        <v>-8680</v>
      </c>
      <c r="W54" s="78">
        <v>-56901</v>
      </c>
    </row>
    <row r="55" spans="1:23" ht="15" customHeight="1" x14ac:dyDescent="0.25">
      <c r="A55" s="4"/>
      <c r="B55" s="16" t="s">
        <v>208</v>
      </c>
      <c r="C55" s="77"/>
      <c r="D55" s="77"/>
      <c r="E55" s="77"/>
      <c r="F55" s="77"/>
      <c r="G55" s="77"/>
      <c r="H55" s="77"/>
      <c r="I55" s="77"/>
      <c r="J55" s="77"/>
      <c r="K55" s="77"/>
      <c r="L55" s="77"/>
      <c r="M55" s="77"/>
      <c r="N55" s="77"/>
      <c r="O55" s="77"/>
      <c r="P55" s="77"/>
      <c r="Q55" s="77"/>
      <c r="R55" s="77"/>
      <c r="S55" s="77"/>
      <c r="T55" s="77"/>
      <c r="U55" s="77"/>
      <c r="V55" s="77"/>
      <c r="W55" s="78"/>
    </row>
    <row r="56" spans="1:23" ht="15" customHeight="1" x14ac:dyDescent="0.25">
      <c r="A56" s="4" t="s">
        <v>24</v>
      </c>
      <c r="B56" s="5" t="s">
        <v>209</v>
      </c>
      <c r="C56" s="74">
        <v>9714</v>
      </c>
      <c r="D56" s="74">
        <v>534995</v>
      </c>
      <c r="E56" s="74">
        <v>604</v>
      </c>
      <c r="F56" s="74">
        <v>137885</v>
      </c>
      <c r="G56" s="74">
        <v>16561</v>
      </c>
      <c r="H56" s="74">
        <v>663</v>
      </c>
      <c r="I56" s="74">
        <v>584</v>
      </c>
      <c r="J56" s="74">
        <v>28522</v>
      </c>
      <c r="K56" s="74">
        <v>3779</v>
      </c>
      <c r="L56" s="74">
        <v>44461</v>
      </c>
      <c r="M56" s="74">
        <v>16151</v>
      </c>
      <c r="N56" s="74">
        <v>406068</v>
      </c>
      <c r="O56" s="74">
        <v>450</v>
      </c>
      <c r="P56" s="74">
        <v>3700</v>
      </c>
      <c r="Q56" s="74">
        <v>3539</v>
      </c>
      <c r="R56" s="74">
        <v>181168</v>
      </c>
      <c r="S56" s="74">
        <v>6622</v>
      </c>
      <c r="T56" s="74">
        <v>2863</v>
      </c>
      <c r="U56" s="74">
        <v>73833</v>
      </c>
      <c r="V56" s="74">
        <v>31</v>
      </c>
      <c r="W56" s="75">
        <v>99455</v>
      </c>
    </row>
    <row r="57" spans="1:23" ht="15" customHeight="1" x14ac:dyDescent="0.25">
      <c r="A57" s="4"/>
      <c r="B57" s="6" t="s">
        <v>35</v>
      </c>
      <c r="C57" s="74"/>
      <c r="D57" s="74"/>
      <c r="E57" s="74"/>
      <c r="F57" s="74"/>
      <c r="G57" s="74"/>
      <c r="H57" s="74"/>
      <c r="I57" s="74"/>
      <c r="J57" s="74"/>
      <c r="K57" s="74"/>
      <c r="L57" s="74"/>
      <c r="M57" s="74"/>
      <c r="N57" s="74"/>
      <c r="O57" s="74"/>
      <c r="P57" s="74"/>
      <c r="Q57" s="74"/>
      <c r="R57" s="74"/>
      <c r="S57" s="74"/>
      <c r="T57" s="74"/>
      <c r="U57" s="74"/>
      <c r="V57" s="74"/>
      <c r="W57" s="75"/>
    </row>
    <row r="58" spans="1:23" ht="15" customHeight="1" x14ac:dyDescent="0.25">
      <c r="A58" s="4"/>
      <c r="B58" s="76" t="s">
        <v>210</v>
      </c>
      <c r="C58" s="77">
        <v>89683</v>
      </c>
      <c r="D58" s="77">
        <v>696113</v>
      </c>
      <c r="E58" s="77">
        <v>6734</v>
      </c>
      <c r="F58" s="77">
        <v>591954</v>
      </c>
      <c r="G58" s="77">
        <v>27425</v>
      </c>
      <c r="H58" s="77">
        <v>3132</v>
      </c>
      <c r="I58" s="77">
        <v>1387</v>
      </c>
      <c r="J58" s="77">
        <v>91372</v>
      </c>
      <c r="K58" s="77">
        <v>7411</v>
      </c>
      <c r="L58" s="77">
        <v>148028</v>
      </c>
      <c r="M58" s="77">
        <v>57032</v>
      </c>
      <c r="N58" s="77">
        <v>902078</v>
      </c>
      <c r="O58" s="77">
        <v>4429</v>
      </c>
      <c r="P58" s="77">
        <v>18217</v>
      </c>
      <c r="Q58" s="77">
        <v>4802</v>
      </c>
      <c r="R58" s="77">
        <v>219066</v>
      </c>
      <c r="S58" s="77">
        <v>31807</v>
      </c>
      <c r="T58" s="77">
        <v>8892</v>
      </c>
      <c r="U58" s="77">
        <v>269254</v>
      </c>
      <c r="V58" s="77">
        <v>8373</v>
      </c>
      <c r="W58" s="78">
        <v>120345</v>
      </c>
    </row>
    <row r="59" spans="1:23" ht="15" customHeight="1" x14ac:dyDescent="0.25">
      <c r="A59" s="4"/>
      <c r="B59" s="16" t="s">
        <v>179</v>
      </c>
      <c r="C59" s="77"/>
      <c r="D59" s="77"/>
      <c r="E59" s="77"/>
      <c r="F59" s="77"/>
      <c r="G59" s="77"/>
      <c r="H59" s="77"/>
      <c r="I59" s="77"/>
      <c r="J59" s="77"/>
      <c r="K59" s="77"/>
      <c r="L59" s="77"/>
      <c r="M59" s="77"/>
      <c r="N59" s="77"/>
      <c r="O59" s="77"/>
      <c r="P59" s="77"/>
      <c r="Q59" s="77"/>
      <c r="R59" s="77"/>
      <c r="S59" s="77"/>
      <c r="T59" s="77"/>
      <c r="U59" s="77"/>
      <c r="V59" s="77"/>
      <c r="W59" s="78"/>
    </row>
    <row r="60" spans="1:23" ht="15" customHeight="1" x14ac:dyDescent="0.25">
      <c r="A60" s="4"/>
      <c r="B60" s="76" t="s">
        <v>211</v>
      </c>
      <c r="C60" s="77">
        <v>-79969</v>
      </c>
      <c r="D60" s="77">
        <v>-161118</v>
      </c>
      <c r="E60" s="77">
        <v>-6130</v>
      </c>
      <c r="F60" s="77">
        <v>-454069</v>
      </c>
      <c r="G60" s="77">
        <v>-10864</v>
      </c>
      <c r="H60" s="77">
        <v>-2469</v>
      </c>
      <c r="I60" s="77">
        <v>-803</v>
      </c>
      <c r="J60" s="77">
        <v>-62850</v>
      </c>
      <c r="K60" s="77">
        <v>-3632</v>
      </c>
      <c r="L60" s="77">
        <v>-103567</v>
      </c>
      <c r="M60" s="77">
        <v>-40881</v>
      </c>
      <c r="N60" s="77">
        <v>-496010</v>
      </c>
      <c r="O60" s="77">
        <v>-3979</v>
      </c>
      <c r="P60" s="77">
        <v>-14517</v>
      </c>
      <c r="Q60" s="77">
        <v>-1263</v>
      </c>
      <c r="R60" s="77">
        <v>-37898</v>
      </c>
      <c r="S60" s="77">
        <v>-25185</v>
      </c>
      <c r="T60" s="77">
        <v>-6029</v>
      </c>
      <c r="U60" s="77">
        <v>-195421</v>
      </c>
      <c r="V60" s="77">
        <v>-8342</v>
      </c>
      <c r="W60" s="78">
        <v>-20890</v>
      </c>
    </row>
    <row r="61" spans="1:23" ht="15" customHeight="1" x14ac:dyDescent="0.25">
      <c r="A61" s="4"/>
      <c r="B61" s="16" t="s">
        <v>208</v>
      </c>
      <c r="C61" s="77"/>
      <c r="D61" s="77"/>
      <c r="E61" s="77"/>
      <c r="F61" s="77"/>
      <c r="G61" s="77"/>
      <c r="H61" s="77"/>
      <c r="I61" s="77"/>
      <c r="J61" s="77"/>
      <c r="K61" s="77"/>
      <c r="L61" s="77"/>
      <c r="M61" s="77"/>
      <c r="N61" s="77"/>
      <c r="O61" s="77"/>
      <c r="P61" s="77"/>
      <c r="Q61" s="77"/>
      <c r="R61" s="77"/>
      <c r="S61" s="77"/>
      <c r="T61" s="77"/>
      <c r="U61" s="77"/>
      <c r="V61" s="77"/>
      <c r="W61" s="78"/>
    </row>
    <row r="62" spans="1:23" ht="15" customHeight="1" x14ac:dyDescent="0.25">
      <c r="A62" s="4" t="s">
        <v>25</v>
      </c>
      <c r="B62" s="5" t="s">
        <v>212</v>
      </c>
      <c r="C62" s="74">
        <v>158909</v>
      </c>
      <c r="D62" s="74">
        <v>438918</v>
      </c>
      <c r="E62" s="74">
        <v>4794</v>
      </c>
      <c r="F62" s="74">
        <v>793815</v>
      </c>
      <c r="G62" s="74">
        <v>30101</v>
      </c>
      <c r="H62" s="74">
        <v>0</v>
      </c>
      <c r="I62" s="74">
        <v>0</v>
      </c>
      <c r="J62" s="74">
        <v>115257</v>
      </c>
      <c r="K62" s="74">
        <v>0</v>
      </c>
      <c r="L62" s="74">
        <v>10571</v>
      </c>
      <c r="M62" s="74">
        <v>40775</v>
      </c>
      <c r="N62" s="74">
        <v>26171</v>
      </c>
      <c r="O62" s="74">
        <v>0</v>
      </c>
      <c r="P62" s="74">
        <v>11441</v>
      </c>
      <c r="Q62" s="74">
        <v>0</v>
      </c>
      <c r="R62" s="74">
        <v>348591</v>
      </c>
      <c r="S62" s="74">
        <v>23269</v>
      </c>
      <c r="T62" s="74">
        <v>0</v>
      </c>
      <c r="U62" s="74">
        <v>1634</v>
      </c>
      <c r="V62" s="74">
        <v>0</v>
      </c>
      <c r="W62" s="75">
        <v>2543</v>
      </c>
    </row>
    <row r="63" spans="1:23" ht="15" customHeight="1" x14ac:dyDescent="0.25">
      <c r="A63" s="4"/>
      <c r="B63" s="6" t="s">
        <v>213</v>
      </c>
      <c r="C63" s="74"/>
      <c r="D63" s="74"/>
      <c r="E63" s="74"/>
      <c r="F63" s="74"/>
      <c r="G63" s="74"/>
      <c r="H63" s="74"/>
      <c r="I63" s="74"/>
      <c r="J63" s="74"/>
      <c r="K63" s="74"/>
      <c r="L63" s="74"/>
      <c r="M63" s="74"/>
      <c r="N63" s="74"/>
      <c r="O63" s="74"/>
      <c r="P63" s="74"/>
      <c r="Q63" s="74"/>
      <c r="R63" s="74"/>
      <c r="S63" s="74"/>
      <c r="T63" s="74"/>
      <c r="U63" s="74"/>
      <c r="V63" s="74"/>
      <c r="W63" s="75"/>
    </row>
    <row r="64" spans="1:23" ht="15" customHeight="1" x14ac:dyDescent="0.25">
      <c r="A64" s="4"/>
      <c r="B64" s="76" t="s">
        <v>214</v>
      </c>
      <c r="C64" s="77">
        <v>158909</v>
      </c>
      <c r="D64" s="77">
        <v>438918</v>
      </c>
      <c r="E64" s="77">
        <v>4794</v>
      </c>
      <c r="F64" s="77">
        <v>793815</v>
      </c>
      <c r="G64" s="77">
        <v>30101</v>
      </c>
      <c r="H64" s="77">
        <v>0</v>
      </c>
      <c r="I64" s="77">
        <v>0</v>
      </c>
      <c r="J64" s="77">
        <v>115619</v>
      </c>
      <c r="K64" s="77">
        <v>0</v>
      </c>
      <c r="L64" s="77">
        <v>10571</v>
      </c>
      <c r="M64" s="77">
        <v>40775</v>
      </c>
      <c r="N64" s="77">
        <v>26332</v>
      </c>
      <c r="O64" s="77">
        <v>0</v>
      </c>
      <c r="P64" s="77">
        <v>11782</v>
      </c>
      <c r="Q64" s="77">
        <v>0</v>
      </c>
      <c r="R64" s="77">
        <v>348591</v>
      </c>
      <c r="S64" s="77">
        <v>23269</v>
      </c>
      <c r="T64" s="77">
        <v>0</v>
      </c>
      <c r="U64" s="77">
        <v>2134</v>
      </c>
      <c r="V64" s="77">
        <v>0</v>
      </c>
      <c r="W64" s="78">
        <v>2543</v>
      </c>
    </row>
    <row r="65" spans="1:23" ht="15" customHeight="1" x14ac:dyDescent="0.25">
      <c r="A65" s="4"/>
      <c r="B65" s="16" t="s">
        <v>179</v>
      </c>
      <c r="C65" s="77"/>
      <c r="D65" s="77"/>
      <c r="E65" s="77"/>
      <c r="F65" s="77"/>
      <c r="G65" s="77"/>
      <c r="H65" s="77"/>
      <c r="I65" s="77"/>
      <c r="J65" s="77"/>
      <c r="K65" s="77"/>
      <c r="L65" s="77"/>
      <c r="M65" s="77"/>
      <c r="N65" s="77"/>
      <c r="O65" s="77"/>
      <c r="P65" s="77"/>
      <c r="Q65" s="77"/>
      <c r="R65" s="77"/>
      <c r="S65" s="77"/>
      <c r="T65" s="77"/>
      <c r="U65" s="77"/>
      <c r="V65" s="77"/>
      <c r="W65" s="78"/>
    </row>
    <row r="66" spans="1:23" ht="15" customHeight="1" x14ac:dyDescent="0.25">
      <c r="A66" s="4"/>
      <c r="B66" s="76" t="s">
        <v>215</v>
      </c>
      <c r="C66" s="77">
        <v>0</v>
      </c>
      <c r="D66" s="77">
        <v>0</v>
      </c>
      <c r="E66" s="77">
        <v>0</v>
      </c>
      <c r="F66" s="77">
        <v>0</v>
      </c>
      <c r="G66" s="77">
        <v>0</v>
      </c>
      <c r="H66" s="77">
        <v>0</v>
      </c>
      <c r="I66" s="77">
        <v>0</v>
      </c>
      <c r="J66" s="77">
        <v>-362</v>
      </c>
      <c r="K66" s="77">
        <v>0</v>
      </c>
      <c r="L66" s="77">
        <v>0</v>
      </c>
      <c r="M66" s="77">
        <v>0</v>
      </c>
      <c r="N66" s="77">
        <v>-161</v>
      </c>
      <c r="O66" s="77">
        <v>0</v>
      </c>
      <c r="P66" s="77">
        <v>-341</v>
      </c>
      <c r="Q66" s="77">
        <v>0</v>
      </c>
      <c r="R66" s="77">
        <v>0</v>
      </c>
      <c r="S66" s="77">
        <v>0</v>
      </c>
      <c r="T66" s="77">
        <v>0</v>
      </c>
      <c r="U66" s="77">
        <v>-500</v>
      </c>
      <c r="V66" s="77">
        <v>0</v>
      </c>
      <c r="W66" s="78">
        <v>0</v>
      </c>
    </row>
    <row r="67" spans="1:23" ht="15" customHeight="1" x14ac:dyDescent="0.25">
      <c r="A67" s="4"/>
      <c r="B67" s="16" t="s">
        <v>181</v>
      </c>
      <c r="C67" s="77"/>
      <c r="D67" s="77"/>
      <c r="E67" s="77"/>
      <c r="F67" s="77"/>
      <c r="G67" s="77"/>
      <c r="H67" s="77"/>
      <c r="I67" s="77"/>
      <c r="J67" s="77"/>
      <c r="K67" s="77"/>
      <c r="L67" s="77"/>
      <c r="M67" s="77"/>
      <c r="N67" s="77"/>
      <c r="O67" s="77"/>
      <c r="P67" s="77"/>
      <c r="Q67" s="77"/>
      <c r="R67" s="77"/>
      <c r="S67" s="77"/>
      <c r="T67" s="77"/>
      <c r="U67" s="77"/>
      <c r="V67" s="77"/>
      <c r="W67" s="78"/>
    </row>
    <row r="68" spans="1:23" ht="15" customHeight="1" x14ac:dyDescent="0.25">
      <c r="A68" s="4" t="s">
        <v>26</v>
      </c>
      <c r="B68" s="5" t="s">
        <v>216</v>
      </c>
      <c r="C68" s="74">
        <v>21185</v>
      </c>
      <c r="D68" s="74">
        <v>24774</v>
      </c>
      <c r="E68" s="74">
        <v>0</v>
      </c>
      <c r="F68" s="74">
        <v>20929</v>
      </c>
      <c r="G68" s="74">
        <v>9745</v>
      </c>
      <c r="H68" s="74">
        <v>573</v>
      </c>
      <c r="I68" s="74">
        <v>169</v>
      </c>
      <c r="J68" s="74">
        <v>24829</v>
      </c>
      <c r="K68" s="74">
        <v>1163</v>
      </c>
      <c r="L68" s="74">
        <v>17087</v>
      </c>
      <c r="M68" s="74">
        <v>0</v>
      </c>
      <c r="N68" s="74">
        <v>127886</v>
      </c>
      <c r="O68" s="74">
        <v>658</v>
      </c>
      <c r="P68" s="74">
        <v>698</v>
      </c>
      <c r="Q68" s="74">
        <v>668</v>
      </c>
      <c r="R68" s="74">
        <v>4200</v>
      </c>
      <c r="S68" s="74">
        <v>11808</v>
      </c>
      <c r="T68" s="74">
        <v>9</v>
      </c>
      <c r="U68" s="74">
        <v>5405</v>
      </c>
      <c r="V68" s="74">
        <v>1106</v>
      </c>
      <c r="W68" s="75">
        <v>0</v>
      </c>
    </row>
    <row r="69" spans="1:23" ht="15" customHeight="1" x14ac:dyDescent="0.25">
      <c r="A69" s="4"/>
      <c r="B69" s="6" t="s">
        <v>217</v>
      </c>
      <c r="C69" s="74"/>
      <c r="D69" s="74"/>
      <c r="E69" s="74"/>
      <c r="F69" s="74"/>
      <c r="G69" s="74"/>
      <c r="H69" s="74"/>
      <c r="I69" s="74"/>
      <c r="J69" s="74"/>
      <c r="K69" s="74"/>
      <c r="L69" s="74"/>
      <c r="M69" s="74"/>
      <c r="N69" s="74"/>
      <c r="O69" s="74"/>
      <c r="P69" s="74"/>
      <c r="Q69" s="74"/>
      <c r="R69" s="74"/>
      <c r="S69" s="74"/>
      <c r="T69" s="74"/>
      <c r="U69" s="74"/>
      <c r="V69" s="74"/>
      <c r="W69" s="75"/>
    </row>
    <row r="70" spans="1:23" ht="15" customHeight="1" x14ac:dyDescent="0.25">
      <c r="A70" s="4" t="s">
        <v>27</v>
      </c>
      <c r="B70" s="5" t="s">
        <v>218</v>
      </c>
      <c r="C70" s="74">
        <v>192317</v>
      </c>
      <c r="D70" s="74">
        <v>584250</v>
      </c>
      <c r="E70" s="74">
        <v>417</v>
      </c>
      <c r="F70" s="74">
        <v>187871</v>
      </c>
      <c r="G70" s="74">
        <v>17899</v>
      </c>
      <c r="H70" s="74">
        <v>28470</v>
      </c>
      <c r="I70" s="74">
        <v>4361</v>
      </c>
      <c r="J70" s="74">
        <v>59535</v>
      </c>
      <c r="K70" s="74">
        <v>1222</v>
      </c>
      <c r="L70" s="74">
        <v>78737</v>
      </c>
      <c r="M70" s="74">
        <v>0</v>
      </c>
      <c r="N70" s="74">
        <v>950601</v>
      </c>
      <c r="O70" s="74">
        <v>19395</v>
      </c>
      <c r="P70" s="74">
        <v>19695</v>
      </c>
      <c r="Q70" s="74">
        <v>32046</v>
      </c>
      <c r="R70" s="74">
        <v>4208</v>
      </c>
      <c r="S70" s="74">
        <v>39366</v>
      </c>
      <c r="T70" s="74">
        <v>3535</v>
      </c>
      <c r="U70" s="74">
        <v>245064</v>
      </c>
      <c r="V70" s="74">
        <v>3304</v>
      </c>
      <c r="W70" s="75">
        <v>1891</v>
      </c>
    </row>
    <row r="71" spans="1:23" ht="15" customHeight="1" x14ac:dyDescent="0.25">
      <c r="A71" s="4"/>
      <c r="B71" s="6" t="s">
        <v>219</v>
      </c>
      <c r="C71" s="74"/>
      <c r="D71" s="74"/>
      <c r="E71" s="74"/>
      <c r="F71" s="74"/>
      <c r="G71" s="74"/>
      <c r="H71" s="74"/>
      <c r="I71" s="74"/>
      <c r="J71" s="74"/>
      <c r="K71" s="74"/>
      <c r="L71" s="74"/>
      <c r="M71" s="74"/>
      <c r="N71" s="74"/>
      <c r="O71" s="74"/>
      <c r="P71" s="74"/>
      <c r="Q71" s="74"/>
      <c r="R71" s="74"/>
      <c r="S71" s="74"/>
      <c r="T71" s="74"/>
      <c r="U71" s="74"/>
      <c r="V71" s="74"/>
      <c r="W71" s="75"/>
    </row>
    <row r="72" spans="1:23" ht="15" customHeight="1" x14ac:dyDescent="0.25">
      <c r="A72" s="4" t="s">
        <v>28</v>
      </c>
      <c r="B72" s="5" t="s">
        <v>220</v>
      </c>
      <c r="C72" s="74">
        <v>0</v>
      </c>
      <c r="D72" s="74">
        <v>0</v>
      </c>
      <c r="E72" s="74">
        <v>0</v>
      </c>
      <c r="F72" s="74">
        <v>0</v>
      </c>
      <c r="G72" s="74">
        <v>0</v>
      </c>
      <c r="H72" s="74">
        <v>0</v>
      </c>
      <c r="I72" s="74">
        <v>0</v>
      </c>
      <c r="J72" s="74">
        <v>0</v>
      </c>
      <c r="K72" s="74">
        <v>0</v>
      </c>
      <c r="L72" s="74">
        <v>0</v>
      </c>
      <c r="M72" s="74">
        <v>0</v>
      </c>
      <c r="N72" s="74">
        <v>258379</v>
      </c>
      <c r="O72" s="74">
        <v>0</v>
      </c>
      <c r="P72" s="74">
        <v>0</v>
      </c>
      <c r="Q72" s="74">
        <v>0</v>
      </c>
      <c r="R72" s="74">
        <v>0</v>
      </c>
      <c r="S72" s="74">
        <v>0</v>
      </c>
      <c r="T72" s="74">
        <v>0</v>
      </c>
      <c r="U72" s="74">
        <v>36948</v>
      </c>
      <c r="V72" s="74">
        <v>0</v>
      </c>
      <c r="W72" s="75">
        <v>0</v>
      </c>
    </row>
    <row r="73" spans="1:23" ht="15" customHeight="1" x14ac:dyDescent="0.25">
      <c r="A73" s="4"/>
      <c r="B73" s="6" t="s">
        <v>221</v>
      </c>
      <c r="C73" s="74"/>
      <c r="D73" s="74"/>
      <c r="E73" s="74"/>
      <c r="F73" s="74"/>
      <c r="G73" s="74"/>
      <c r="H73" s="74"/>
      <c r="I73" s="74"/>
      <c r="J73" s="74"/>
      <c r="K73" s="74"/>
      <c r="L73" s="74"/>
      <c r="M73" s="74"/>
      <c r="N73" s="74"/>
      <c r="O73" s="74"/>
      <c r="P73" s="74"/>
      <c r="Q73" s="74"/>
      <c r="R73" s="74"/>
      <c r="S73" s="74"/>
      <c r="T73" s="74"/>
      <c r="U73" s="74"/>
      <c r="V73" s="74"/>
      <c r="W73" s="75"/>
    </row>
    <row r="74" spans="1:23" ht="15" customHeight="1" x14ac:dyDescent="0.25">
      <c r="A74" s="4" t="s">
        <v>29</v>
      </c>
      <c r="B74" s="5" t="s">
        <v>222</v>
      </c>
      <c r="C74" s="74">
        <v>924351</v>
      </c>
      <c r="D74" s="74">
        <v>2647774</v>
      </c>
      <c r="E74" s="74">
        <v>24468</v>
      </c>
      <c r="F74" s="74">
        <v>3320468</v>
      </c>
      <c r="G74" s="74">
        <v>466876</v>
      </c>
      <c r="H74" s="74">
        <v>87917</v>
      </c>
      <c r="I74" s="74">
        <v>4419</v>
      </c>
      <c r="J74" s="74">
        <v>278911</v>
      </c>
      <c r="K74" s="74">
        <v>11947</v>
      </c>
      <c r="L74" s="74">
        <v>125897</v>
      </c>
      <c r="M74" s="74">
        <v>113544</v>
      </c>
      <c r="N74" s="74">
        <v>3347709</v>
      </c>
      <c r="O74" s="74">
        <v>37025</v>
      </c>
      <c r="P74" s="74">
        <v>174823</v>
      </c>
      <c r="Q74" s="74">
        <v>100580</v>
      </c>
      <c r="R74" s="74">
        <v>39346</v>
      </c>
      <c r="S74" s="74">
        <v>458857</v>
      </c>
      <c r="T74" s="74">
        <v>16307</v>
      </c>
      <c r="U74" s="74">
        <v>492299</v>
      </c>
      <c r="V74" s="74">
        <v>42499</v>
      </c>
      <c r="W74" s="75">
        <v>158758</v>
      </c>
    </row>
    <row r="75" spans="1:23" ht="15" customHeight="1" x14ac:dyDescent="0.25">
      <c r="A75" s="4"/>
      <c r="B75" s="6" t="s">
        <v>36</v>
      </c>
      <c r="C75" s="74"/>
      <c r="D75" s="74"/>
      <c r="E75" s="74"/>
      <c r="F75" s="74"/>
      <c r="G75" s="74"/>
      <c r="H75" s="74"/>
      <c r="I75" s="74"/>
      <c r="J75" s="74"/>
      <c r="K75" s="74"/>
      <c r="L75" s="74"/>
      <c r="M75" s="74"/>
      <c r="N75" s="74"/>
      <c r="O75" s="74"/>
      <c r="P75" s="74"/>
      <c r="Q75" s="74"/>
      <c r="R75" s="74"/>
      <c r="S75" s="74"/>
      <c r="T75" s="74"/>
      <c r="U75" s="74"/>
      <c r="V75" s="74"/>
      <c r="W75" s="75"/>
    </row>
    <row r="76" spans="1:23" ht="15" customHeight="1" x14ac:dyDescent="0.25">
      <c r="A76" s="4"/>
      <c r="B76" s="76" t="s">
        <v>223</v>
      </c>
      <c r="C76" s="77">
        <v>0</v>
      </c>
      <c r="D76" s="77">
        <v>7096</v>
      </c>
      <c r="E76" s="77">
        <v>0</v>
      </c>
      <c r="F76" s="77">
        <v>0</v>
      </c>
      <c r="G76" s="77">
        <v>0</v>
      </c>
      <c r="H76" s="77">
        <v>0</v>
      </c>
      <c r="I76" s="77">
        <v>0</v>
      </c>
      <c r="J76" s="77">
        <v>0</v>
      </c>
      <c r="K76" s="77">
        <v>12594</v>
      </c>
      <c r="L76" s="77">
        <v>4276</v>
      </c>
      <c r="M76" s="77">
        <v>0</v>
      </c>
      <c r="N76" s="77">
        <v>260703</v>
      </c>
      <c r="O76" s="77">
        <v>0</v>
      </c>
      <c r="P76" s="77">
        <v>0</v>
      </c>
      <c r="Q76" s="77">
        <v>0</v>
      </c>
      <c r="R76" s="77">
        <v>0</v>
      </c>
      <c r="S76" s="77">
        <v>0</v>
      </c>
      <c r="T76" s="77">
        <v>0</v>
      </c>
      <c r="U76" s="77">
        <v>0</v>
      </c>
      <c r="V76" s="77">
        <v>0</v>
      </c>
      <c r="W76" s="78">
        <v>0</v>
      </c>
    </row>
    <row r="77" spans="1:23" ht="15" customHeight="1" x14ac:dyDescent="0.25">
      <c r="A77" s="4"/>
      <c r="B77" s="16" t="s">
        <v>224</v>
      </c>
      <c r="C77" s="77"/>
      <c r="D77" s="77"/>
      <c r="E77" s="77"/>
      <c r="F77" s="77"/>
      <c r="G77" s="77"/>
      <c r="H77" s="77"/>
      <c r="I77" s="77"/>
      <c r="J77" s="77"/>
      <c r="K77" s="77"/>
      <c r="L77" s="77"/>
      <c r="M77" s="77"/>
      <c r="N77" s="77"/>
      <c r="O77" s="77"/>
      <c r="P77" s="77"/>
      <c r="Q77" s="77"/>
      <c r="R77" s="77"/>
      <c r="S77" s="77"/>
      <c r="T77" s="77"/>
      <c r="U77" s="77"/>
      <c r="V77" s="77"/>
      <c r="W77" s="78"/>
    </row>
    <row r="78" spans="1:23" ht="15" customHeight="1" x14ac:dyDescent="0.25">
      <c r="A78" s="4"/>
      <c r="B78" s="76" t="s">
        <v>225</v>
      </c>
      <c r="C78" s="77">
        <v>962154</v>
      </c>
      <c r="D78" s="77">
        <v>2667388</v>
      </c>
      <c r="E78" s="77">
        <v>24468</v>
      </c>
      <c r="F78" s="77">
        <v>3339201</v>
      </c>
      <c r="G78" s="77">
        <v>479237</v>
      </c>
      <c r="H78" s="77">
        <v>121723</v>
      </c>
      <c r="I78" s="77">
        <v>4419</v>
      </c>
      <c r="J78" s="77">
        <v>285338</v>
      </c>
      <c r="K78" s="77">
        <v>-647</v>
      </c>
      <c r="L78" s="77">
        <v>138466</v>
      </c>
      <c r="M78" s="77">
        <v>117017</v>
      </c>
      <c r="N78" s="77">
        <v>3231435</v>
      </c>
      <c r="O78" s="77">
        <v>54982</v>
      </c>
      <c r="P78" s="77">
        <v>175831</v>
      </c>
      <c r="Q78" s="77">
        <v>108225</v>
      </c>
      <c r="R78" s="77">
        <v>39346</v>
      </c>
      <c r="S78" s="77">
        <v>458857</v>
      </c>
      <c r="T78" s="77">
        <v>16307</v>
      </c>
      <c r="U78" s="77">
        <v>498315</v>
      </c>
      <c r="V78" s="77">
        <v>42499</v>
      </c>
      <c r="W78" s="78">
        <v>158758</v>
      </c>
    </row>
    <row r="79" spans="1:23" ht="15" customHeight="1" x14ac:dyDescent="0.25">
      <c r="A79" s="4"/>
      <c r="B79" s="16" t="s">
        <v>36</v>
      </c>
      <c r="C79" s="77"/>
      <c r="D79" s="77"/>
      <c r="E79" s="77"/>
      <c r="F79" s="77"/>
      <c r="G79" s="77"/>
      <c r="H79" s="77"/>
      <c r="I79" s="77"/>
      <c r="J79" s="77"/>
      <c r="K79" s="77"/>
      <c r="L79" s="77"/>
      <c r="M79" s="77"/>
      <c r="N79" s="77"/>
      <c r="O79" s="77"/>
      <c r="P79" s="77"/>
      <c r="Q79" s="77"/>
      <c r="R79" s="77"/>
      <c r="S79" s="77"/>
      <c r="T79" s="77"/>
      <c r="U79" s="77"/>
      <c r="V79" s="77"/>
      <c r="W79" s="78"/>
    </row>
    <row r="80" spans="1:23" ht="15" customHeight="1" x14ac:dyDescent="0.25">
      <c r="A80" s="4"/>
      <c r="B80" s="76" t="s">
        <v>226</v>
      </c>
      <c r="C80" s="77">
        <v>-37803</v>
      </c>
      <c r="D80" s="77">
        <v>-26710</v>
      </c>
      <c r="E80" s="77">
        <v>0</v>
      </c>
      <c r="F80" s="77">
        <v>-18733</v>
      </c>
      <c r="G80" s="77">
        <v>-12361</v>
      </c>
      <c r="H80" s="77">
        <v>-33806</v>
      </c>
      <c r="I80" s="77">
        <v>0</v>
      </c>
      <c r="J80" s="77">
        <v>-6427</v>
      </c>
      <c r="K80" s="77">
        <v>0</v>
      </c>
      <c r="L80" s="77">
        <v>-16845</v>
      </c>
      <c r="M80" s="77">
        <v>-3473</v>
      </c>
      <c r="N80" s="77">
        <v>-144429</v>
      </c>
      <c r="O80" s="77">
        <v>-17957</v>
      </c>
      <c r="P80" s="77">
        <v>-1008</v>
      </c>
      <c r="Q80" s="77">
        <v>-7645</v>
      </c>
      <c r="R80" s="77">
        <v>0</v>
      </c>
      <c r="S80" s="77">
        <v>0</v>
      </c>
      <c r="T80" s="77">
        <v>0</v>
      </c>
      <c r="U80" s="77">
        <v>-6016</v>
      </c>
      <c r="V80" s="77">
        <v>0</v>
      </c>
      <c r="W80" s="78">
        <v>0</v>
      </c>
    </row>
    <row r="81" spans="1:25" ht="15" customHeight="1" x14ac:dyDescent="0.25">
      <c r="A81" s="4"/>
      <c r="B81" s="16" t="s">
        <v>181</v>
      </c>
      <c r="C81" s="77"/>
      <c r="D81" s="77"/>
      <c r="E81" s="77"/>
      <c r="F81" s="77"/>
      <c r="G81" s="77"/>
      <c r="H81" s="77"/>
      <c r="I81" s="77"/>
      <c r="J81" s="77"/>
      <c r="K81" s="77"/>
      <c r="L81" s="77"/>
      <c r="M81" s="77"/>
      <c r="N81" s="77"/>
      <c r="O81" s="77"/>
      <c r="P81" s="77"/>
      <c r="Q81" s="77"/>
      <c r="R81" s="77"/>
      <c r="S81" s="77"/>
      <c r="T81" s="77"/>
      <c r="U81" s="77"/>
      <c r="V81" s="77"/>
      <c r="W81" s="78"/>
    </row>
    <row r="82" spans="1:25" s="24" customFormat="1" ht="15" customHeight="1" x14ac:dyDescent="0.25">
      <c r="A82" s="80"/>
      <c r="B82" s="81" t="s">
        <v>227</v>
      </c>
      <c r="C82" s="82">
        <v>47449179</v>
      </c>
      <c r="D82" s="82">
        <v>95550407</v>
      </c>
      <c r="E82" s="82">
        <v>703350</v>
      </c>
      <c r="F82" s="82">
        <v>82297200</v>
      </c>
      <c r="G82" s="82">
        <v>5873775</v>
      </c>
      <c r="H82" s="82">
        <v>3105680</v>
      </c>
      <c r="I82" s="82">
        <v>547545</v>
      </c>
      <c r="J82" s="82">
        <v>14442205</v>
      </c>
      <c r="K82" s="82">
        <v>986850</v>
      </c>
      <c r="L82" s="82">
        <v>12947636</v>
      </c>
      <c r="M82" s="82">
        <v>17244767</v>
      </c>
      <c r="N82" s="82">
        <v>120984842</v>
      </c>
      <c r="O82" s="82">
        <v>1930507</v>
      </c>
      <c r="P82" s="82">
        <v>3155237</v>
      </c>
      <c r="Q82" s="82">
        <v>6941048</v>
      </c>
      <c r="R82" s="82">
        <v>5055430</v>
      </c>
      <c r="S82" s="82">
        <v>8833191</v>
      </c>
      <c r="T82" s="82">
        <v>1357341</v>
      </c>
      <c r="U82" s="82">
        <v>48590431</v>
      </c>
      <c r="V82" s="82">
        <v>3396858</v>
      </c>
      <c r="W82" s="83">
        <v>16978415</v>
      </c>
      <c r="Y82" s="161"/>
    </row>
    <row r="83" spans="1:25" ht="15" customHeight="1" x14ac:dyDescent="0.25">
      <c r="A83" s="70"/>
      <c r="B83" s="3" t="s">
        <v>37</v>
      </c>
      <c r="C83" s="7"/>
      <c r="D83" s="7"/>
      <c r="E83" s="7"/>
      <c r="F83" s="7"/>
      <c r="G83" s="7"/>
      <c r="H83" s="7"/>
      <c r="I83" s="7"/>
      <c r="J83" s="7"/>
      <c r="K83" s="7"/>
      <c r="L83" s="7"/>
      <c r="M83" s="7"/>
      <c r="N83" s="7"/>
      <c r="O83" s="7"/>
      <c r="P83" s="7"/>
      <c r="Q83" s="7"/>
      <c r="R83" s="7"/>
      <c r="S83" s="7"/>
      <c r="T83" s="7"/>
      <c r="U83" s="7"/>
      <c r="V83" s="7"/>
      <c r="W83" s="28"/>
      <c r="Y83" s="162"/>
    </row>
    <row r="84" spans="1:25" ht="15" customHeight="1" x14ac:dyDescent="0.25">
      <c r="A84" s="4" t="s">
        <v>228</v>
      </c>
      <c r="B84" s="5" t="s">
        <v>229</v>
      </c>
      <c r="C84" s="74">
        <v>2773383</v>
      </c>
      <c r="D84" s="74">
        <v>3409031</v>
      </c>
      <c r="E84" s="74">
        <v>230783</v>
      </c>
      <c r="F84" s="74">
        <v>3817643</v>
      </c>
      <c r="G84" s="74">
        <v>0</v>
      </c>
      <c r="H84" s="74">
        <v>260653</v>
      </c>
      <c r="I84" s="74">
        <v>90292</v>
      </c>
      <c r="J84" s="74">
        <v>1196559</v>
      </c>
      <c r="K84" s="74">
        <v>93136</v>
      </c>
      <c r="L84" s="74">
        <v>150792</v>
      </c>
      <c r="M84" s="74">
        <v>502353</v>
      </c>
      <c r="N84" s="74">
        <v>2551699</v>
      </c>
      <c r="O84" s="74">
        <v>0</v>
      </c>
      <c r="P84" s="74">
        <v>190536</v>
      </c>
      <c r="Q84" s="74">
        <v>0</v>
      </c>
      <c r="R84" s="74">
        <v>0</v>
      </c>
      <c r="S84" s="74">
        <v>0</v>
      </c>
      <c r="T84" s="74">
        <v>330779</v>
      </c>
      <c r="U84" s="74">
        <v>2026830</v>
      </c>
      <c r="V84" s="74">
        <v>0</v>
      </c>
      <c r="W84" s="75">
        <v>895708</v>
      </c>
      <c r="Y84" s="162"/>
    </row>
    <row r="85" spans="1:25" ht="15" customHeight="1" x14ac:dyDescent="0.25">
      <c r="A85" s="4"/>
      <c r="B85" s="6" t="s">
        <v>230</v>
      </c>
      <c r="C85" s="74"/>
      <c r="D85" s="74"/>
      <c r="E85" s="74"/>
      <c r="F85" s="74"/>
      <c r="G85" s="74"/>
      <c r="H85" s="74"/>
      <c r="I85" s="74"/>
      <c r="J85" s="74"/>
      <c r="K85" s="74"/>
      <c r="L85" s="74"/>
      <c r="M85" s="74"/>
      <c r="N85" s="74"/>
      <c r="O85" s="74"/>
      <c r="P85" s="74"/>
      <c r="Q85" s="74"/>
      <c r="R85" s="74"/>
      <c r="S85" s="74"/>
      <c r="T85" s="74"/>
      <c r="U85" s="74"/>
      <c r="V85" s="74"/>
      <c r="W85" s="75"/>
      <c r="Y85" s="162"/>
    </row>
    <row r="86" spans="1:25" ht="15" customHeight="1" x14ac:dyDescent="0.25">
      <c r="A86" s="4" t="s">
        <v>12</v>
      </c>
      <c r="B86" s="5" t="s">
        <v>0</v>
      </c>
      <c r="C86" s="74">
        <v>318852</v>
      </c>
      <c r="D86" s="74">
        <v>1072324</v>
      </c>
      <c r="E86" s="74">
        <v>1885</v>
      </c>
      <c r="F86" s="74">
        <v>1561143</v>
      </c>
      <c r="G86" s="74">
        <v>456558</v>
      </c>
      <c r="H86" s="74">
        <v>141417</v>
      </c>
      <c r="I86" s="74">
        <v>396</v>
      </c>
      <c r="J86" s="74">
        <v>84330</v>
      </c>
      <c r="K86" s="74">
        <v>61627</v>
      </c>
      <c r="L86" s="74">
        <v>2412</v>
      </c>
      <c r="M86" s="74">
        <v>36767</v>
      </c>
      <c r="N86" s="74">
        <v>0</v>
      </c>
      <c r="O86" s="74">
        <v>300272</v>
      </c>
      <c r="P86" s="74">
        <v>21656</v>
      </c>
      <c r="Q86" s="74">
        <v>271589</v>
      </c>
      <c r="R86" s="74">
        <v>400066</v>
      </c>
      <c r="S86" s="74">
        <v>12248</v>
      </c>
      <c r="T86" s="74">
        <v>5378</v>
      </c>
      <c r="U86" s="74">
        <v>1485448</v>
      </c>
      <c r="V86" s="74">
        <v>29259</v>
      </c>
      <c r="W86" s="75">
        <v>19584</v>
      </c>
      <c r="Y86" s="162"/>
    </row>
    <row r="87" spans="1:25" ht="15" customHeight="1" x14ac:dyDescent="0.25">
      <c r="A87" s="4"/>
      <c r="B87" s="6" t="s">
        <v>38</v>
      </c>
      <c r="C87" s="74"/>
      <c r="D87" s="74"/>
      <c r="E87" s="74"/>
      <c r="F87" s="74"/>
      <c r="G87" s="74"/>
      <c r="H87" s="74"/>
      <c r="I87" s="74"/>
      <c r="J87" s="74"/>
      <c r="K87" s="74"/>
      <c r="L87" s="74"/>
      <c r="M87" s="74"/>
      <c r="N87" s="74"/>
      <c r="O87" s="74"/>
      <c r="P87" s="74"/>
      <c r="Q87" s="74"/>
      <c r="R87" s="74"/>
      <c r="S87" s="74"/>
      <c r="T87" s="74"/>
      <c r="U87" s="74"/>
      <c r="V87" s="74"/>
      <c r="W87" s="75"/>
      <c r="Y87" s="162"/>
    </row>
    <row r="88" spans="1:25" ht="15" customHeight="1" x14ac:dyDescent="0.25">
      <c r="A88" s="4" t="s">
        <v>13</v>
      </c>
      <c r="B88" s="5" t="s">
        <v>231</v>
      </c>
      <c r="C88" s="74">
        <v>0</v>
      </c>
      <c r="D88" s="74">
        <v>6345583</v>
      </c>
      <c r="E88" s="74">
        <v>0</v>
      </c>
      <c r="F88" s="74">
        <v>0</v>
      </c>
      <c r="G88" s="74">
        <v>0</v>
      </c>
      <c r="H88" s="74">
        <v>0</v>
      </c>
      <c r="I88" s="74">
        <v>0</v>
      </c>
      <c r="J88" s="74">
        <v>220249</v>
      </c>
      <c r="K88" s="74">
        <v>0</v>
      </c>
      <c r="L88" s="74">
        <v>0</v>
      </c>
      <c r="M88" s="74">
        <v>0</v>
      </c>
      <c r="N88" s="74">
        <v>1901977</v>
      </c>
      <c r="O88" s="74">
        <v>0</v>
      </c>
      <c r="P88" s="74">
        <v>144004</v>
      </c>
      <c r="Q88" s="74">
        <v>0</v>
      </c>
      <c r="R88" s="74">
        <v>0</v>
      </c>
      <c r="S88" s="74">
        <v>0</v>
      </c>
      <c r="T88" s="74">
        <v>0</v>
      </c>
      <c r="U88" s="74">
        <v>4851247</v>
      </c>
      <c r="V88" s="74">
        <v>275559</v>
      </c>
      <c r="W88" s="75">
        <v>11225744</v>
      </c>
      <c r="Y88" s="162"/>
    </row>
    <row r="89" spans="1:25" ht="15" customHeight="1" x14ac:dyDescent="0.25">
      <c r="A89" s="4"/>
      <c r="B89" s="6" t="s">
        <v>232</v>
      </c>
      <c r="C89" s="74"/>
      <c r="D89" s="74"/>
      <c r="E89" s="74"/>
      <c r="F89" s="74"/>
      <c r="G89" s="74"/>
      <c r="H89" s="74"/>
      <c r="I89" s="74"/>
      <c r="J89" s="74"/>
      <c r="K89" s="74"/>
      <c r="L89" s="74"/>
      <c r="M89" s="74"/>
      <c r="N89" s="74"/>
      <c r="O89" s="74"/>
      <c r="P89" s="74"/>
      <c r="Q89" s="74"/>
      <c r="R89" s="74"/>
      <c r="S89" s="74"/>
      <c r="T89" s="74"/>
      <c r="U89" s="74"/>
      <c r="V89" s="74"/>
      <c r="W89" s="75"/>
      <c r="Y89" s="162"/>
    </row>
    <row r="90" spans="1:25" ht="15" customHeight="1" x14ac:dyDescent="0.25">
      <c r="A90" s="4" t="s">
        <v>14</v>
      </c>
      <c r="B90" s="5" t="s">
        <v>233</v>
      </c>
      <c r="C90" s="74">
        <v>4702677</v>
      </c>
      <c r="D90" s="74">
        <v>6896641</v>
      </c>
      <c r="E90" s="74">
        <v>9560</v>
      </c>
      <c r="F90" s="74">
        <v>6895720</v>
      </c>
      <c r="G90" s="74">
        <v>1657092</v>
      </c>
      <c r="H90" s="74">
        <v>1052297</v>
      </c>
      <c r="I90" s="74">
        <v>92520</v>
      </c>
      <c r="J90" s="74">
        <v>1813496</v>
      </c>
      <c r="K90" s="74">
        <v>424780</v>
      </c>
      <c r="L90" s="74">
        <v>549965</v>
      </c>
      <c r="M90" s="74">
        <v>637770</v>
      </c>
      <c r="N90" s="74">
        <v>3926934</v>
      </c>
      <c r="O90" s="74">
        <v>1108929</v>
      </c>
      <c r="P90" s="74">
        <v>79510</v>
      </c>
      <c r="Q90" s="74">
        <v>3137606</v>
      </c>
      <c r="R90" s="74">
        <v>1105219</v>
      </c>
      <c r="S90" s="74">
        <v>4283321</v>
      </c>
      <c r="T90" s="74">
        <v>737667</v>
      </c>
      <c r="U90" s="74">
        <v>6185646</v>
      </c>
      <c r="V90" s="74">
        <v>1489983</v>
      </c>
      <c r="W90" s="75">
        <v>3605162</v>
      </c>
      <c r="Y90" s="163"/>
    </row>
    <row r="91" spans="1:25" ht="15" customHeight="1" x14ac:dyDescent="0.25">
      <c r="A91" s="4"/>
      <c r="B91" s="6" t="s">
        <v>234</v>
      </c>
      <c r="C91" s="74"/>
      <c r="D91" s="74"/>
      <c r="E91" s="74"/>
      <c r="F91" s="74"/>
      <c r="G91" s="74"/>
      <c r="H91" s="74"/>
      <c r="I91" s="74"/>
      <c r="J91" s="74"/>
      <c r="K91" s="74"/>
      <c r="L91" s="74"/>
      <c r="M91" s="74"/>
      <c r="N91" s="74"/>
      <c r="O91" s="74"/>
      <c r="P91" s="74"/>
      <c r="Q91" s="74"/>
      <c r="R91" s="74"/>
      <c r="S91" s="74"/>
      <c r="T91" s="74"/>
      <c r="U91" s="74"/>
      <c r="V91" s="74"/>
      <c r="W91" s="75"/>
    </row>
    <row r="92" spans="1:25" ht="15" customHeight="1" x14ac:dyDescent="0.25">
      <c r="A92" s="4" t="s">
        <v>15</v>
      </c>
      <c r="B92" s="5" t="s">
        <v>235</v>
      </c>
      <c r="C92" s="74">
        <v>22617852</v>
      </c>
      <c r="D92" s="74">
        <v>46307233</v>
      </c>
      <c r="E92" s="74">
        <v>304985</v>
      </c>
      <c r="F92" s="74">
        <v>25446450</v>
      </c>
      <c r="G92" s="74">
        <v>833456</v>
      </c>
      <c r="H92" s="74">
        <v>260228</v>
      </c>
      <c r="I92" s="74">
        <v>99099</v>
      </c>
      <c r="J92" s="74">
        <v>6801474</v>
      </c>
      <c r="K92" s="74">
        <v>278440</v>
      </c>
      <c r="L92" s="74">
        <v>9965033</v>
      </c>
      <c r="M92" s="74">
        <v>9180858</v>
      </c>
      <c r="N92" s="74">
        <v>64255685</v>
      </c>
      <c r="O92" s="74">
        <v>139125</v>
      </c>
      <c r="P92" s="74">
        <v>2162933</v>
      </c>
      <c r="Q92" s="74">
        <v>3030020</v>
      </c>
      <c r="R92" s="74">
        <v>1609000</v>
      </c>
      <c r="S92" s="74">
        <v>3523063</v>
      </c>
      <c r="T92" s="74">
        <v>4578</v>
      </c>
      <c r="U92" s="74">
        <v>15081297</v>
      </c>
      <c r="V92" s="74">
        <v>1392350</v>
      </c>
      <c r="W92" s="75">
        <v>115232</v>
      </c>
    </row>
    <row r="93" spans="1:25" ht="15" customHeight="1" x14ac:dyDescent="0.25">
      <c r="A93" s="4"/>
      <c r="B93" s="6" t="s">
        <v>236</v>
      </c>
      <c r="C93" s="74"/>
      <c r="D93" s="74"/>
      <c r="E93" s="74"/>
      <c r="F93" s="74"/>
      <c r="G93" s="74"/>
      <c r="H93" s="74"/>
      <c r="I93" s="74"/>
      <c r="J93" s="74"/>
      <c r="K93" s="74"/>
      <c r="L93" s="74"/>
      <c r="M93" s="74"/>
      <c r="N93" s="74"/>
      <c r="O93" s="74"/>
      <c r="P93" s="74"/>
      <c r="Q93" s="74"/>
      <c r="R93" s="74"/>
      <c r="S93" s="74"/>
      <c r="T93" s="74"/>
      <c r="U93" s="74"/>
      <c r="V93" s="74"/>
      <c r="W93" s="75"/>
    </row>
    <row r="94" spans="1:25" ht="15" customHeight="1" x14ac:dyDescent="0.25">
      <c r="A94" s="4" t="s">
        <v>16</v>
      </c>
      <c r="B94" s="5" t="s">
        <v>237</v>
      </c>
      <c r="C94" s="74">
        <v>9083621</v>
      </c>
      <c r="D94" s="74">
        <v>19953227</v>
      </c>
      <c r="E94" s="74">
        <v>0</v>
      </c>
      <c r="F94" s="74">
        <v>33101099</v>
      </c>
      <c r="G94" s="74">
        <v>1941066</v>
      </c>
      <c r="H94" s="74">
        <v>833320</v>
      </c>
      <c r="I94" s="74">
        <v>203599</v>
      </c>
      <c r="J94" s="74">
        <v>2256935</v>
      </c>
      <c r="K94" s="74">
        <v>0</v>
      </c>
      <c r="L94" s="74">
        <v>0</v>
      </c>
      <c r="M94" s="74">
        <v>4914915</v>
      </c>
      <c r="N94" s="74">
        <v>25182313</v>
      </c>
      <c r="O94" s="74">
        <v>0</v>
      </c>
      <c r="P94" s="74">
        <v>5409</v>
      </c>
      <c r="Q94" s="74">
        <v>0</v>
      </c>
      <c r="R94" s="74">
        <v>931016</v>
      </c>
      <c r="S94" s="74">
        <v>84991</v>
      </c>
      <c r="T94" s="74">
        <v>0</v>
      </c>
      <c r="U94" s="74">
        <v>14048146</v>
      </c>
      <c r="V94" s="74">
        <v>0</v>
      </c>
      <c r="W94" s="75">
        <v>840506</v>
      </c>
    </row>
    <row r="95" spans="1:25" ht="15" customHeight="1" x14ac:dyDescent="0.25">
      <c r="A95" s="4"/>
      <c r="B95" s="6" t="s">
        <v>238</v>
      </c>
      <c r="C95" s="74"/>
      <c r="D95" s="74"/>
      <c r="E95" s="74"/>
      <c r="F95" s="74"/>
      <c r="G95" s="74"/>
      <c r="H95" s="74"/>
      <c r="I95" s="74"/>
      <c r="J95" s="74"/>
      <c r="K95" s="74"/>
      <c r="L95" s="74"/>
      <c r="M95" s="74"/>
      <c r="N95" s="74"/>
      <c r="O95" s="74"/>
      <c r="P95" s="74"/>
      <c r="Q95" s="74"/>
      <c r="R95" s="74"/>
      <c r="S95" s="74"/>
      <c r="T95" s="74"/>
      <c r="U95" s="74"/>
      <c r="V95" s="74"/>
      <c r="W95" s="75"/>
    </row>
    <row r="96" spans="1:25" ht="15" customHeight="1" x14ac:dyDescent="0.25">
      <c r="A96" s="4" t="s">
        <v>17</v>
      </c>
      <c r="B96" s="5" t="s">
        <v>239</v>
      </c>
      <c r="C96" s="74">
        <v>1764610</v>
      </c>
      <c r="D96" s="74">
        <v>0</v>
      </c>
      <c r="E96" s="74">
        <v>0</v>
      </c>
      <c r="F96" s="74">
        <v>0</v>
      </c>
      <c r="G96" s="74">
        <v>0</v>
      </c>
      <c r="H96" s="74">
        <v>0</v>
      </c>
      <c r="I96" s="74">
        <v>0</v>
      </c>
      <c r="J96" s="74">
        <v>0</v>
      </c>
      <c r="K96" s="74">
        <v>0</v>
      </c>
      <c r="L96" s="74">
        <v>0</v>
      </c>
      <c r="M96" s="74">
        <v>428147</v>
      </c>
      <c r="N96" s="74">
        <v>0</v>
      </c>
      <c r="O96" s="74">
        <v>0</v>
      </c>
      <c r="P96" s="74">
        <v>237034</v>
      </c>
      <c r="Q96" s="74">
        <v>0</v>
      </c>
      <c r="R96" s="74">
        <v>0</v>
      </c>
      <c r="S96" s="74">
        <v>0</v>
      </c>
      <c r="T96" s="74">
        <v>0</v>
      </c>
      <c r="U96" s="74">
        <v>0</v>
      </c>
      <c r="V96" s="74">
        <v>0</v>
      </c>
      <c r="W96" s="75">
        <v>0</v>
      </c>
    </row>
    <row r="97" spans="1:23" ht="15" customHeight="1" x14ac:dyDescent="0.25">
      <c r="A97" s="4"/>
      <c r="B97" s="6" t="s">
        <v>240</v>
      </c>
      <c r="C97" s="74"/>
      <c r="D97" s="74"/>
      <c r="E97" s="74"/>
      <c r="F97" s="74"/>
      <c r="G97" s="74"/>
      <c r="H97" s="74"/>
      <c r="I97" s="74"/>
      <c r="J97" s="74"/>
      <c r="K97" s="74"/>
      <c r="L97" s="74"/>
      <c r="M97" s="74"/>
      <c r="N97" s="74"/>
      <c r="O97" s="74"/>
      <c r="P97" s="74"/>
      <c r="Q97" s="74"/>
      <c r="R97" s="74"/>
      <c r="S97" s="74"/>
      <c r="T97" s="74"/>
      <c r="U97" s="74"/>
      <c r="V97" s="74"/>
      <c r="W97" s="75"/>
    </row>
    <row r="98" spans="1:23" ht="15" customHeight="1" x14ac:dyDescent="0.25">
      <c r="A98" s="4" t="s">
        <v>18</v>
      </c>
      <c r="B98" s="5" t="s">
        <v>196</v>
      </c>
      <c r="C98" s="74">
        <v>423811</v>
      </c>
      <c r="D98" s="74">
        <v>75483</v>
      </c>
      <c r="E98" s="74">
        <v>0</v>
      </c>
      <c r="F98" s="74">
        <v>253148</v>
      </c>
      <c r="G98" s="74">
        <v>55753</v>
      </c>
      <c r="H98" s="74">
        <v>25429</v>
      </c>
      <c r="I98" s="74">
        <v>0</v>
      </c>
      <c r="J98" s="74">
        <v>2606</v>
      </c>
      <c r="K98" s="74">
        <v>0</v>
      </c>
      <c r="L98" s="74">
        <v>0</v>
      </c>
      <c r="M98" s="74">
        <v>5008</v>
      </c>
      <c r="N98" s="74">
        <v>270773</v>
      </c>
      <c r="O98" s="74">
        <v>1703</v>
      </c>
      <c r="P98" s="74">
        <v>0</v>
      </c>
      <c r="Q98" s="74">
        <v>31898</v>
      </c>
      <c r="R98" s="74">
        <v>0</v>
      </c>
      <c r="S98" s="74">
        <v>13668</v>
      </c>
      <c r="T98" s="74">
        <v>0</v>
      </c>
      <c r="U98" s="74">
        <v>237067</v>
      </c>
      <c r="V98" s="74">
        <v>0</v>
      </c>
      <c r="W98" s="75">
        <v>0</v>
      </c>
    </row>
    <row r="99" spans="1:23" ht="15" customHeight="1" x14ac:dyDescent="0.25">
      <c r="A99" s="4"/>
      <c r="B99" s="6" t="s">
        <v>197</v>
      </c>
      <c r="C99" s="74"/>
      <c r="D99" s="74"/>
      <c r="E99" s="74"/>
      <c r="F99" s="74"/>
      <c r="G99" s="74"/>
      <c r="H99" s="74"/>
      <c r="I99" s="74"/>
      <c r="J99" s="74"/>
      <c r="K99" s="74"/>
      <c r="L99" s="74"/>
      <c r="M99" s="74"/>
      <c r="N99" s="74"/>
      <c r="O99" s="74"/>
      <c r="P99" s="74"/>
      <c r="Q99" s="74"/>
      <c r="R99" s="74"/>
      <c r="S99" s="74"/>
      <c r="T99" s="74"/>
      <c r="U99" s="74"/>
      <c r="V99" s="74"/>
      <c r="W99" s="75"/>
    </row>
    <row r="100" spans="1:23" ht="15" customHeight="1" x14ac:dyDescent="0.25">
      <c r="A100" s="4" t="s">
        <v>19</v>
      </c>
      <c r="B100" s="5" t="s">
        <v>241</v>
      </c>
      <c r="C100" s="74">
        <v>0</v>
      </c>
      <c r="D100" s="74">
        <v>435832</v>
      </c>
      <c r="E100" s="74">
        <v>0</v>
      </c>
      <c r="F100" s="74">
        <v>21609</v>
      </c>
      <c r="G100" s="74">
        <v>0</v>
      </c>
      <c r="H100" s="74">
        <v>0</v>
      </c>
      <c r="I100" s="74">
        <v>0</v>
      </c>
      <c r="J100" s="74">
        <v>0</v>
      </c>
      <c r="K100" s="74">
        <v>0</v>
      </c>
      <c r="L100" s="74">
        <v>0</v>
      </c>
      <c r="M100" s="74">
        <v>0</v>
      </c>
      <c r="N100" s="74">
        <v>0</v>
      </c>
      <c r="O100" s="74">
        <v>0</v>
      </c>
      <c r="P100" s="74">
        <v>0</v>
      </c>
      <c r="Q100" s="74">
        <v>0</v>
      </c>
      <c r="R100" s="74">
        <v>0</v>
      </c>
      <c r="S100" s="74">
        <v>0</v>
      </c>
      <c r="T100" s="74">
        <v>0</v>
      </c>
      <c r="U100" s="74">
        <v>0</v>
      </c>
      <c r="V100" s="74">
        <v>0</v>
      </c>
      <c r="W100" s="75">
        <v>0</v>
      </c>
    </row>
    <row r="101" spans="1:23" ht="15" customHeight="1" x14ac:dyDescent="0.25">
      <c r="A101" s="4"/>
      <c r="B101" s="6" t="s">
        <v>242</v>
      </c>
      <c r="C101" s="74"/>
      <c r="D101" s="74"/>
      <c r="E101" s="74"/>
      <c r="F101" s="74"/>
      <c r="G101" s="74"/>
      <c r="H101" s="74"/>
      <c r="I101" s="74"/>
      <c r="J101" s="74"/>
      <c r="K101" s="74"/>
      <c r="L101" s="74"/>
      <c r="M101" s="74"/>
      <c r="N101" s="74"/>
      <c r="O101" s="74"/>
      <c r="P101" s="74"/>
      <c r="Q101" s="74"/>
      <c r="R101" s="74"/>
      <c r="S101" s="74"/>
      <c r="T101" s="74"/>
      <c r="U101" s="74"/>
      <c r="V101" s="74"/>
      <c r="W101" s="75"/>
    </row>
    <row r="102" spans="1:23" ht="15" customHeight="1" x14ac:dyDescent="0.25">
      <c r="A102" s="4" t="s">
        <v>20</v>
      </c>
      <c r="B102" s="5" t="s">
        <v>1</v>
      </c>
      <c r="C102" s="74">
        <v>89676</v>
      </c>
      <c r="D102" s="74">
        <v>177688</v>
      </c>
      <c r="E102" s="74">
        <v>190</v>
      </c>
      <c r="F102" s="74">
        <v>179851</v>
      </c>
      <c r="G102" s="74">
        <v>13219</v>
      </c>
      <c r="H102" s="74">
        <v>923</v>
      </c>
      <c r="I102" s="74">
        <v>500</v>
      </c>
      <c r="J102" s="74">
        <v>14881</v>
      </c>
      <c r="K102" s="74">
        <v>1563</v>
      </c>
      <c r="L102" s="74">
        <v>10171</v>
      </c>
      <c r="M102" s="74">
        <v>1490</v>
      </c>
      <c r="N102" s="74">
        <v>796381</v>
      </c>
      <c r="O102" s="74">
        <v>14130</v>
      </c>
      <c r="P102" s="74">
        <v>1542</v>
      </c>
      <c r="Q102" s="74">
        <v>4655</v>
      </c>
      <c r="R102" s="74">
        <v>1624</v>
      </c>
      <c r="S102" s="74">
        <v>1687</v>
      </c>
      <c r="T102" s="74">
        <v>16055</v>
      </c>
      <c r="U102" s="74">
        <v>88118</v>
      </c>
      <c r="V102" s="74">
        <v>1780</v>
      </c>
      <c r="W102" s="75">
        <v>3225</v>
      </c>
    </row>
    <row r="103" spans="1:23" ht="15" customHeight="1" x14ac:dyDescent="0.25">
      <c r="A103" s="4"/>
      <c r="B103" s="6" t="s">
        <v>39</v>
      </c>
      <c r="C103" s="74"/>
      <c r="D103" s="74"/>
      <c r="E103" s="74"/>
      <c r="F103" s="74"/>
      <c r="G103" s="74"/>
      <c r="H103" s="74"/>
      <c r="I103" s="74"/>
      <c r="J103" s="74"/>
      <c r="K103" s="74"/>
      <c r="L103" s="74"/>
      <c r="M103" s="74"/>
      <c r="N103" s="74"/>
      <c r="O103" s="74"/>
      <c r="P103" s="74"/>
      <c r="Q103" s="74"/>
      <c r="R103" s="74"/>
      <c r="S103" s="74"/>
      <c r="T103" s="74"/>
      <c r="U103" s="74"/>
      <c r="V103" s="74"/>
      <c r="W103" s="75"/>
    </row>
    <row r="104" spans="1:23" ht="15" customHeight="1" x14ac:dyDescent="0.25">
      <c r="A104" s="4" t="s">
        <v>21</v>
      </c>
      <c r="B104" s="5" t="s">
        <v>243</v>
      </c>
      <c r="C104" s="74">
        <v>2139437</v>
      </c>
      <c r="D104" s="74">
        <v>55432</v>
      </c>
      <c r="E104" s="74">
        <v>0</v>
      </c>
      <c r="F104" s="74">
        <v>0</v>
      </c>
      <c r="G104" s="74">
        <v>0</v>
      </c>
      <c r="H104" s="74">
        <v>0</v>
      </c>
      <c r="I104" s="74">
        <v>0</v>
      </c>
      <c r="J104" s="74">
        <v>0</v>
      </c>
      <c r="K104" s="74">
        <v>0</v>
      </c>
      <c r="L104" s="74">
        <v>842092</v>
      </c>
      <c r="M104" s="74">
        <v>0</v>
      </c>
      <c r="N104" s="74">
        <v>6439225</v>
      </c>
      <c r="O104" s="74">
        <v>0</v>
      </c>
      <c r="P104" s="74">
        <v>0</v>
      </c>
      <c r="Q104" s="74">
        <v>0</v>
      </c>
      <c r="R104" s="74">
        <v>0</v>
      </c>
      <c r="S104" s="74">
        <v>0</v>
      </c>
      <c r="T104" s="74">
        <v>0</v>
      </c>
      <c r="U104" s="74">
        <v>403842</v>
      </c>
      <c r="V104" s="74">
        <v>0</v>
      </c>
      <c r="W104" s="75">
        <v>14591</v>
      </c>
    </row>
    <row r="105" spans="1:23" ht="15" customHeight="1" x14ac:dyDescent="0.25">
      <c r="A105" s="4"/>
      <c r="B105" s="6" t="s">
        <v>244</v>
      </c>
      <c r="C105" s="74"/>
      <c r="D105" s="74"/>
      <c r="E105" s="74"/>
      <c r="F105" s="74"/>
      <c r="G105" s="74"/>
      <c r="H105" s="74"/>
      <c r="I105" s="74"/>
      <c r="J105" s="74"/>
      <c r="K105" s="74"/>
      <c r="L105" s="74"/>
      <c r="M105" s="74"/>
      <c r="N105" s="74"/>
      <c r="O105" s="74"/>
      <c r="P105" s="74"/>
      <c r="Q105" s="74"/>
      <c r="R105" s="74"/>
      <c r="S105" s="74"/>
      <c r="T105" s="74"/>
      <c r="U105" s="74"/>
      <c r="V105" s="74"/>
      <c r="W105" s="75"/>
    </row>
    <row r="106" spans="1:23" ht="15" customHeight="1" x14ac:dyDescent="0.25">
      <c r="A106" s="4" t="s">
        <v>22</v>
      </c>
      <c r="B106" s="5" t="s">
        <v>245</v>
      </c>
      <c r="C106" s="74">
        <v>25409</v>
      </c>
      <c r="D106" s="74">
        <v>10795</v>
      </c>
      <c r="E106" s="74">
        <v>2741</v>
      </c>
      <c r="F106" s="74">
        <v>133616</v>
      </c>
      <c r="G106" s="74">
        <v>4590</v>
      </c>
      <c r="H106" s="74">
        <v>633</v>
      </c>
      <c r="I106" s="74">
        <v>416</v>
      </c>
      <c r="J106" s="74">
        <v>8448</v>
      </c>
      <c r="K106" s="74">
        <v>849</v>
      </c>
      <c r="L106" s="74">
        <v>2473</v>
      </c>
      <c r="M106" s="74">
        <v>0</v>
      </c>
      <c r="N106" s="74">
        <v>58982</v>
      </c>
      <c r="O106" s="74">
        <v>18413</v>
      </c>
      <c r="P106" s="74">
        <v>72</v>
      </c>
      <c r="Q106" s="74">
        <v>3740</v>
      </c>
      <c r="R106" s="74">
        <v>7616</v>
      </c>
      <c r="S106" s="74">
        <v>343</v>
      </c>
      <c r="T106" s="74">
        <v>647</v>
      </c>
      <c r="U106" s="74">
        <v>27457</v>
      </c>
      <c r="V106" s="74">
        <v>1750</v>
      </c>
      <c r="W106" s="75">
        <v>22092</v>
      </c>
    </row>
    <row r="107" spans="1:23" ht="15" customHeight="1" x14ac:dyDescent="0.25">
      <c r="A107" s="4"/>
      <c r="B107" s="6" t="s">
        <v>246</v>
      </c>
      <c r="C107" s="74"/>
      <c r="D107" s="74"/>
      <c r="E107" s="74"/>
      <c r="F107" s="74"/>
      <c r="G107" s="74"/>
      <c r="H107" s="74"/>
      <c r="I107" s="74"/>
      <c r="J107" s="74"/>
      <c r="K107" s="74"/>
      <c r="L107" s="74"/>
      <c r="M107" s="74"/>
      <c r="N107" s="74"/>
      <c r="O107" s="74"/>
      <c r="P107" s="74"/>
      <c r="Q107" s="74"/>
      <c r="R107" s="74"/>
      <c r="S107" s="74"/>
      <c r="T107" s="74"/>
      <c r="U107" s="74"/>
      <c r="V107" s="74"/>
      <c r="W107" s="75"/>
    </row>
    <row r="108" spans="1:23" ht="15" customHeight="1" x14ac:dyDescent="0.25">
      <c r="A108" s="4" t="s">
        <v>23</v>
      </c>
      <c r="B108" s="5" t="s">
        <v>247</v>
      </c>
      <c r="C108" s="74">
        <v>35744</v>
      </c>
      <c r="D108" s="74">
        <v>416</v>
      </c>
      <c r="E108" s="74">
        <v>0</v>
      </c>
      <c r="F108" s="74">
        <v>79216</v>
      </c>
      <c r="G108" s="74">
        <v>10810</v>
      </c>
      <c r="H108" s="74">
        <v>0</v>
      </c>
      <c r="I108" s="74">
        <v>232</v>
      </c>
      <c r="J108" s="74">
        <v>24687</v>
      </c>
      <c r="K108" s="74">
        <v>6</v>
      </c>
      <c r="L108" s="74">
        <v>2590</v>
      </c>
      <c r="M108" s="74">
        <v>0</v>
      </c>
      <c r="N108" s="74">
        <v>169804</v>
      </c>
      <c r="O108" s="74">
        <v>1113</v>
      </c>
      <c r="P108" s="74">
        <v>1498</v>
      </c>
      <c r="Q108" s="74">
        <v>112</v>
      </c>
      <c r="R108" s="74">
        <v>6290</v>
      </c>
      <c r="S108" s="74">
        <v>14215</v>
      </c>
      <c r="T108" s="74">
        <v>438</v>
      </c>
      <c r="U108" s="74">
        <v>41853</v>
      </c>
      <c r="V108" s="74">
        <v>275</v>
      </c>
      <c r="W108" s="75">
        <v>0</v>
      </c>
    </row>
    <row r="109" spans="1:23" ht="15" customHeight="1" x14ac:dyDescent="0.25">
      <c r="A109" s="4"/>
      <c r="B109" s="6" t="s">
        <v>248</v>
      </c>
      <c r="C109" s="74"/>
      <c r="D109" s="74"/>
      <c r="E109" s="74"/>
      <c r="F109" s="74"/>
      <c r="G109" s="74"/>
      <c r="H109" s="74"/>
      <c r="I109" s="74"/>
      <c r="J109" s="74"/>
      <c r="K109" s="74"/>
      <c r="L109" s="74"/>
      <c r="M109" s="74"/>
      <c r="N109" s="74"/>
      <c r="O109" s="74"/>
      <c r="P109" s="74"/>
      <c r="Q109" s="74"/>
      <c r="R109" s="74"/>
      <c r="S109" s="74"/>
      <c r="T109" s="74"/>
      <c r="U109" s="74"/>
      <c r="V109" s="74"/>
      <c r="W109" s="75"/>
    </row>
    <row r="110" spans="1:23" ht="15" customHeight="1" x14ac:dyDescent="0.25">
      <c r="A110" s="4" t="s">
        <v>24</v>
      </c>
      <c r="B110" s="5" t="s">
        <v>249</v>
      </c>
      <c r="C110" s="74">
        <v>11792</v>
      </c>
      <c r="D110" s="74">
        <v>0</v>
      </c>
      <c r="E110" s="74">
        <v>0</v>
      </c>
      <c r="F110" s="74">
        <v>0</v>
      </c>
      <c r="G110" s="74">
        <v>0</v>
      </c>
      <c r="H110" s="74">
        <v>0</v>
      </c>
      <c r="I110" s="74">
        <v>0</v>
      </c>
      <c r="J110" s="74">
        <v>47975</v>
      </c>
      <c r="K110" s="74">
        <v>0</v>
      </c>
      <c r="L110" s="74">
        <v>33692</v>
      </c>
      <c r="M110" s="74">
        <v>0</v>
      </c>
      <c r="N110" s="74">
        <v>0</v>
      </c>
      <c r="O110" s="74">
        <v>0</v>
      </c>
      <c r="P110" s="74">
        <v>0</v>
      </c>
      <c r="Q110" s="74">
        <v>0</v>
      </c>
      <c r="R110" s="74">
        <v>0</v>
      </c>
      <c r="S110" s="74">
        <v>0</v>
      </c>
      <c r="T110" s="74">
        <v>0</v>
      </c>
      <c r="U110" s="74">
        <v>0</v>
      </c>
      <c r="V110" s="74">
        <v>0</v>
      </c>
      <c r="W110" s="75">
        <v>0</v>
      </c>
    </row>
    <row r="111" spans="1:23" ht="15" customHeight="1" x14ac:dyDescent="0.25">
      <c r="A111" s="4"/>
      <c r="B111" s="6" t="s">
        <v>250</v>
      </c>
      <c r="C111" s="74"/>
      <c r="D111" s="74"/>
      <c r="E111" s="74"/>
      <c r="F111" s="74"/>
      <c r="G111" s="74"/>
      <c r="H111" s="74"/>
      <c r="I111" s="74"/>
      <c r="J111" s="74"/>
      <c r="K111" s="74"/>
      <c r="L111" s="74"/>
      <c r="M111" s="74"/>
      <c r="N111" s="74"/>
      <c r="O111" s="74"/>
      <c r="P111" s="74"/>
      <c r="Q111" s="74"/>
      <c r="R111" s="74"/>
      <c r="S111" s="74"/>
      <c r="T111" s="74"/>
      <c r="U111" s="74"/>
      <c r="V111" s="74"/>
      <c r="W111" s="75"/>
    </row>
    <row r="112" spans="1:23" ht="15" customHeight="1" x14ac:dyDescent="0.25">
      <c r="A112" s="4" t="s">
        <v>25</v>
      </c>
      <c r="B112" s="5" t="s">
        <v>251</v>
      </c>
      <c r="C112" s="74">
        <v>652408</v>
      </c>
      <c r="D112" s="74">
        <v>2231714</v>
      </c>
      <c r="E112" s="74">
        <v>0</v>
      </c>
      <c r="F112" s="74">
        <v>2639071</v>
      </c>
      <c r="G112" s="74">
        <v>104140</v>
      </c>
      <c r="H112" s="74">
        <v>151663</v>
      </c>
      <c r="I112" s="74">
        <v>0</v>
      </c>
      <c r="J112" s="74">
        <v>322483</v>
      </c>
      <c r="K112" s="74">
        <v>30029</v>
      </c>
      <c r="L112" s="74">
        <v>155080</v>
      </c>
      <c r="M112" s="74">
        <v>381043</v>
      </c>
      <c r="N112" s="74">
        <v>3201598</v>
      </c>
      <c r="O112" s="74">
        <v>0</v>
      </c>
      <c r="P112" s="74">
        <v>26072</v>
      </c>
      <c r="Q112" s="74">
        <v>170019</v>
      </c>
      <c r="R112" s="74">
        <v>90241</v>
      </c>
      <c r="S112" s="74">
        <v>86913</v>
      </c>
      <c r="T112" s="74">
        <v>15069</v>
      </c>
      <c r="U112" s="74">
        <v>278851</v>
      </c>
      <c r="V112" s="74">
        <v>0</v>
      </c>
      <c r="W112" s="75">
        <v>0</v>
      </c>
    </row>
    <row r="113" spans="1:23" ht="15" customHeight="1" x14ac:dyDescent="0.25">
      <c r="A113" s="4"/>
      <c r="B113" s="6" t="s">
        <v>252</v>
      </c>
      <c r="C113" s="74"/>
      <c r="D113" s="74"/>
      <c r="E113" s="74"/>
      <c r="F113" s="74"/>
      <c r="G113" s="74"/>
      <c r="H113" s="74"/>
      <c r="I113" s="74"/>
      <c r="J113" s="74"/>
      <c r="K113" s="74"/>
      <c r="L113" s="74"/>
      <c r="M113" s="74"/>
      <c r="N113" s="74"/>
      <c r="O113" s="74"/>
      <c r="P113" s="74"/>
      <c r="Q113" s="74"/>
      <c r="R113" s="74"/>
      <c r="S113" s="74"/>
      <c r="T113" s="74"/>
      <c r="U113" s="74"/>
      <c r="V113" s="74"/>
      <c r="W113" s="75"/>
    </row>
    <row r="114" spans="1:23" ht="15" customHeight="1" x14ac:dyDescent="0.25">
      <c r="A114" s="4" t="s">
        <v>26</v>
      </c>
      <c r="B114" s="5" t="s">
        <v>2</v>
      </c>
      <c r="C114" s="74">
        <v>507217</v>
      </c>
      <c r="D114" s="74">
        <v>1358207</v>
      </c>
      <c r="E114" s="74">
        <v>24520</v>
      </c>
      <c r="F114" s="74">
        <v>1229751</v>
      </c>
      <c r="G114" s="74">
        <v>270338</v>
      </c>
      <c r="H114" s="74">
        <v>25887</v>
      </c>
      <c r="I114" s="74">
        <v>4651</v>
      </c>
      <c r="J114" s="74">
        <v>468156</v>
      </c>
      <c r="K114" s="74">
        <v>22046</v>
      </c>
      <c r="L114" s="74">
        <v>157956</v>
      </c>
      <c r="M114" s="74">
        <v>170202</v>
      </c>
      <c r="N114" s="74">
        <v>5072621</v>
      </c>
      <c r="O114" s="74">
        <v>88248</v>
      </c>
      <c r="P114" s="74">
        <v>48813</v>
      </c>
      <c r="Q114" s="74">
        <v>47533</v>
      </c>
      <c r="R114" s="74">
        <v>27921</v>
      </c>
      <c r="S114" s="74">
        <v>96460</v>
      </c>
      <c r="T114" s="74">
        <v>126888</v>
      </c>
      <c r="U114" s="74">
        <v>623056</v>
      </c>
      <c r="V114" s="74">
        <v>40368</v>
      </c>
      <c r="W114" s="75">
        <v>161733</v>
      </c>
    </row>
    <row r="115" spans="1:23" ht="15" customHeight="1" x14ac:dyDescent="0.25">
      <c r="A115" s="4"/>
      <c r="B115" s="6" t="s">
        <v>40</v>
      </c>
      <c r="C115" s="74"/>
      <c r="D115" s="74"/>
      <c r="E115" s="74"/>
      <c r="F115" s="74"/>
      <c r="G115" s="74"/>
      <c r="H115" s="74"/>
      <c r="I115" s="74"/>
      <c r="J115" s="74"/>
      <c r="K115" s="74"/>
      <c r="L115" s="74"/>
      <c r="M115" s="74"/>
      <c r="N115" s="74"/>
      <c r="O115" s="74"/>
      <c r="P115" s="74"/>
      <c r="Q115" s="74"/>
      <c r="R115" s="74"/>
      <c r="S115" s="74"/>
      <c r="T115" s="74"/>
      <c r="U115" s="74"/>
      <c r="V115" s="74"/>
      <c r="W115" s="75"/>
    </row>
    <row r="116" spans="1:23" ht="15" customHeight="1" x14ac:dyDescent="0.25">
      <c r="A116" s="4"/>
      <c r="B116" s="76" t="s">
        <v>253</v>
      </c>
      <c r="C116" s="77">
        <v>0</v>
      </c>
      <c r="D116" s="77">
        <v>870</v>
      </c>
      <c r="E116" s="77">
        <v>0</v>
      </c>
      <c r="F116" s="77">
        <v>0</v>
      </c>
      <c r="G116" s="77">
        <v>0</v>
      </c>
      <c r="H116" s="77">
        <v>0</v>
      </c>
      <c r="I116" s="77">
        <v>0</v>
      </c>
      <c r="J116" s="77">
        <v>0</v>
      </c>
      <c r="K116" s="77">
        <v>0</v>
      </c>
      <c r="L116" s="77">
        <v>6407</v>
      </c>
      <c r="M116" s="77">
        <v>0</v>
      </c>
      <c r="N116" s="77">
        <v>312586</v>
      </c>
      <c r="O116" s="77">
        <v>0</v>
      </c>
      <c r="P116" s="77">
        <v>0</v>
      </c>
      <c r="Q116" s="77">
        <v>0</v>
      </c>
      <c r="R116" s="77">
        <v>0</v>
      </c>
      <c r="S116" s="77">
        <v>0</v>
      </c>
      <c r="T116" s="77">
        <v>0</v>
      </c>
      <c r="U116" s="77">
        <v>0</v>
      </c>
      <c r="V116" s="77">
        <v>0</v>
      </c>
      <c r="W116" s="78">
        <v>0</v>
      </c>
    </row>
    <row r="117" spans="1:23" ht="15" customHeight="1" x14ac:dyDescent="0.25">
      <c r="A117" s="4"/>
      <c r="B117" s="16" t="s">
        <v>254</v>
      </c>
      <c r="C117" s="77"/>
      <c r="D117" s="77"/>
      <c r="E117" s="77"/>
      <c r="F117" s="77"/>
      <c r="G117" s="77"/>
      <c r="H117" s="77"/>
      <c r="I117" s="77"/>
      <c r="J117" s="77"/>
      <c r="K117" s="77"/>
      <c r="L117" s="77"/>
      <c r="M117" s="77"/>
      <c r="N117" s="77"/>
      <c r="O117" s="77"/>
      <c r="P117" s="77"/>
      <c r="Q117" s="77"/>
      <c r="R117" s="77"/>
      <c r="S117" s="77"/>
      <c r="T117" s="77"/>
      <c r="U117" s="77"/>
      <c r="V117" s="77"/>
      <c r="W117" s="78"/>
    </row>
    <row r="118" spans="1:23" ht="15" customHeight="1" x14ac:dyDescent="0.25">
      <c r="A118" s="4"/>
      <c r="B118" s="76" t="s">
        <v>255</v>
      </c>
      <c r="C118" s="77">
        <v>507217</v>
      </c>
      <c r="D118" s="77">
        <v>1357337</v>
      </c>
      <c r="E118" s="77">
        <v>24520</v>
      </c>
      <c r="F118" s="77">
        <v>1229751</v>
      </c>
      <c r="G118" s="77">
        <v>270338</v>
      </c>
      <c r="H118" s="77">
        <v>25887</v>
      </c>
      <c r="I118" s="77">
        <v>4651</v>
      </c>
      <c r="J118" s="77">
        <v>468156</v>
      </c>
      <c r="K118" s="77">
        <v>22046</v>
      </c>
      <c r="L118" s="77">
        <v>151549</v>
      </c>
      <c r="M118" s="77">
        <v>170202</v>
      </c>
      <c r="N118" s="77">
        <v>4760035</v>
      </c>
      <c r="O118" s="77">
        <v>88248</v>
      </c>
      <c r="P118" s="77">
        <v>48813</v>
      </c>
      <c r="Q118" s="77">
        <v>47533</v>
      </c>
      <c r="R118" s="77">
        <v>27921</v>
      </c>
      <c r="S118" s="77">
        <v>96460</v>
      </c>
      <c r="T118" s="77">
        <v>126888</v>
      </c>
      <c r="U118" s="77">
        <v>623056</v>
      </c>
      <c r="V118" s="77">
        <v>40368</v>
      </c>
      <c r="W118" s="78">
        <v>161733</v>
      </c>
    </row>
    <row r="119" spans="1:23" ht="15" customHeight="1" x14ac:dyDescent="0.25">
      <c r="A119" s="4"/>
      <c r="B119" s="16" t="s">
        <v>40</v>
      </c>
      <c r="C119" s="77"/>
      <c r="D119" s="77"/>
      <c r="E119" s="77"/>
      <c r="F119" s="77"/>
      <c r="G119" s="77"/>
      <c r="H119" s="77"/>
      <c r="I119" s="77"/>
      <c r="J119" s="77"/>
      <c r="K119" s="77"/>
      <c r="L119" s="77"/>
      <c r="M119" s="77"/>
      <c r="N119" s="77"/>
      <c r="O119" s="77"/>
      <c r="P119" s="77"/>
      <c r="Q119" s="77"/>
      <c r="R119" s="77"/>
      <c r="S119" s="77"/>
      <c r="T119" s="77"/>
      <c r="U119" s="77"/>
      <c r="V119" s="77"/>
      <c r="W119" s="78"/>
    </row>
    <row r="120" spans="1:23" ht="15" customHeight="1" x14ac:dyDescent="0.25">
      <c r="A120" s="84"/>
      <c r="B120" s="85" t="s">
        <v>41</v>
      </c>
      <c r="C120" s="86">
        <v>45146489</v>
      </c>
      <c r="D120" s="86">
        <v>88329606</v>
      </c>
      <c r="E120" s="86">
        <v>574664</v>
      </c>
      <c r="F120" s="86">
        <v>75358317</v>
      </c>
      <c r="G120" s="86">
        <v>5347022</v>
      </c>
      <c r="H120" s="86">
        <v>2752450</v>
      </c>
      <c r="I120" s="86">
        <v>491705</v>
      </c>
      <c r="J120" s="86">
        <v>13262279</v>
      </c>
      <c r="K120" s="86">
        <v>912476</v>
      </c>
      <c r="L120" s="86">
        <v>11872256</v>
      </c>
      <c r="M120" s="86">
        <v>16258553</v>
      </c>
      <c r="N120" s="86">
        <v>113827992</v>
      </c>
      <c r="O120" s="86">
        <v>1671933</v>
      </c>
      <c r="P120" s="86">
        <v>2919079</v>
      </c>
      <c r="Q120" s="86">
        <v>6697172</v>
      </c>
      <c r="R120" s="86">
        <v>4178993</v>
      </c>
      <c r="S120" s="86">
        <v>8116909</v>
      </c>
      <c r="T120" s="86">
        <v>1237499</v>
      </c>
      <c r="U120" s="86">
        <v>45378858</v>
      </c>
      <c r="V120" s="86">
        <v>3231324</v>
      </c>
      <c r="W120" s="87">
        <v>16903577</v>
      </c>
    </row>
    <row r="121" spans="1:23" ht="15" customHeight="1" x14ac:dyDescent="0.25">
      <c r="A121" s="70"/>
      <c r="B121" s="3" t="s">
        <v>106</v>
      </c>
      <c r="C121" s="7"/>
      <c r="D121" s="7"/>
      <c r="E121" s="7"/>
      <c r="F121" s="7"/>
      <c r="G121" s="7"/>
      <c r="H121" s="7"/>
      <c r="I121" s="7"/>
      <c r="J121" s="7"/>
      <c r="K121" s="7"/>
      <c r="L121" s="7"/>
      <c r="M121" s="7"/>
      <c r="N121" s="7"/>
      <c r="O121" s="7"/>
      <c r="P121" s="7"/>
      <c r="Q121" s="7"/>
      <c r="R121" s="7"/>
      <c r="S121" s="7"/>
      <c r="T121" s="7"/>
      <c r="U121" s="7"/>
      <c r="V121" s="7"/>
      <c r="W121" s="28"/>
    </row>
    <row r="122" spans="1:23" ht="15" customHeight="1" x14ac:dyDescent="0.25">
      <c r="A122" s="4" t="s">
        <v>27</v>
      </c>
      <c r="B122" s="5" t="s">
        <v>3</v>
      </c>
      <c r="C122" s="74">
        <v>900000</v>
      </c>
      <c r="D122" s="74">
        <v>5694600</v>
      </c>
      <c r="E122" s="74">
        <v>87570</v>
      </c>
      <c r="F122" s="74">
        <v>4100000</v>
      </c>
      <c r="G122" s="74">
        <v>180000</v>
      </c>
      <c r="H122" s="74">
        <v>115000</v>
      </c>
      <c r="I122" s="74">
        <v>59500</v>
      </c>
      <c r="J122" s="74">
        <v>490000</v>
      </c>
      <c r="K122" s="74">
        <v>55000</v>
      </c>
      <c r="L122" s="74">
        <v>776680</v>
      </c>
      <c r="M122" s="74">
        <v>760000</v>
      </c>
      <c r="N122" s="74">
        <v>4500000</v>
      </c>
      <c r="O122" s="74">
        <v>81250</v>
      </c>
      <c r="P122" s="74">
        <v>175000</v>
      </c>
      <c r="Q122" s="74">
        <v>220000</v>
      </c>
      <c r="R122" s="74">
        <v>535624</v>
      </c>
      <c r="S122" s="74">
        <v>376000</v>
      </c>
      <c r="T122" s="74">
        <v>66593</v>
      </c>
      <c r="U122" s="74">
        <v>1972962</v>
      </c>
      <c r="V122" s="74">
        <v>125000</v>
      </c>
      <c r="W122" s="75">
        <v>39904</v>
      </c>
    </row>
    <row r="123" spans="1:23" ht="15" customHeight="1" x14ac:dyDescent="0.25">
      <c r="A123" s="4"/>
      <c r="B123" s="6" t="s">
        <v>256</v>
      </c>
      <c r="C123" s="74"/>
      <c r="D123" s="74"/>
      <c r="E123" s="74"/>
      <c r="F123" s="74"/>
      <c r="G123" s="74"/>
      <c r="H123" s="74"/>
      <c r="I123" s="74"/>
      <c r="J123" s="74"/>
      <c r="K123" s="74"/>
      <c r="L123" s="74"/>
      <c r="M123" s="74"/>
      <c r="N123" s="74"/>
      <c r="O123" s="74"/>
      <c r="P123" s="74"/>
      <c r="Q123" s="74"/>
      <c r="R123" s="74"/>
      <c r="S123" s="74"/>
      <c r="T123" s="74"/>
      <c r="U123" s="74"/>
      <c r="V123" s="74"/>
      <c r="W123" s="75"/>
    </row>
    <row r="124" spans="1:23" ht="15" customHeight="1" x14ac:dyDescent="0.25">
      <c r="A124" s="4" t="s">
        <v>28</v>
      </c>
      <c r="B124" s="5" t="s">
        <v>4</v>
      </c>
      <c r="C124" s="74">
        <v>441306</v>
      </c>
      <c r="D124" s="74">
        <v>192122</v>
      </c>
      <c r="E124" s="74">
        <v>8886</v>
      </c>
      <c r="F124" s="74">
        <v>1085399</v>
      </c>
      <c r="G124" s="74">
        <v>8796</v>
      </c>
      <c r="H124" s="74">
        <v>60000</v>
      </c>
      <c r="I124" s="74">
        <v>0</v>
      </c>
      <c r="J124" s="74">
        <v>104114</v>
      </c>
      <c r="K124" s="74">
        <v>0</v>
      </c>
      <c r="L124" s="74">
        <v>0</v>
      </c>
      <c r="M124" s="74">
        <v>0</v>
      </c>
      <c r="N124" s="74">
        <v>0</v>
      </c>
      <c r="O124" s="74">
        <v>0</v>
      </c>
      <c r="P124" s="74">
        <v>30000</v>
      </c>
      <c r="Q124" s="74">
        <v>7008</v>
      </c>
      <c r="R124" s="74">
        <v>0</v>
      </c>
      <c r="S124" s="74">
        <v>10109</v>
      </c>
      <c r="T124" s="74">
        <v>0</v>
      </c>
      <c r="U124" s="74">
        <v>0</v>
      </c>
      <c r="V124" s="74">
        <v>0</v>
      </c>
      <c r="W124" s="75">
        <v>0</v>
      </c>
    </row>
    <row r="125" spans="1:23" ht="15" customHeight="1" x14ac:dyDescent="0.25">
      <c r="A125" s="4"/>
      <c r="B125" s="6" t="s">
        <v>42</v>
      </c>
      <c r="C125" s="74"/>
      <c r="D125" s="74"/>
      <c r="E125" s="74"/>
      <c r="F125" s="74"/>
      <c r="G125" s="74"/>
      <c r="H125" s="74"/>
      <c r="I125" s="74"/>
      <c r="J125" s="74"/>
      <c r="K125" s="74"/>
      <c r="L125" s="74"/>
      <c r="M125" s="74"/>
      <c r="N125" s="74"/>
      <c r="O125" s="74"/>
      <c r="P125" s="74"/>
      <c r="Q125" s="74"/>
      <c r="R125" s="74"/>
      <c r="S125" s="74"/>
      <c r="T125" s="74"/>
      <c r="U125" s="74"/>
      <c r="V125" s="74"/>
      <c r="W125" s="75"/>
    </row>
    <row r="126" spans="1:23" ht="15" customHeight="1" x14ac:dyDescent="0.25">
      <c r="A126" s="4" t="s">
        <v>29</v>
      </c>
      <c r="B126" s="5" t="s">
        <v>257</v>
      </c>
      <c r="C126" s="74">
        <v>10484</v>
      </c>
      <c r="D126" s="74">
        <v>1000000</v>
      </c>
      <c r="E126" s="74">
        <v>0</v>
      </c>
      <c r="F126" s="74">
        <v>0</v>
      </c>
      <c r="G126" s="74">
        <v>0</v>
      </c>
      <c r="H126" s="74">
        <v>0</v>
      </c>
      <c r="I126" s="74">
        <v>0</v>
      </c>
      <c r="J126" s="74">
        <v>95900</v>
      </c>
      <c r="K126" s="74">
        <v>0</v>
      </c>
      <c r="L126" s="74">
        <v>0</v>
      </c>
      <c r="M126" s="74">
        <v>0</v>
      </c>
      <c r="N126" s="74">
        <v>0</v>
      </c>
      <c r="O126" s="74">
        <v>0</v>
      </c>
      <c r="P126" s="74">
        <v>0</v>
      </c>
      <c r="Q126" s="74">
        <v>0</v>
      </c>
      <c r="R126" s="74">
        <v>0</v>
      </c>
      <c r="S126" s="74">
        <v>0</v>
      </c>
      <c r="T126" s="74">
        <v>0</v>
      </c>
      <c r="U126" s="74">
        <v>0</v>
      </c>
      <c r="V126" s="74">
        <v>0</v>
      </c>
      <c r="W126" s="75">
        <v>1087</v>
      </c>
    </row>
    <row r="127" spans="1:23" ht="15" customHeight="1" x14ac:dyDescent="0.25">
      <c r="A127" s="4"/>
      <c r="B127" s="6" t="s">
        <v>258</v>
      </c>
      <c r="C127" s="74"/>
      <c r="D127" s="74"/>
      <c r="E127" s="74"/>
      <c r="F127" s="74"/>
      <c r="G127" s="74"/>
      <c r="H127" s="74"/>
      <c r="I127" s="74"/>
      <c r="J127" s="74"/>
      <c r="K127" s="74"/>
      <c r="L127" s="74"/>
      <c r="M127" s="74"/>
      <c r="N127" s="74"/>
      <c r="O127" s="74"/>
      <c r="P127" s="74"/>
      <c r="Q127" s="74"/>
      <c r="R127" s="74"/>
      <c r="S127" s="74"/>
      <c r="T127" s="74"/>
      <c r="U127" s="74"/>
      <c r="V127" s="74"/>
      <c r="W127" s="75"/>
    </row>
    <row r="128" spans="1:23" ht="15" customHeight="1" x14ac:dyDescent="0.25">
      <c r="A128" s="4" t="s">
        <v>30</v>
      </c>
      <c r="B128" s="5" t="s">
        <v>259</v>
      </c>
      <c r="C128" s="74">
        <v>-23036</v>
      </c>
      <c r="D128" s="74">
        <v>-85548</v>
      </c>
      <c r="E128" s="74">
        <v>-433</v>
      </c>
      <c r="F128" s="74">
        <v>-25083</v>
      </c>
      <c r="G128" s="74">
        <v>0</v>
      </c>
      <c r="H128" s="74">
        <v>-3380</v>
      </c>
      <c r="I128" s="74">
        <v>0</v>
      </c>
      <c r="J128" s="74">
        <v>-1035</v>
      </c>
      <c r="K128" s="74">
        <v>0</v>
      </c>
      <c r="L128" s="74">
        <v>0</v>
      </c>
      <c r="M128" s="74">
        <v>0</v>
      </c>
      <c r="N128" s="74">
        <v>0</v>
      </c>
      <c r="O128" s="74">
        <v>-5999</v>
      </c>
      <c r="P128" s="74">
        <v>0</v>
      </c>
      <c r="Q128" s="74">
        <v>0</v>
      </c>
      <c r="R128" s="74">
        <v>0</v>
      </c>
      <c r="S128" s="74">
        <v>-3</v>
      </c>
      <c r="T128" s="74">
        <v>0</v>
      </c>
      <c r="U128" s="74">
        <v>-514</v>
      </c>
      <c r="V128" s="74">
        <v>0</v>
      </c>
      <c r="W128" s="75">
        <v>0</v>
      </c>
    </row>
    <row r="129" spans="1:23" ht="15" customHeight="1" x14ac:dyDescent="0.25">
      <c r="A129" s="4"/>
      <c r="B129" s="6" t="s">
        <v>260</v>
      </c>
      <c r="C129" s="74"/>
      <c r="D129" s="74"/>
      <c r="E129" s="74"/>
      <c r="F129" s="74"/>
      <c r="G129" s="74"/>
      <c r="H129" s="74"/>
      <c r="I129" s="74"/>
      <c r="J129" s="74"/>
      <c r="K129" s="74"/>
      <c r="L129" s="74"/>
      <c r="M129" s="74"/>
      <c r="N129" s="74"/>
      <c r="O129" s="74"/>
      <c r="P129" s="74"/>
      <c r="Q129" s="74"/>
      <c r="R129" s="74"/>
      <c r="S129" s="74"/>
      <c r="T129" s="74"/>
      <c r="U129" s="74"/>
      <c r="V129" s="74"/>
      <c r="W129" s="75"/>
    </row>
    <row r="130" spans="1:23" ht="15" customHeight="1" x14ac:dyDescent="0.25">
      <c r="A130" s="4" t="s">
        <v>31</v>
      </c>
      <c r="B130" s="5" t="s">
        <v>5</v>
      </c>
      <c r="C130" s="74">
        <v>-210628</v>
      </c>
      <c r="D130" s="74">
        <v>93760</v>
      </c>
      <c r="E130" s="74">
        <v>-2917</v>
      </c>
      <c r="F130" s="74">
        <v>300833</v>
      </c>
      <c r="G130" s="74">
        <v>18446</v>
      </c>
      <c r="H130" s="74">
        <v>-54213</v>
      </c>
      <c r="I130" s="74">
        <v>-2760</v>
      </c>
      <c r="J130" s="74">
        <v>6645</v>
      </c>
      <c r="K130" s="74">
        <v>-2216</v>
      </c>
      <c r="L130" s="74">
        <v>8298</v>
      </c>
      <c r="M130" s="74">
        <v>-14486</v>
      </c>
      <c r="N130" s="74">
        <v>-331154</v>
      </c>
      <c r="O130" s="74">
        <v>4510</v>
      </c>
      <c r="P130" s="74">
        <v>-2531</v>
      </c>
      <c r="Q130" s="74">
        <v>1617</v>
      </c>
      <c r="R130" s="74">
        <v>-6184</v>
      </c>
      <c r="S130" s="74">
        <v>7438</v>
      </c>
      <c r="T130" s="74">
        <v>0</v>
      </c>
      <c r="U130" s="74">
        <v>-51523</v>
      </c>
      <c r="V130" s="74">
        <v>103</v>
      </c>
      <c r="W130" s="75">
        <v>-85</v>
      </c>
    </row>
    <row r="131" spans="1:23" ht="15" customHeight="1" x14ac:dyDescent="0.25">
      <c r="A131" s="4"/>
      <c r="B131" s="6" t="s">
        <v>43</v>
      </c>
      <c r="C131" s="74"/>
      <c r="D131" s="74"/>
      <c r="E131" s="74"/>
      <c r="F131" s="74"/>
      <c r="G131" s="74"/>
      <c r="H131" s="74"/>
      <c r="I131" s="74"/>
      <c r="J131" s="74"/>
      <c r="K131" s="74"/>
      <c r="L131" s="74"/>
      <c r="M131" s="74"/>
      <c r="N131" s="74"/>
      <c r="O131" s="74"/>
      <c r="P131" s="74"/>
      <c r="Q131" s="74"/>
      <c r="R131" s="74"/>
      <c r="S131" s="74"/>
      <c r="T131" s="74"/>
      <c r="U131" s="74"/>
      <c r="V131" s="74"/>
      <c r="W131" s="75"/>
    </row>
    <row r="132" spans="1:23" ht="15" customHeight="1" x14ac:dyDescent="0.25">
      <c r="A132" s="4" t="s">
        <v>32</v>
      </c>
      <c r="B132" s="5" t="s">
        <v>261</v>
      </c>
      <c r="C132" s="74">
        <v>553872</v>
      </c>
      <c r="D132" s="74">
        <v>-243655</v>
      </c>
      <c r="E132" s="74">
        <v>23251</v>
      </c>
      <c r="F132" s="74">
        <v>672063</v>
      </c>
      <c r="G132" s="74">
        <v>227487</v>
      </c>
      <c r="H132" s="74">
        <v>223513</v>
      </c>
      <c r="I132" s="74">
        <v>-7128</v>
      </c>
      <c r="J132" s="74">
        <v>192053</v>
      </c>
      <c r="K132" s="74">
        <v>15766</v>
      </c>
      <c r="L132" s="74">
        <v>177253</v>
      </c>
      <c r="M132" s="74">
        <v>196224</v>
      </c>
      <c r="N132" s="74">
        <v>1454731</v>
      </c>
      <c r="O132" s="74">
        <v>128869</v>
      </c>
      <c r="P132" s="74">
        <v>7991</v>
      </c>
      <c r="Q132" s="74">
        <v>7922</v>
      </c>
      <c r="R132" s="74">
        <v>121299</v>
      </c>
      <c r="S132" s="74">
        <v>297303</v>
      </c>
      <c r="T132" s="74">
        <v>43613</v>
      </c>
      <c r="U132" s="74">
        <v>291177</v>
      </c>
      <c r="V132" s="74">
        <v>31977</v>
      </c>
      <c r="W132" s="75">
        <v>19185</v>
      </c>
    </row>
    <row r="133" spans="1:23" ht="15" customHeight="1" x14ac:dyDescent="0.25">
      <c r="A133" s="4"/>
      <c r="B133" s="6" t="s">
        <v>262</v>
      </c>
      <c r="C133" s="74"/>
      <c r="D133" s="74"/>
      <c r="E133" s="74"/>
      <c r="F133" s="74"/>
      <c r="G133" s="74"/>
      <c r="H133" s="74"/>
      <c r="I133" s="74"/>
      <c r="J133" s="74"/>
      <c r="K133" s="74"/>
      <c r="L133" s="74"/>
      <c r="M133" s="74"/>
      <c r="N133" s="74"/>
      <c r="O133" s="74"/>
      <c r="P133" s="74"/>
      <c r="Q133" s="74"/>
      <c r="R133" s="74"/>
      <c r="S133" s="74"/>
      <c r="T133" s="74"/>
      <c r="U133" s="74"/>
      <c r="V133" s="74"/>
      <c r="W133" s="75"/>
    </row>
    <row r="134" spans="1:23" ht="15" customHeight="1" x14ac:dyDescent="0.25">
      <c r="A134" s="4" t="s">
        <v>263</v>
      </c>
      <c r="B134" s="5" t="s">
        <v>264</v>
      </c>
      <c r="C134" s="74">
        <v>175034</v>
      </c>
      <c r="D134" s="74">
        <v>225217</v>
      </c>
      <c r="E134" s="74">
        <v>12329</v>
      </c>
      <c r="F134" s="74">
        <v>522114</v>
      </c>
      <c r="G134" s="74">
        <v>50381</v>
      </c>
      <c r="H134" s="74">
        <v>12096</v>
      </c>
      <c r="I134" s="74">
        <v>5115</v>
      </c>
      <c r="J134" s="74">
        <v>54075</v>
      </c>
      <c r="K134" s="74">
        <v>3714</v>
      </c>
      <c r="L134" s="74">
        <v>52370</v>
      </c>
      <c r="M134" s="74">
        <v>44476</v>
      </c>
      <c r="N134" s="74">
        <v>278899</v>
      </c>
      <c r="O134" s="74">
        <v>45607</v>
      </c>
      <c r="P134" s="74">
        <v>9462</v>
      </c>
      <c r="Q134" s="74">
        <v>7329</v>
      </c>
      <c r="R134" s="74">
        <v>36646</v>
      </c>
      <c r="S134" s="74">
        <v>3444</v>
      </c>
      <c r="T134" s="74">
        <v>9636</v>
      </c>
      <c r="U134" s="74">
        <v>523263</v>
      </c>
      <c r="V134" s="74">
        <v>8454</v>
      </c>
      <c r="W134" s="75">
        <v>14747</v>
      </c>
    </row>
    <row r="135" spans="1:23" ht="15" customHeight="1" x14ac:dyDescent="0.25">
      <c r="A135" s="4"/>
      <c r="B135" s="6" t="s">
        <v>265</v>
      </c>
      <c r="C135" s="74"/>
      <c r="D135" s="74"/>
      <c r="E135" s="74"/>
      <c r="F135" s="74"/>
      <c r="G135" s="74"/>
      <c r="H135" s="74"/>
      <c r="I135" s="74"/>
      <c r="J135" s="74"/>
      <c r="K135" s="74"/>
      <c r="L135" s="74"/>
      <c r="M135" s="74"/>
      <c r="N135" s="74"/>
      <c r="O135" s="74"/>
      <c r="P135" s="74"/>
      <c r="Q135" s="74"/>
      <c r="R135" s="74"/>
      <c r="S135" s="74"/>
      <c r="T135" s="74"/>
      <c r="U135" s="74"/>
      <c r="V135" s="74"/>
      <c r="W135" s="75"/>
    </row>
    <row r="136" spans="1:23" ht="15" customHeight="1" x14ac:dyDescent="0.25">
      <c r="A136" s="4" t="s">
        <v>266</v>
      </c>
      <c r="B136" s="5" t="s">
        <v>267</v>
      </c>
      <c r="C136" s="74">
        <v>0</v>
      </c>
      <c r="D136" s="74">
        <v>0</v>
      </c>
      <c r="E136" s="74">
        <v>0</v>
      </c>
      <c r="F136" s="74">
        <v>0</v>
      </c>
      <c r="G136" s="74">
        <v>-18340</v>
      </c>
      <c r="H136" s="74">
        <v>0</v>
      </c>
      <c r="I136" s="74">
        <v>0</v>
      </c>
      <c r="J136" s="74">
        <v>0</v>
      </c>
      <c r="K136" s="74">
        <v>0</v>
      </c>
      <c r="L136" s="74">
        <v>0</v>
      </c>
      <c r="M136" s="74">
        <v>0</v>
      </c>
      <c r="N136" s="74">
        <v>0</v>
      </c>
      <c r="O136" s="74">
        <v>0</v>
      </c>
      <c r="P136" s="74">
        <v>0</v>
      </c>
      <c r="Q136" s="74">
        <v>0</v>
      </c>
      <c r="R136" s="74">
        <v>0</v>
      </c>
      <c r="S136" s="74">
        <v>0</v>
      </c>
      <c r="T136" s="74">
        <v>0</v>
      </c>
      <c r="U136" s="74">
        <v>-115000</v>
      </c>
      <c r="V136" s="74">
        <v>0</v>
      </c>
      <c r="W136" s="75">
        <v>0</v>
      </c>
    </row>
    <row r="137" spans="1:23" ht="15" customHeight="1" x14ac:dyDescent="0.25">
      <c r="A137" s="4"/>
      <c r="B137" s="6" t="s">
        <v>268</v>
      </c>
      <c r="C137" s="74"/>
      <c r="D137" s="74"/>
      <c r="E137" s="74"/>
      <c r="F137" s="74"/>
      <c r="G137" s="74"/>
      <c r="H137" s="74"/>
      <c r="I137" s="74"/>
      <c r="J137" s="74"/>
      <c r="K137" s="74"/>
      <c r="L137" s="74"/>
      <c r="M137" s="74"/>
      <c r="N137" s="74"/>
      <c r="O137" s="74"/>
      <c r="P137" s="74"/>
      <c r="Q137" s="74"/>
      <c r="R137" s="74"/>
      <c r="S137" s="74"/>
      <c r="T137" s="74"/>
      <c r="U137" s="74"/>
      <c r="V137" s="74"/>
      <c r="W137" s="75"/>
    </row>
    <row r="138" spans="1:23" ht="15" customHeight="1" x14ac:dyDescent="0.25">
      <c r="A138" s="88" t="s">
        <v>269</v>
      </c>
      <c r="B138" s="5" t="s">
        <v>270</v>
      </c>
      <c r="C138" s="74">
        <v>455658</v>
      </c>
      <c r="D138" s="74">
        <v>344305</v>
      </c>
      <c r="E138" s="74">
        <v>0</v>
      </c>
      <c r="F138" s="74">
        <v>283557</v>
      </c>
      <c r="G138" s="74">
        <v>59983</v>
      </c>
      <c r="H138" s="74">
        <v>214</v>
      </c>
      <c r="I138" s="74">
        <v>1113</v>
      </c>
      <c r="J138" s="74">
        <v>238174</v>
      </c>
      <c r="K138" s="74">
        <v>2110</v>
      </c>
      <c r="L138" s="74">
        <v>60779</v>
      </c>
      <c r="M138" s="74">
        <v>0</v>
      </c>
      <c r="N138" s="74">
        <v>1254374</v>
      </c>
      <c r="O138" s="74">
        <v>4337</v>
      </c>
      <c r="P138" s="74">
        <v>16236</v>
      </c>
      <c r="Q138" s="74">
        <v>0</v>
      </c>
      <c r="R138" s="74">
        <v>189052</v>
      </c>
      <c r="S138" s="74">
        <v>21991</v>
      </c>
      <c r="T138" s="74">
        <v>0</v>
      </c>
      <c r="U138" s="74">
        <v>591208</v>
      </c>
      <c r="V138" s="74">
        <v>0</v>
      </c>
      <c r="W138" s="75">
        <v>0</v>
      </c>
    </row>
    <row r="139" spans="1:23" ht="15" customHeight="1" x14ac:dyDescent="0.25">
      <c r="A139" s="4"/>
      <c r="B139" s="6" t="s">
        <v>271</v>
      </c>
      <c r="C139" s="74"/>
      <c r="D139" s="74"/>
      <c r="E139" s="74"/>
      <c r="F139" s="74"/>
      <c r="G139" s="74"/>
      <c r="H139" s="74"/>
      <c r="I139" s="74"/>
      <c r="J139" s="74"/>
      <c r="K139" s="74"/>
      <c r="L139" s="74"/>
      <c r="M139" s="74"/>
      <c r="N139" s="74"/>
      <c r="O139" s="74"/>
      <c r="P139" s="74"/>
      <c r="Q139" s="74"/>
      <c r="R139" s="74"/>
      <c r="S139" s="74"/>
      <c r="T139" s="74"/>
      <c r="U139" s="74"/>
      <c r="V139" s="74"/>
      <c r="W139" s="75"/>
    </row>
    <row r="140" spans="1:23" ht="15" customHeight="1" x14ac:dyDescent="0.25">
      <c r="A140" s="84"/>
      <c r="B140" s="85" t="s">
        <v>272</v>
      </c>
      <c r="C140" s="86">
        <v>2302690</v>
      </c>
      <c r="D140" s="86">
        <v>7220801</v>
      </c>
      <c r="E140" s="86">
        <v>128686</v>
      </c>
      <c r="F140" s="86">
        <v>6938883</v>
      </c>
      <c r="G140" s="86">
        <v>526753</v>
      </c>
      <c r="H140" s="86">
        <v>353230</v>
      </c>
      <c r="I140" s="86">
        <v>55840</v>
      </c>
      <c r="J140" s="86">
        <v>1179926</v>
      </c>
      <c r="K140" s="86">
        <v>74374</v>
      </c>
      <c r="L140" s="86">
        <v>1075380</v>
      </c>
      <c r="M140" s="86">
        <v>986214</v>
      </c>
      <c r="N140" s="86">
        <v>7156850</v>
      </c>
      <c r="O140" s="86">
        <v>258574</v>
      </c>
      <c r="P140" s="86">
        <v>236158</v>
      </c>
      <c r="Q140" s="86">
        <v>243876</v>
      </c>
      <c r="R140" s="86">
        <v>876437</v>
      </c>
      <c r="S140" s="86">
        <v>716282</v>
      </c>
      <c r="T140" s="86">
        <v>119842</v>
      </c>
      <c r="U140" s="86">
        <v>3211573</v>
      </c>
      <c r="V140" s="86">
        <v>165534</v>
      </c>
      <c r="W140" s="87">
        <v>74838</v>
      </c>
    </row>
    <row r="141" spans="1:23" ht="15" customHeight="1" x14ac:dyDescent="0.25">
      <c r="A141" s="89"/>
      <c r="B141" s="90" t="s">
        <v>273</v>
      </c>
      <c r="C141" s="91">
        <v>47449179</v>
      </c>
      <c r="D141" s="91">
        <v>95550407</v>
      </c>
      <c r="E141" s="91">
        <v>703350</v>
      </c>
      <c r="F141" s="91">
        <v>82297200</v>
      </c>
      <c r="G141" s="91">
        <v>5873775</v>
      </c>
      <c r="H141" s="91">
        <v>3105680</v>
      </c>
      <c r="I141" s="91">
        <v>547545</v>
      </c>
      <c r="J141" s="91">
        <v>14442205</v>
      </c>
      <c r="K141" s="91">
        <v>986850</v>
      </c>
      <c r="L141" s="91">
        <v>12947636</v>
      </c>
      <c r="M141" s="91">
        <v>17244767</v>
      </c>
      <c r="N141" s="91">
        <v>120984842</v>
      </c>
      <c r="O141" s="91">
        <v>1930507</v>
      </c>
      <c r="P141" s="91">
        <v>3155237</v>
      </c>
      <c r="Q141" s="91">
        <v>6941048</v>
      </c>
      <c r="R141" s="91">
        <v>5055430</v>
      </c>
      <c r="S141" s="91">
        <v>8833191</v>
      </c>
      <c r="T141" s="91">
        <v>1357341</v>
      </c>
      <c r="U141" s="91">
        <v>48590431</v>
      </c>
      <c r="V141" s="91">
        <v>3396858</v>
      </c>
      <c r="W141" s="92">
        <v>16978415</v>
      </c>
    </row>
    <row r="142" spans="1:23" s="95" customFormat="1" ht="15" customHeight="1" x14ac:dyDescent="0.25">
      <c r="A142" s="93"/>
      <c r="B142" s="5"/>
      <c r="C142" s="94"/>
      <c r="D142" s="94"/>
      <c r="E142" s="94"/>
      <c r="F142" s="94"/>
      <c r="G142" s="94"/>
      <c r="H142" s="94"/>
      <c r="I142" s="94"/>
      <c r="J142" s="94"/>
      <c r="K142" s="94"/>
      <c r="L142" s="94"/>
      <c r="M142" s="94"/>
      <c r="N142" s="94"/>
      <c r="O142" s="94"/>
      <c r="P142" s="94"/>
      <c r="Q142" s="94"/>
      <c r="R142" s="94"/>
      <c r="S142" s="94"/>
      <c r="T142" s="94"/>
      <c r="U142" s="94"/>
      <c r="V142" s="94"/>
      <c r="W142" s="94"/>
    </row>
    <row r="143" spans="1:23" ht="15" customHeight="1" x14ac:dyDescent="0.25">
      <c r="A143" s="8" t="s">
        <v>44</v>
      </c>
      <c r="C143" s="96"/>
      <c r="D143" s="96"/>
      <c r="E143" s="96"/>
      <c r="F143" s="96"/>
      <c r="G143" s="96"/>
      <c r="H143" s="96"/>
      <c r="I143" s="96"/>
      <c r="J143" s="96"/>
      <c r="K143" s="96"/>
      <c r="L143" s="96"/>
      <c r="M143" s="96"/>
      <c r="N143" s="96"/>
      <c r="O143" s="96"/>
      <c r="P143" s="96"/>
      <c r="Q143" s="96"/>
      <c r="R143" s="96"/>
      <c r="S143" s="96"/>
      <c r="T143" s="96"/>
      <c r="U143" s="96"/>
      <c r="V143" s="96"/>
      <c r="W143" s="96"/>
    </row>
    <row r="144" spans="1:23" ht="15" customHeight="1" x14ac:dyDescent="0.25">
      <c r="A144" s="9" t="s">
        <v>45</v>
      </c>
      <c r="C144" s="96"/>
      <c r="D144" s="96"/>
      <c r="E144" s="96"/>
      <c r="F144" s="96"/>
      <c r="G144" s="96"/>
      <c r="H144" s="96"/>
      <c r="I144" s="96"/>
      <c r="J144" s="96"/>
      <c r="K144" s="96"/>
      <c r="L144" s="96"/>
      <c r="M144" s="96"/>
      <c r="N144" s="96"/>
      <c r="O144" s="96"/>
      <c r="P144" s="96"/>
      <c r="Q144" s="96"/>
      <c r="R144" s="96"/>
      <c r="S144" s="96"/>
      <c r="T144" s="96"/>
      <c r="U144" s="96"/>
      <c r="V144" s="96"/>
      <c r="W144" s="96"/>
    </row>
    <row r="145" spans="1:23" ht="15" customHeight="1" x14ac:dyDescent="0.25">
      <c r="A145" s="9"/>
      <c r="C145" s="96"/>
      <c r="D145" s="96"/>
      <c r="E145" s="96"/>
      <c r="F145" s="96"/>
      <c r="G145" s="96"/>
      <c r="H145" s="96"/>
      <c r="I145" s="96"/>
      <c r="J145" s="96"/>
      <c r="K145" s="96"/>
      <c r="L145" s="96"/>
      <c r="M145" s="96"/>
      <c r="N145" s="96"/>
      <c r="O145" s="96"/>
      <c r="P145" s="96"/>
      <c r="Q145" s="96"/>
      <c r="R145" s="96"/>
      <c r="S145" s="96"/>
      <c r="T145" s="96"/>
      <c r="U145" s="96"/>
      <c r="V145" s="96"/>
      <c r="W145" s="96"/>
    </row>
    <row r="146" spans="1:23" ht="15" customHeight="1" x14ac:dyDescent="0.25">
      <c r="A146" s="8" t="s">
        <v>274</v>
      </c>
    </row>
    <row r="147" spans="1:23" ht="15" customHeight="1" x14ac:dyDescent="0.25">
      <c r="A147" s="9" t="s">
        <v>275</v>
      </c>
    </row>
  </sheetData>
  <pageMargins left="0.31496062992125984" right="0.23622047244094491" top="0.35433070866141736" bottom="0.27559055118110237" header="0.23622047244094491" footer="0.23622047244094491"/>
  <pageSetup paperSize="9" scale="75"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topLeftCell="F46" zoomScaleNormal="100" workbookViewId="0">
      <selection activeCell="O55" sqref="O55"/>
    </sheetView>
  </sheetViews>
  <sheetFormatPr defaultColWidth="9.140625" defaultRowHeight="11.25" x14ac:dyDescent="0.2"/>
  <cols>
    <col min="1" max="1" width="4.28515625" style="11" customWidth="1"/>
    <col min="2" max="2" width="109.140625" style="11" customWidth="1"/>
    <col min="3" max="7" width="12.42578125" style="11" customWidth="1"/>
    <col min="8" max="8" width="10.28515625" style="11" customWidth="1"/>
    <col min="9" max="16" width="12.42578125" style="11" customWidth="1"/>
    <col min="17" max="16384" width="9.140625" style="11"/>
  </cols>
  <sheetData>
    <row r="1" spans="1:16" ht="15" customHeight="1" x14ac:dyDescent="0.2">
      <c r="A1" s="23" t="s">
        <v>33</v>
      </c>
    </row>
    <row r="2" spans="1:16" ht="15" customHeight="1" x14ac:dyDescent="0.2">
      <c r="A2" s="24" t="s">
        <v>318</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131</v>
      </c>
      <c r="I4" s="34" t="s">
        <v>96</v>
      </c>
      <c r="J4" s="34" t="s">
        <v>10</v>
      </c>
      <c r="K4" s="34" t="s">
        <v>6</v>
      </c>
      <c r="L4" s="34" t="s">
        <v>46</v>
      </c>
      <c r="M4" s="34" t="s">
        <v>8</v>
      </c>
      <c r="N4" s="34" t="s">
        <v>68</v>
      </c>
      <c r="O4" s="34" t="s">
        <v>110</v>
      </c>
      <c r="P4" s="35" t="s">
        <v>47</v>
      </c>
    </row>
    <row r="5" spans="1:16" ht="15" customHeight="1" x14ac:dyDescent="0.2">
      <c r="A5" s="51"/>
      <c r="B5" s="3" t="s">
        <v>95</v>
      </c>
      <c r="C5" s="2"/>
      <c r="D5" s="2"/>
      <c r="E5" s="2"/>
      <c r="F5" s="2"/>
      <c r="G5" s="2"/>
      <c r="H5" s="2"/>
      <c r="I5" s="2"/>
      <c r="J5" s="2"/>
      <c r="K5" s="2"/>
      <c r="L5" s="2"/>
      <c r="M5" s="2"/>
      <c r="N5" s="2"/>
      <c r="O5" s="2"/>
      <c r="P5" s="25"/>
    </row>
    <row r="6" spans="1:16" ht="15" customHeight="1" x14ac:dyDescent="0.2">
      <c r="A6" s="4" t="s">
        <v>11</v>
      </c>
      <c r="B6" s="5" t="s">
        <v>97</v>
      </c>
      <c r="C6" s="14">
        <v>1374319.60408</v>
      </c>
      <c r="D6" s="14">
        <v>6234483.8540000003</v>
      </c>
      <c r="E6" s="14">
        <v>553736.7453200001</v>
      </c>
      <c r="F6" s="14">
        <v>246416.44529999999</v>
      </c>
      <c r="G6" s="14">
        <v>88390.71299</v>
      </c>
      <c r="H6" s="14">
        <v>51862.982410000019</v>
      </c>
      <c r="I6" s="14">
        <v>1356115.18142</v>
      </c>
      <c r="J6" s="14">
        <v>1403836.51875</v>
      </c>
      <c r="K6" s="14">
        <v>22421328.370000001</v>
      </c>
      <c r="L6" s="14">
        <v>6556873</v>
      </c>
      <c r="M6" s="14">
        <v>2465722.3849999998</v>
      </c>
      <c r="N6" s="14">
        <v>166537.96919000003</v>
      </c>
      <c r="O6" s="14">
        <v>8407984.5820000004</v>
      </c>
      <c r="P6" s="26">
        <v>459994.64299999998</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6.7987700000000002</v>
      </c>
      <c r="D8" s="14">
        <v>766597.21299999999</v>
      </c>
      <c r="E8" s="14">
        <v>0</v>
      </c>
      <c r="F8" s="14">
        <v>54721.721039999902</v>
      </c>
      <c r="G8" s="14">
        <v>41853.458709999999</v>
      </c>
      <c r="H8" s="14">
        <v>34781.502520000002</v>
      </c>
      <c r="I8" s="14">
        <v>164164.59049999999</v>
      </c>
      <c r="J8" s="14">
        <v>23069.83525</v>
      </c>
      <c r="K8" s="14">
        <v>1074477.5559999999</v>
      </c>
      <c r="L8" s="14">
        <v>171810</v>
      </c>
      <c r="M8" s="14">
        <v>96071.457999999999</v>
      </c>
      <c r="N8" s="14">
        <v>87549.127090000009</v>
      </c>
      <c r="O8" s="14">
        <v>498103.00699999998</v>
      </c>
      <c r="P8" s="26">
        <v>794541.17499999993</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
      <c r="A10" s="52"/>
      <c r="B10" s="16" t="s">
        <v>133</v>
      </c>
      <c r="C10" s="30">
        <v>6.7987700000000002</v>
      </c>
      <c r="D10" s="30">
        <v>376244.48700000002</v>
      </c>
      <c r="E10" s="30">
        <v>0</v>
      </c>
      <c r="F10" s="30">
        <v>1552.19281</v>
      </c>
      <c r="G10" s="30">
        <v>28123.384180000001</v>
      </c>
      <c r="H10" s="30">
        <v>2641.8565199999998</v>
      </c>
      <c r="I10" s="30">
        <v>5706.9935999999998</v>
      </c>
      <c r="J10" s="30">
        <v>19827.387559999999</v>
      </c>
      <c r="K10" s="30">
        <v>342492.1</v>
      </c>
      <c r="L10" s="30">
        <v>135382</v>
      </c>
      <c r="M10" s="30">
        <v>91885.811000000002</v>
      </c>
      <c r="N10" s="30">
        <v>87549.127090000009</v>
      </c>
      <c r="O10" s="30">
        <v>498103.00699999998</v>
      </c>
      <c r="P10" s="31">
        <v>48937.790999999997</v>
      </c>
    </row>
    <row r="11" spans="1:16" ht="15" customHeight="1" x14ac:dyDescent="0.2">
      <c r="A11" s="52"/>
      <c r="B11" s="16" t="s">
        <v>134</v>
      </c>
      <c r="C11" s="30">
        <v>0</v>
      </c>
      <c r="D11" s="30">
        <v>51540.360999999997</v>
      </c>
      <c r="E11" s="30">
        <v>0</v>
      </c>
      <c r="F11" s="30">
        <v>0</v>
      </c>
      <c r="G11" s="30">
        <v>0</v>
      </c>
      <c r="H11" s="30">
        <v>1989.1015600000001</v>
      </c>
      <c r="I11" s="30">
        <v>0</v>
      </c>
      <c r="J11" s="30">
        <v>1372.97317</v>
      </c>
      <c r="K11" s="30">
        <v>165.69900000000001</v>
      </c>
      <c r="L11" s="30">
        <v>0</v>
      </c>
      <c r="M11" s="30">
        <v>0</v>
      </c>
      <c r="N11" s="30">
        <v>0</v>
      </c>
      <c r="O11" s="30">
        <v>0</v>
      </c>
      <c r="P11" s="31">
        <v>34.887</v>
      </c>
    </row>
    <row r="12" spans="1:16" ht="15" customHeight="1" x14ac:dyDescent="0.2">
      <c r="A12" s="52"/>
      <c r="B12" s="16" t="s">
        <v>135</v>
      </c>
      <c r="C12" s="30">
        <v>0</v>
      </c>
      <c r="D12" s="30">
        <v>338812.36499999999</v>
      </c>
      <c r="E12" s="30">
        <v>0</v>
      </c>
      <c r="F12" s="30">
        <v>53169.528229999902</v>
      </c>
      <c r="G12" s="30">
        <v>13730.07453</v>
      </c>
      <c r="H12" s="30">
        <v>30150.544440000001</v>
      </c>
      <c r="I12" s="30">
        <v>158457.5969</v>
      </c>
      <c r="J12" s="30">
        <v>1869.47452</v>
      </c>
      <c r="K12" s="30">
        <v>731819.75699999998</v>
      </c>
      <c r="L12" s="30">
        <v>36428</v>
      </c>
      <c r="M12" s="30">
        <v>4185.6469999999999</v>
      </c>
      <c r="N12" s="30">
        <v>0</v>
      </c>
      <c r="O12" s="30">
        <v>0</v>
      </c>
      <c r="P12" s="31">
        <v>745568.49699999997</v>
      </c>
    </row>
    <row r="13" spans="1:16" ht="15" customHeight="1" x14ac:dyDescent="0.2">
      <c r="A13" s="52"/>
      <c r="B13" s="16" t="s">
        <v>136</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31799.588350000002</v>
      </c>
      <c r="D14" s="14">
        <v>796527.36080000002</v>
      </c>
      <c r="E14" s="14">
        <v>26478.525129999998</v>
      </c>
      <c r="F14" s="14">
        <v>7787.30043999999</v>
      </c>
      <c r="G14" s="14">
        <v>443.17765999999995</v>
      </c>
      <c r="H14" s="14">
        <v>22966.857600000003</v>
      </c>
      <c r="I14" s="14">
        <v>185280.61146000001</v>
      </c>
      <c r="J14" s="14">
        <v>147769.98772</v>
      </c>
      <c r="K14" s="14">
        <v>784102.40500000003</v>
      </c>
      <c r="L14" s="14">
        <v>1129970.5279999999</v>
      </c>
      <c r="M14" s="14">
        <v>73508.432000000001</v>
      </c>
      <c r="N14" s="14">
        <v>0</v>
      </c>
      <c r="O14" s="14">
        <v>31020.177</v>
      </c>
      <c r="P14" s="26">
        <v>16537.571</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
      <c r="A16" s="52"/>
      <c r="B16" s="16" t="s">
        <v>134</v>
      </c>
      <c r="C16" s="30">
        <v>31799.588350000002</v>
      </c>
      <c r="D16" s="30">
        <v>27550.223399999999</v>
      </c>
      <c r="E16" s="30">
        <v>26478.525129999998</v>
      </c>
      <c r="F16" s="30">
        <v>6524.76404</v>
      </c>
      <c r="G16" s="30">
        <v>59.955309999999997</v>
      </c>
      <c r="H16" s="30">
        <v>22966.857600000003</v>
      </c>
      <c r="I16" s="30">
        <v>185280.61146000001</v>
      </c>
      <c r="J16" s="30">
        <v>138800.34143</v>
      </c>
      <c r="K16" s="30">
        <v>716500.59900000005</v>
      </c>
      <c r="L16" s="30">
        <v>1116480</v>
      </c>
      <c r="M16" s="30">
        <v>67805.835000000006</v>
      </c>
      <c r="N16" s="30">
        <v>0</v>
      </c>
      <c r="O16" s="30">
        <v>31020.177</v>
      </c>
      <c r="P16" s="31">
        <v>16517.903999999999</v>
      </c>
    </row>
    <row r="17" spans="1:16" ht="15" customHeight="1" x14ac:dyDescent="0.2">
      <c r="A17" s="52"/>
      <c r="B17" s="16" t="s">
        <v>135</v>
      </c>
      <c r="C17" s="30">
        <v>0</v>
      </c>
      <c r="D17" s="30">
        <v>748047.96640000003</v>
      </c>
      <c r="E17" s="30">
        <v>0</v>
      </c>
      <c r="F17" s="30">
        <v>0</v>
      </c>
      <c r="G17" s="30">
        <v>383.22234999999995</v>
      </c>
      <c r="H17" s="30">
        <v>0</v>
      </c>
      <c r="I17" s="30">
        <v>0</v>
      </c>
      <c r="J17" s="30">
        <v>0</v>
      </c>
      <c r="K17" s="30">
        <v>92.59</v>
      </c>
      <c r="L17" s="30">
        <v>13473</v>
      </c>
      <c r="M17" s="30">
        <v>5702.5969999999998</v>
      </c>
      <c r="N17" s="30">
        <v>0</v>
      </c>
      <c r="O17" s="30">
        <v>0</v>
      </c>
      <c r="P17" s="31">
        <v>0</v>
      </c>
    </row>
    <row r="18" spans="1:16" ht="15" customHeight="1" x14ac:dyDescent="0.2">
      <c r="A18" s="52"/>
      <c r="B18" s="16" t="s">
        <v>136</v>
      </c>
      <c r="C18" s="30">
        <v>0</v>
      </c>
      <c r="D18" s="30">
        <v>20929.170999999998</v>
      </c>
      <c r="E18" s="30">
        <v>0</v>
      </c>
      <c r="F18" s="30">
        <v>1262.53639999999</v>
      </c>
      <c r="G18" s="30">
        <v>0</v>
      </c>
      <c r="H18" s="30">
        <v>0</v>
      </c>
      <c r="I18" s="30">
        <v>0</v>
      </c>
      <c r="J18" s="30">
        <v>8969.6462899999988</v>
      </c>
      <c r="K18" s="30">
        <v>67509.216</v>
      </c>
      <c r="L18" s="30">
        <v>17.527999999999999</v>
      </c>
      <c r="M18" s="30">
        <v>0</v>
      </c>
      <c r="N18" s="30">
        <v>0</v>
      </c>
      <c r="O18" s="30">
        <v>0</v>
      </c>
      <c r="P18" s="31">
        <v>19.667000000000002</v>
      </c>
    </row>
    <row r="19" spans="1:16" ht="15" customHeight="1" x14ac:dyDescent="0.2">
      <c r="A19" s="4" t="s">
        <v>14</v>
      </c>
      <c r="B19" s="5" t="s">
        <v>99</v>
      </c>
      <c r="C19" s="14">
        <v>0</v>
      </c>
      <c r="D19" s="14">
        <v>0</v>
      </c>
      <c r="E19" s="14">
        <v>0</v>
      </c>
      <c r="F19" s="14">
        <v>2375.0912199999898</v>
      </c>
      <c r="G19" s="14">
        <v>0</v>
      </c>
      <c r="H19" s="14">
        <v>0</v>
      </c>
      <c r="I19" s="14">
        <v>0</v>
      </c>
      <c r="J19" s="14">
        <v>0</v>
      </c>
      <c r="K19" s="14">
        <v>0</v>
      </c>
      <c r="L19" s="14">
        <v>13</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134</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135</v>
      </c>
      <c r="C22" s="30">
        <v>0</v>
      </c>
      <c r="D22" s="30">
        <v>0</v>
      </c>
      <c r="E22" s="30">
        <v>0</v>
      </c>
      <c r="F22" s="30">
        <v>2375.0912199999898</v>
      </c>
      <c r="G22" s="30">
        <v>0</v>
      </c>
      <c r="H22" s="30">
        <v>0</v>
      </c>
      <c r="I22" s="30">
        <v>0</v>
      </c>
      <c r="J22" s="30">
        <v>0</v>
      </c>
      <c r="K22" s="30">
        <v>0</v>
      </c>
      <c r="L22" s="30">
        <v>13</v>
      </c>
      <c r="M22" s="30">
        <v>0</v>
      </c>
      <c r="N22" s="30">
        <v>0</v>
      </c>
      <c r="O22" s="30">
        <v>0</v>
      </c>
      <c r="P22" s="31">
        <v>0</v>
      </c>
    </row>
    <row r="23" spans="1:16" ht="15" customHeight="1" x14ac:dyDescent="0.2">
      <c r="A23" s="4"/>
      <c r="B23" s="16" t="s">
        <v>136</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21851.147890000004</v>
      </c>
      <c r="D24" s="14">
        <v>7478489.7609999999</v>
      </c>
      <c r="E24" s="14">
        <v>0</v>
      </c>
      <c r="F24" s="14">
        <v>1013518.0428800001</v>
      </c>
      <c r="G24" s="14">
        <v>1063416.3719000001</v>
      </c>
      <c r="H24" s="14">
        <v>190990.32640000002</v>
      </c>
      <c r="I24" s="14">
        <v>121899.64293999999</v>
      </c>
      <c r="J24" s="14">
        <v>97222.147010000001</v>
      </c>
      <c r="K24" s="14">
        <v>2434379.9450000003</v>
      </c>
      <c r="L24" s="14">
        <v>2331099</v>
      </c>
      <c r="M24" s="14">
        <v>1443572.547</v>
      </c>
      <c r="N24" s="14">
        <v>0.75</v>
      </c>
      <c r="O24" s="14">
        <v>4423529.6359999999</v>
      </c>
      <c r="P24" s="26">
        <v>295492.71299999999</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
      <c r="A26" s="52"/>
      <c r="B26" s="16" t="s">
        <v>134</v>
      </c>
      <c r="C26" s="30">
        <v>2389.4670099999998</v>
      </c>
      <c r="D26" s="30">
        <v>44337.881999999998</v>
      </c>
      <c r="E26" s="30">
        <v>0</v>
      </c>
      <c r="F26" s="30">
        <v>2462.25793999999</v>
      </c>
      <c r="G26" s="30">
        <v>0</v>
      </c>
      <c r="H26" s="30">
        <v>0</v>
      </c>
      <c r="I26" s="30">
        <v>0</v>
      </c>
      <c r="J26" s="30">
        <v>20969.528280000002</v>
      </c>
      <c r="K26" s="30">
        <v>150865.76</v>
      </c>
      <c r="L26" s="30">
        <v>87115</v>
      </c>
      <c r="M26" s="30">
        <v>490133.20500000002</v>
      </c>
      <c r="N26" s="30">
        <v>0.75</v>
      </c>
      <c r="O26" s="30">
        <v>149229.83199999999</v>
      </c>
      <c r="P26" s="31">
        <v>0</v>
      </c>
    </row>
    <row r="27" spans="1:16" ht="15" customHeight="1" x14ac:dyDescent="0.2">
      <c r="A27" s="52"/>
      <c r="B27" s="16" t="s">
        <v>135</v>
      </c>
      <c r="C27" s="30">
        <v>19461.680880000004</v>
      </c>
      <c r="D27" s="30">
        <v>7434151.8789999997</v>
      </c>
      <c r="E27" s="30">
        <v>0</v>
      </c>
      <c r="F27" s="30">
        <v>1011055.78494</v>
      </c>
      <c r="G27" s="30">
        <v>1044233.2892100001</v>
      </c>
      <c r="H27" s="30">
        <v>190990.32640000002</v>
      </c>
      <c r="I27" s="30">
        <v>121899.64293999999</v>
      </c>
      <c r="J27" s="30">
        <v>76252.618730000002</v>
      </c>
      <c r="K27" s="30">
        <v>2283514.1850000001</v>
      </c>
      <c r="L27" s="30">
        <v>2243984</v>
      </c>
      <c r="M27" s="30">
        <v>953439.34199999995</v>
      </c>
      <c r="N27" s="30">
        <v>0</v>
      </c>
      <c r="O27" s="30">
        <v>2005744.879</v>
      </c>
      <c r="P27" s="31">
        <v>295492.71299999999</v>
      </c>
    </row>
    <row r="28" spans="1:16" ht="15" customHeight="1" x14ac:dyDescent="0.2">
      <c r="A28" s="52"/>
      <c r="B28" s="16" t="s">
        <v>136</v>
      </c>
      <c r="C28" s="30">
        <v>0</v>
      </c>
      <c r="D28" s="30">
        <v>0</v>
      </c>
      <c r="E28" s="30">
        <v>0</v>
      </c>
      <c r="F28" s="30">
        <v>0</v>
      </c>
      <c r="G28" s="30">
        <v>19183.082690000003</v>
      </c>
      <c r="H28" s="30">
        <v>0</v>
      </c>
      <c r="I28" s="30">
        <v>0</v>
      </c>
      <c r="J28" s="30">
        <v>0</v>
      </c>
      <c r="K28" s="30">
        <v>0</v>
      </c>
      <c r="L28" s="30">
        <v>0</v>
      </c>
      <c r="M28" s="30">
        <v>0</v>
      </c>
      <c r="N28" s="30">
        <v>0</v>
      </c>
      <c r="O28" s="30">
        <v>2268554.9249999998</v>
      </c>
      <c r="P28" s="31">
        <v>0</v>
      </c>
    </row>
    <row r="29" spans="1:16" ht="15" customHeight="1" x14ac:dyDescent="0.2">
      <c r="A29" s="4" t="s">
        <v>16</v>
      </c>
      <c r="B29" s="5" t="s">
        <v>54</v>
      </c>
      <c r="C29" s="14">
        <v>6474575.830310001</v>
      </c>
      <c r="D29" s="14">
        <v>68673807.897</v>
      </c>
      <c r="E29" s="14">
        <v>2331917.2682999996</v>
      </c>
      <c r="F29" s="14">
        <v>916608.10246999899</v>
      </c>
      <c r="G29" s="14">
        <v>674791.04619999998</v>
      </c>
      <c r="H29" s="14">
        <v>660059.43075000006</v>
      </c>
      <c r="I29" s="14">
        <v>20337394.109230001</v>
      </c>
      <c r="J29" s="14">
        <v>15971112.172290001</v>
      </c>
      <c r="K29" s="14">
        <v>70776582.216000006</v>
      </c>
      <c r="L29" s="14">
        <v>32779539.471999999</v>
      </c>
      <c r="M29" s="14">
        <v>33752721.340000004</v>
      </c>
      <c r="N29" s="14">
        <v>2918753.9754999983</v>
      </c>
      <c r="O29" s="14">
        <v>40850963.332999997</v>
      </c>
      <c r="P29" s="26">
        <v>1549456.7050000001</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
      <c r="A31" s="52"/>
      <c r="B31" s="16" t="s">
        <v>135</v>
      </c>
      <c r="C31" s="30">
        <v>1171276.46621</v>
      </c>
      <c r="D31" s="30">
        <v>13035582.386</v>
      </c>
      <c r="E31" s="30">
        <v>857557.04328999994</v>
      </c>
      <c r="F31" s="30">
        <v>847122.89300999907</v>
      </c>
      <c r="G31" s="30">
        <v>442798.51073000004</v>
      </c>
      <c r="H31" s="30">
        <v>248993.29258000001</v>
      </c>
      <c r="I31" s="30">
        <v>9086085.6715500001</v>
      </c>
      <c r="J31" s="30">
        <v>4665811.7380100004</v>
      </c>
      <c r="K31" s="30">
        <v>18643799.105</v>
      </c>
      <c r="L31" s="30">
        <v>8183209</v>
      </c>
      <c r="M31" s="30">
        <v>7466753.6890000002</v>
      </c>
      <c r="N31" s="30">
        <v>0</v>
      </c>
      <c r="O31" s="30">
        <v>3471399.7719999999</v>
      </c>
      <c r="P31" s="31">
        <v>721519.20900000003</v>
      </c>
    </row>
    <row r="32" spans="1:16" ht="15" customHeight="1" x14ac:dyDescent="0.2">
      <c r="A32" s="52"/>
      <c r="B32" s="16" t="s">
        <v>136</v>
      </c>
      <c r="C32" s="30">
        <v>5303299.3641000008</v>
      </c>
      <c r="D32" s="30">
        <v>55638225.511</v>
      </c>
      <c r="E32" s="30">
        <v>1474360.2250099999</v>
      </c>
      <c r="F32" s="30">
        <v>69485.209459999911</v>
      </c>
      <c r="G32" s="30">
        <v>231992.53547</v>
      </c>
      <c r="H32" s="30">
        <v>411066.13816999999</v>
      </c>
      <c r="I32" s="30">
        <v>11251308.43768</v>
      </c>
      <c r="J32" s="30">
        <v>11305300.434280001</v>
      </c>
      <c r="K32" s="30">
        <v>52132783.111000001</v>
      </c>
      <c r="L32" s="30">
        <v>24596330.471999999</v>
      </c>
      <c r="M32" s="30">
        <v>26285967.651000001</v>
      </c>
      <c r="N32" s="30">
        <v>2918753.9754999983</v>
      </c>
      <c r="O32" s="30">
        <v>37379563.560999997</v>
      </c>
      <c r="P32" s="31">
        <v>827937.49600000004</v>
      </c>
    </row>
    <row r="33" spans="1:16" ht="15" customHeight="1" x14ac:dyDescent="0.2">
      <c r="A33" s="4" t="s">
        <v>17</v>
      </c>
      <c r="B33" s="5" t="s">
        <v>56</v>
      </c>
      <c r="C33" s="14">
        <v>2528.19382</v>
      </c>
      <c r="D33" s="14">
        <v>59703</v>
      </c>
      <c r="E33" s="14">
        <v>0</v>
      </c>
      <c r="F33" s="14">
        <v>55571.232009999898</v>
      </c>
      <c r="G33" s="14">
        <v>129861</v>
      </c>
      <c r="H33" s="14">
        <v>0</v>
      </c>
      <c r="I33" s="14">
        <v>885429</v>
      </c>
      <c r="J33" s="14">
        <v>0</v>
      </c>
      <c r="K33" s="14">
        <v>51600.625999999997</v>
      </c>
      <c r="L33" s="14">
        <v>562845</v>
      </c>
      <c r="M33" s="14">
        <v>35726</v>
      </c>
      <c r="N33" s="14">
        <v>0</v>
      </c>
      <c r="O33" s="14">
        <v>601827</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0</v>
      </c>
      <c r="I35" s="14">
        <v>0</v>
      </c>
      <c r="J35" s="14">
        <v>0</v>
      </c>
      <c r="K35" s="14">
        <v>0</v>
      </c>
      <c r="L35" s="14">
        <v>-383689</v>
      </c>
      <c r="M35" s="14">
        <v>-111399.80899999999</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316646.49699999997</v>
      </c>
      <c r="E37" s="14">
        <v>18629.097429999998</v>
      </c>
      <c r="F37" s="14">
        <v>0</v>
      </c>
      <c r="G37" s="14">
        <v>0</v>
      </c>
      <c r="H37" s="14">
        <v>25.0429299999997</v>
      </c>
      <c r="I37" s="14">
        <v>125765.12334000001</v>
      </c>
      <c r="J37" s="14">
        <v>4390.4969600000004</v>
      </c>
      <c r="K37" s="14">
        <v>664346.26800000004</v>
      </c>
      <c r="L37" s="14">
        <v>119747.29</v>
      </c>
      <c r="M37" s="14">
        <v>268579.05800000002</v>
      </c>
      <c r="N37" s="14">
        <v>0</v>
      </c>
      <c r="O37" s="14">
        <v>193009.799</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59933.63278</v>
      </c>
      <c r="D39" s="14">
        <v>524261.41399999999</v>
      </c>
      <c r="E39" s="14">
        <v>5095.7308499999999</v>
      </c>
      <c r="F39" s="14">
        <v>19560.571980000001</v>
      </c>
      <c r="G39" s="14">
        <v>13592.026430000002</v>
      </c>
      <c r="H39" s="14">
        <v>15442.77563</v>
      </c>
      <c r="I39" s="14">
        <v>240426.85954</v>
      </c>
      <c r="J39" s="14">
        <v>264724.69336999999</v>
      </c>
      <c r="K39" s="14">
        <v>657827.19799999997</v>
      </c>
      <c r="L39" s="14">
        <v>264975</v>
      </c>
      <c r="M39" s="14">
        <v>198215.36799999999</v>
      </c>
      <c r="N39" s="14">
        <v>6136.8477400000047</v>
      </c>
      <c r="O39" s="14">
        <v>447229.15</v>
      </c>
      <c r="P39" s="26">
        <v>14677.683000000001</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
      <c r="A41" s="52"/>
      <c r="B41" s="16" t="s">
        <v>137</v>
      </c>
      <c r="C41" s="30">
        <v>59933.63278</v>
      </c>
      <c r="D41" s="30">
        <v>511729.05699999997</v>
      </c>
      <c r="E41" s="30">
        <v>5095.7308499999999</v>
      </c>
      <c r="F41" s="30">
        <v>19560.571980000001</v>
      </c>
      <c r="G41" s="30">
        <v>12617.047980000001</v>
      </c>
      <c r="H41" s="30">
        <v>5781.1761299999998</v>
      </c>
      <c r="I41" s="30">
        <v>240426.85954</v>
      </c>
      <c r="J41" s="30">
        <v>191998.31487</v>
      </c>
      <c r="K41" s="30">
        <v>601395.09100000001</v>
      </c>
      <c r="L41" s="30">
        <v>264975</v>
      </c>
      <c r="M41" s="30">
        <v>198215.36799999999</v>
      </c>
      <c r="N41" s="30">
        <v>6136.8477400000047</v>
      </c>
      <c r="O41" s="30">
        <v>268018.04800000001</v>
      </c>
      <c r="P41" s="31">
        <v>14677.683000000001</v>
      </c>
    </row>
    <row r="42" spans="1:16" ht="15" customHeight="1" x14ac:dyDescent="0.2">
      <c r="A42" s="52"/>
      <c r="B42" s="16" t="s">
        <v>138</v>
      </c>
      <c r="C42" s="30">
        <v>0</v>
      </c>
      <c r="D42" s="30">
        <v>12532.357</v>
      </c>
      <c r="E42" s="30">
        <v>0</v>
      </c>
      <c r="F42" s="30">
        <v>0</v>
      </c>
      <c r="G42" s="30">
        <v>974.97844999999995</v>
      </c>
      <c r="H42" s="30">
        <v>9661.5995000000003</v>
      </c>
      <c r="I42" s="30">
        <v>0</v>
      </c>
      <c r="J42" s="30">
        <v>72726.378500000006</v>
      </c>
      <c r="K42" s="30">
        <v>56432.107000000004</v>
      </c>
      <c r="L42" s="30">
        <v>0</v>
      </c>
      <c r="M42" s="30">
        <v>0</v>
      </c>
      <c r="N42" s="30">
        <v>0</v>
      </c>
      <c r="O42" s="30">
        <v>179211.10200000001</v>
      </c>
      <c r="P42" s="31">
        <v>0</v>
      </c>
    </row>
    <row r="43" spans="1:16" ht="15" customHeight="1" x14ac:dyDescent="0.2">
      <c r="A43" s="4" t="s">
        <v>21</v>
      </c>
      <c r="B43" s="5" t="s">
        <v>61</v>
      </c>
      <c r="C43" s="14">
        <v>8701.73495</v>
      </c>
      <c r="D43" s="14">
        <v>182687.35100000002</v>
      </c>
      <c r="E43" s="14">
        <v>82112.573040000003</v>
      </c>
      <c r="F43" s="14">
        <v>11373.082705000001</v>
      </c>
      <c r="G43" s="14">
        <v>638.98963000000003</v>
      </c>
      <c r="H43" s="14">
        <v>725.19514000000004</v>
      </c>
      <c r="I43" s="14">
        <v>102949.20408</v>
      </c>
      <c r="J43" s="14">
        <v>47551.345990000002</v>
      </c>
      <c r="K43" s="14">
        <v>195991.89300000001</v>
      </c>
      <c r="L43" s="14">
        <v>69831</v>
      </c>
      <c r="M43" s="14">
        <v>108392.625</v>
      </c>
      <c r="N43" s="14">
        <v>19997.864460000004</v>
      </c>
      <c r="O43" s="14">
        <v>36935.776000000005</v>
      </c>
      <c r="P43" s="26">
        <v>2666.3209999999999</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
      <c r="A45" s="52"/>
      <c r="B45" s="16" t="s">
        <v>103</v>
      </c>
      <c r="C45" s="30">
        <v>0</v>
      </c>
      <c r="D45" s="30">
        <v>41341.023000000001</v>
      </c>
      <c r="E45" s="30">
        <v>60678.64776</v>
      </c>
      <c r="F45" s="30">
        <v>7854.5150300000005</v>
      </c>
      <c r="G45" s="30">
        <v>0</v>
      </c>
      <c r="H45" s="30">
        <v>0</v>
      </c>
      <c r="I45" s="30">
        <v>0</v>
      </c>
      <c r="J45" s="30">
        <v>0</v>
      </c>
      <c r="K45" s="30">
        <v>0</v>
      </c>
      <c r="L45" s="30">
        <v>0</v>
      </c>
      <c r="M45" s="30">
        <v>0</v>
      </c>
      <c r="N45" s="30">
        <v>0</v>
      </c>
      <c r="O45" s="30">
        <v>2651.7240000000002</v>
      </c>
      <c r="P45" s="31">
        <v>0</v>
      </c>
    </row>
    <row r="46" spans="1:16" ht="15" customHeight="1" x14ac:dyDescent="0.2">
      <c r="A46" s="52"/>
      <c r="B46" s="16" t="s">
        <v>139</v>
      </c>
      <c r="C46" s="30">
        <v>8701.73495</v>
      </c>
      <c r="D46" s="30">
        <v>141346.32800000001</v>
      </c>
      <c r="E46" s="30">
        <v>21433.925279999999</v>
      </c>
      <c r="F46" s="30">
        <v>3518.5676749999998</v>
      </c>
      <c r="G46" s="30">
        <v>638.98963000000003</v>
      </c>
      <c r="H46" s="30">
        <v>725.19514000000004</v>
      </c>
      <c r="I46" s="30">
        <v>102949.20408</v>
      </c>
      <c r="J46" s="30">
        <v>47551.345990000002</v>
      </c>
      <c r="K46" s="30">
        <v>195991.89300000001</v>
      </c>
      <c r="L46" s="30">
        <v>69831</v>
      </c>
      <c r="M46" s="30">
        <v>108392.625</v>
      </c>
      <c r="N46" s="30">
        <v>19997.864460000004</v>
      </c>
      <c r="O46" s="30">
        <v>34284.052000000003</v>
      </c>
      <c r="P46" s="31">
        <v>2666.3209999999999</v>
      </c>
    </row>
    <row r="47" spans="1:16" ht="15" customHeight="1" x14ac:dyDescent="0.2">
      <c r="A47" s="4" t="s">
        <v>22</v>
      </c>
      <c r="B47" s="5" t="s">
        <v>62</v>
      </c>
      <c r="C47" s="14">
        <v>33284.314149999998</v>
      </c>
      <c r="D47" s="14">
        <v>2951454.3509999998</v>
      </c>
      <c r="E47" s="14">
        <v>1732.4751000000001</v>
      </c>
      <c r="F47" s="14">
        <v>45110.376639999995</v>
      </c>
      <c r="G47" s="14">
        <v>29586.177320000003</v>
      </c>
      <c r="H47" s="14">
        <v>7007.2329700000009</v>
      </c>
      <c r="I47" s="14">
        <v>65822.229330000002</v>
      </c>
      <c r="J47" s="14">
        <v>419570.76993000007</v>
      </c>
      <c r="K47" s="14">
        <v>1045817.0569999999</v>
      </c>
      <c r="L47" s="14">
        <v>955572</v>
      </c>
      <c r="M47" s="14">
        <v>183730.52900000001</v>
      </c>
      <c r="N47" s="14">
        <v>1189.2737899999995</v>
      </c>
      <c r="O47" s="14">
        <v>245856.54500000001</v>
      </c>
      <c r="P47" s="26">
        <v>132439.663</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
      <c r="A49" s="52"/>
      <c r="B49" s="16" t="s">
        <v>144</v>
      </c>
      <c r="C49" s="30">
        <v>232.65442999999999</v>
      </c>
      <c r="D49" s="30">
        <v>17938.8</v>
      </c>
      <c r="E49" s="30">
        <v>0</v>
      </c>
      <c r="F49" s="30">
        <v>5416.7871599999999</v>
      </c>
      <c r="G49" s="30">
        <v>4859.5968200000007</v>
      </c>
      <c r="H49" s="30">
        <v>2254.3622300000002</v>
      </c>
      <c r="I49" s="30">
        <v>3016.40789</v>
      </c>
      <c r="J49" s="30">
        <v>5966.3957099999998</v>
      </c>
      <c r="K49" s="30">
        <v>62973.222000000002</v>
      </c>
      <c r="L49" s="30">
        <v>32178</v>
      </c>
      <c r="M49" s="30">
        <v>5361.7449999999999</v>
      </c>
      <c r="N49" s="30">
        <v>0</v>
      </c>
      <c r="O49" s="30">
        <v>3045.0540000000001</v>
      </c>
      <c r="P49" s="31">
        <v>22549.902999999998</v>
      </c>
    </row>
    <row r="50" spans="1:16" ht="15" customHeight="1" x14ac:dyDescent="0.2">
      <c r="A50" s="52"/>
      <c r="B50" s="16" t="s">
        <v>145</v>
      </c>
      <c r="C50" s="30">
        <v>33051.659719999996</v>
      </c>
      <c r="D50" s="30">
        <v>2933515.551</v>
      </c>
      <c r="E50" s="30">
        <v>1732.4751000000001</v>
      </c>
      <c r="F50" s="30">
        <v>39693.589479999995</v>
      </c>
      <c r="G50" s="30">
        <v>24726.5805</v>
      </c>
      <c r="H50" s="30">
        <v>4752.8707400000003</v>
      </c>
      <c r="I50" s="30">
        <v>62805.82144</v>
      </c>
      <c r="J50" s="30">
        <v>413604.37422000006</v>
      </c>
      <c r="K50" s="30">
        <v>982843.83499999996</v>
      </c>
      <c r="L50" s="30">
        <v>923394</v>
      </c>
      <c r="M50" s="30">
        <v>178368.78400000001</v>
      </c>
      <c r="N50" s="30">
        <v>1189.2737899999995</v>
      </c>
      <c r="O50" s="30">
        <v>242811.49100000001</v>
      </c>
      <c r="P50" s="31">
        <v>109889.76</v>
      </c>
    </row>
    <row r="51" spans="1:16" ht="15" customHeight="1" x14ac:dyDescent="0.2">
      <c r="A51" s="4" t="s">
        <v>23</v>
      </c>
      <c r="B51" s="5" t="s">
        <v>64</v>
      </c>
      <c r="C51" s="14">
        <v>45375.148350000003</v>
      </c>
      <c r="D51" s="14">
        <v>1580040.5160000001</v>
      </c>
      <c r="E51" s="14">
        <v>48238.810740000001</v>
      </c>
      <c r="F51" s="14">
        <v>63941.032060000005</v>
      </c>
      <c r="G51" s="14">
        <v>16807.881239999999</v>
      </c>
      <c r="H51" s="14">
        <v>11998.74747</v>
      </c>
      <c r="I51" s="14">
        <v>306554.99505999999</v>
      </c>
      <c r="J51" s="14">
        <v>527305.08342000004</v>
      </c>
      <c r="K51" s="14">
        <v>2083120.4029999999</v>
      </c>
      <c r="L51" s="14">
        <v>1600582</v>
      </c>
      <c r="M51" s="14">
        <v>363328.10499999998</v>
      </c>
      <c r="N51" s="14">
        <v>25257.82579000001</v>
      </c>
      <c r="O51" s="14">
        <v>151965.89199999999</v>
      </c>
      <c r="P51" s="26">
        <v>150313.71100000001</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3897.7669100000003</v>
      </c>
      <c r="D53" s="14">
        <v>301537.46899999998</v>
      </c>
      <c r="E53" s="14">
        <v>14785.933210000001</v>
      </c>
      <c r="F53" s="14">
        <v>0</v>
      </c>
      <c r="G53" s="14">
        <v>0</v>
      </c>
      <c r="H53" s="14">
        <v>5586.3734800000002</v>
      </c>
      <c r="I53" s="14">
        <v>260079.06225999998</v>
      </c>
      <c r="J53" s="14">
        <v>199698.31930999999</v>
      </c>
      <c r="K53" s="14">
        <v>155419.549</v>
      </c>
      <c r="L53" s="14">
        <v>56840</v>
      </c>
      <c r="M53" s="14">
        <v>26385.157999999999</v>
      </c>
      <c r="N53" s="14">
        <v>0</v>
      </c>
      <c r="O53" s="14">
        <v>43748.678999999996</v>
      </c>
      <c r="P53" s="26">
        <v>0</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53"/>
      <c r="B55" s="17" t="s">
        <v>146</v>
      </c>
      <c r="C55" s="12">
        <v>8056273.7603600007</v>
      </c>
      <c r="D55" s="12">
        <v>89866236.683799982</v>
      </c>
      <c r="E55" s="12">
        <v>3082727.15912</v>
      </c>
      <c r="F55" s="12">
        <v>2436982.9987449986</v>
      </c>
      <c r="G55" s="12">
        <v>2059380</v>
      </c>
      <c r="H55" s="12">
        <v>1001446.4673</v>
      </c>
      <c r="I55" s="12">
        <v>24151880.609159999</v>
      </c>
      <c r="J55" s="12">
        <v>19106251.369999997</v>
      </c>
      <c r="K55" s="12">
        <v>102344993.48600002</v>
      </c>
      <c r="L55" s="12">
        <v>46216008.289999999</v>
      </c>
      <c r="M55" s="12">
        <v>38904553.195999995</v>
      </c>
      <c r="N55" s="12">
        <v>3225423.6335599986</v>
      </c>
      <c r="O55" s="12">
        <v>55932173</v>
      </c>
      <c r="P55" s="27">
        <v>3416120.1850000005</v>
      </c>
    </row>
    <row r="56" spans="1:16" ht="15" customHeight="1" x14ac:dyDescent="0.2">
      <c r="A56" s="51"/>
      <c r="B56" s="3" t="s">
        <v>37</v>
      </c>
      <c r="C56" s="7"/>
      <c r="D56" s="7"/>
      <c r="E56" s="7"/>
      <c r="F56" s="7"/>
      <c r="G56" s="7"/>
      <c r="H56" s="7"/>
      <c r="I56" s="7"/>
      <c r="J56" s="7"/>
      <c r="K56" s="7"/>
      <c r="L56" s="7"/>
      <c r="M56" s="7"/>
      <c r="N56" s="7"/>
      <c r="O56" s="7"/>
      <c r="P56" s="28"/>
    </row>
    <row r="57" spans="1:16" ht="15" customHeight="1" x14ac:dyDescent="0.2">
      <c r="A57" s="4" t="s">
        <v>11</v>
      </c>
      <c r="B57" s="5" t="s">
        <v>0</v>
      </c>
      <c r="C57" s="14">
        <v>2939.6673300000002</v>
      </c>
      <c r="D57" s="14">
        <v>246019.51299999998</v>
      </c>
      <c r="E57" s="14">
        <v>26344.51742</v>
      </c>
      <c r="F57" s="14">
        <v>0</v>
      </c>
      <c r="G57" s="14">
        <v>3141.4817800000001</v>
      </c>
      <c r="H57" s="14">
        <v>210.36027999999999</v>
      </c>
      <c r="I57" s="14">
        <v>5215.7932499999997</v>
      </c>
      <c r="J57" s="14">
        <v>17697.499769999999</v>
      </c>
      <c r="K57" s="14">
        <v>232475.74299999999</v>
      </c>
      <c r="L57" s="14">
        <v>99386</v>
      </c>
      <c r="M57" s="14">
        <v>87112.777000000002</v>
      </c>
      <c r="N57" s="14">
        <v>88086.703970000002</v>
      </c>
      <c r="O57" s="14">
        <v>508057.53499999997</v>
      </c>
      <c r="P57" s="26">
        <v>39555.618000000002</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
      <c r="A59" s="52"/>
      <c r="B59" s="16" t="s">
        <v>133</v>
      </c>
      <c r="C59" s="30">
        <v>2939.6673300000002</v>
      </c>
      <c r="D59" s="30">
        <v>240483.50099999999</v>
      </c>
      <c r="E59" s="30">
        <v>26344.51742</v>
      </c>
      <c r="F59" s="30">
        <v>0</v>
      </c>
      <c r="G59" s="30">
        <v>1096.67292</v>
      </c>
      <c r="H59" s="30">
        <v>210.36027999999999</v>
      </c>
      <c r="I59" s="30">
        <v>5215.7932499999997</v>
      </c>
      <c r="J59" s="30">
        <v>17697.499769999999</v>
      </c>
      <c r="K59" s="30">
        <v>232475.74299999999</v>
      </c>
      <c r="L59" s="30">
        <v>99386</v>
      </c>
      <c r="M59" s="30">
        <v>87112.777000000002</v>
      </c>
      <c r="N59" s="30">
        <v>88086.703970000002</v>
      </c>
      <c r="O59" s="30">
        <v>508057.53499999997</v>
      </c>
      <c r="P59" s="31">
        <v>39459.135999999999</v>
      </c>
    </row>
    <row r="60" spans="1:16" ht="15" customHeight="1" x14ac:dyDescent="0.2">
      <c r="A60" s="4"/>
      <c r="B60" s="16" t="s">
        <v>140</v>
      </c>
      <c r="C60" s="30">
        <v>0</v>
      </c>
      <c r="D60" s="30">
        <v>1021.955</v>
      </c>
      <c r="E60" s="30">
        <v>0</v>
      </c>
      <c r="F60" s="30">
        <v>0</v>
      </c>
      <c r="G60" s="30">
        <v>2044.8088600000001</v>
      </c>
      <c r="H60" s="30">
        <v>0</v>
      </c>
      <c r="I60" s="30">
        <v>0</v>
      </c>
      <c r="J60" s="30">
        <v>0</v>
      </c>
      <c r="K60" s="30">
        <v>0</v>
      </c>
      <c r="L60" s="30">
        <v>0</v>
      </c>
      <c r="M60" s="30">
        <v>0</v>
      </c>
      <c r="N60" s="30">
        <v>0</v>
      </c>
      <c r="O60" s="30">
        <v>0</v>
      </c>
      <c r="P60" s="31">
        <v>96.481999999999999</v>
      </c>
    </row>
    <row r="61" spans="1:16" ht="15" customHeight="1" x14ac:dyDescent="0.2">
      <c r="A61" s="52"/>
      <c r="B61" s="16" t="s">
        <v>141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
      <c r="A62" s="52"/>
      <c r="B62" s="16" t="s">
        <v>142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
      <c r="A63" s="52"/>
      <c r="B63" s="16" t="s">
        <v>143</v>
      </c>
      <c r="C63" s="30">
        <v>0</v>
      </c>
      <c r="D63" s="30">
        <v>4514.0569999999998</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1817679.7649999999</v>
      </c>
      <c r="E64" s="14">
        <v>0</v>
      </c>
      <c r="F64" s="14">
        <v>20831.23503</v>
      </c>
      <c r="G64" s="14">
        <v>0</v>
      </c>
      <c r="H64" s="14">
        <v>0</v>
      </c>
      <c r="I64" s="14">
        <v>0</v>
      </c>
      <c r="J64" s="14">
        <v>61564.977920000005</v>
      </c>
      <c r="K64" s="14">
        <v>0</v>
      </c>
      <c r="L64" s="14">
        <v>0</v>
      </c>
      <c r="M64" s="14">
        <v>0</v>
      </c>
      <c r="N64" s="14">
        <v>0</v>
      </c>
      <c r="O64" s="14">
        <v>0</v>
      </c>
      <c r="P64" s="26">
        <v>0</v>
      </c>
    </row>
    <row r="65" spans="1:16" ht="15" customHeight="1" x14ac:dyDescent="0.2">
      <c r="A65" s="52"/>
      <c r="B65" s="6" t="s">
        <v>70</v>
      </c>
      <c r="C65" s="14"/>
      <c r="D65" s="14"/>
      <c r="E65" s="14"/>
      <c r="F65" s="14"/>
      <c r="G65" s="14"/>
      <c r="H65" s="14"/>
      <c r="I65" s="14"/>
      <c r="J65" s="14"/>
      <c r="K65" s="14"/>
      <c r="L65" s="14"/>
      <c r="M65" s="14"/>
      <c r="N65" s="14"/>
      <c r="O65" s="14"/>
      <c r="P65" s="26"/>
    </row>
    <row r="66" spans="1:16" ht="15" customHeight="1" x14ac:dyDescent="0.2">
      <c r="A66" s="4"/>
      <c r="B66" s="16" t="s">
        <v>141</v>
      </c>
      <c r="C66" s="30">
        <v>0</v>
      </c>
      <c r="D66" s="30">
        <v>476671.45549999998</v>
      </c>
      <c r="E66" s="30">
        <v>0</v>
      </c>
      <c r="F66" s="30">
        <v>0</v>
      </c>
      <c r="G66" s="30">
        <v>0</v>
      </c>
      <c r="H66" s="30">
        <v>0</v>
      </c>
      <c r="I66" s="30">
        <v>0</v>
      </c>
      <c r="J66" s="30">
        <v>61564.977920000005</v>
      </c>
      <c r="K66" s="30">
        <v>0</v>
      </c>
      <c r="L66" s="30">
        <v>0</v>
      </c>
      <c r="M66" s="30">
        <v>0</v>
      </c>
      <c r="N66" s="30">
        <v>0</v>
      </c>
      <c r="O66" s="30">
        <v>0</v>
      </c>
      <c r="P66" s="31">
        <v>0</v>
      </c>
    </row>
    <row r="67" spans="1:16" ht="15" customHeight="1" x14ac:dyDescent="0.2">
      <c r="A67" s="52"/>
      <c r="B67" s="16" t="s">
        <v>142</v>
      </c>
      <c r="C67" s="30">
        <v>0</v>
      </c>
      <c r="D67" s="30">
        <v>1341008.3095</v>
      </c>
      <c r="E67" s="30">
        <v>0</v>
      </c>
      <c r="F67" s="30">
        <v>0</v>
      </c>
      <c r="G67" s="30">
        <v>0</v>
      </c>
      <c r="H67" s="30">
        <v>0</v>
      </c>
      <c r="I67" s="30">
        <v>0</v>
      </c>
      <c r="J67" s="30">
        <v>0</v>
      </c>
      <c r="K67" s="30">
        <v>0</v>
      </c>
      <c r="L67" s="30">
        <v>0</v>
      </c>
      <c r="M67" s="30">
        <v>0</v>
      </c>
      <c r="N67" s="30">
        <v>0</v>
      </c>
      <c r="O67" s="30">
        <v>0</v>
      </c>
      <c r="P67" s="31">
        <v>0</v>
      </c>
    </row>
    <row r="68" spans="1:16" ht="15" customHeight="1" x14ac:dyDescent="0.2">
      <c r="A68" s="52"/>
      <c r="B68" s="16" t="s">
        <v>143</v>
      </c>
      <c r="C68" s="30">
        <v>0</v>
      </c>
      <c r="D68" s="30">
        <v>0</v>
      </c>
      <c r="E68" s="30">
        <v>0</v>
      </c>
      <c r="F68" s="30">
        <v>20831.23503</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7311544.470660001</v>
      </c>
      <c r="D69" s="14">
        <v>79930416.601000011</v>
      </c>
      <c r="E69" s="14">
        <v>2718085.6630100003</v>
      </c>
      <c r="F69" s="14">
        <v>1960406.4771199997</v>
      </c>
      <c r="G69" s="14">
        <v>1620185</v>
      </c>
      <c r="H69" s="14">
        <v>822235.44706999999</v>
      </c>
      <c r="I69" s="14">
        <v>20898574.193500001</v>
      </c>
      <c r="J69" s="14">
        <v>17109095.528439999</v>
      </c>
      <c r="K69" s="14">
        <v>89194189.034000009</v>
      </c>
      <c r="L69" s="14">
        <v>41194336</v>
      </c>
      <c r="M69" s="14">
        <v>34435882.024999999</v>
      </c>
      <c r="N69" s="14">
        <v>2704636.2647000006</v>
      </c>
      <c r="O69" s="14">
        <v>50599573.908000007</v>
      </c>
      <c r="P69" s="26">
        <v>2655039.4049999998</v>
      </c>
    </row>
    <row r="70" spans="1:16" ht="15" customHeight="1" x14ac:dyDescent="0.2">
      <c r="A70" s="52"/>
      <c r="B70" s="6" t="s">
        <v>72</v>
      </c>
      <c r="C70" s="14"/>
      <c r="D70" s="14"/>
      <c r="E70" s="14"/>
      <c r="F70" s="14"/>
      <c r="G70" s="14"/>
      <c r="H70" s="14"/>
      <c r="I70" s="14"/>
      <c r="J70" s="14"/>
      <c r="K70" s="14"/>
      <c r="L70" s="14"/>
      <c r="M70" s="14"/>
      <c r="N70" s="14"/>
      <c r="O70" s="14"/>
      <c r="P70" s="26"/>
    </row>
    <row r="71" spans="1:16" ht="15" customHeight="1" x14ac:dyDescent="0.2">
      <c r="A71" s="4"/>
      <c r="B71" s="16" t="s">
        <v>141</v>
      </c>
      <c r="C71" s="30">
        <v>7252279.3260600008</v>
      </c>
      <c r="D71" s="30">
        <v>76909810.363000005</v>
      </c>
      <c r="E71" s="30">
        <v>2280391.99438</v>
      </c>
      <c r="F71" s="30">
        <v>1876042.3300999999</v>
      </c>
      <c r="G71" s="30">
        <v>845480</v>
      </c>
      <c r="H71" s="30">
        <v>809764.87985000003</v>
      </c>
      <c r="I71" s="30">
        <v>20502022.10653</v>
      </c>
      <c r="J71" s="30">
        <v>16285415.46965</v>
      </c>
      <c r="K71" s="30">
        <v>85285551.694000006</v>
      </c>
      <c r="L71" s="30">
        <v>39190168</v>
      </c>
      <c r="M71" s="30">
        <v>31819970.324759997</v>
      </c>
      <c r="N71" s="30">
        <v>2650743.4903300004</v>
      </c>
      <c r="O71" s="30">
        <v>45598491.663000003</v>
      </c>
      <c r="P71" s="31">
        <v>2101191.0869999998</v>
      </c>
    </row>
    <row r="72" spans="1:16" ht="15" customHeight="1" x14ac:dyDescent="0.2">
      <c r="A72" s="4"/>
      <c r="B72" s="16" t="s">
        <v>142</v>
      </c>
      <c r="C72" s="30">
        <v>0</v>
      </c>
      <c r="D72" s="30">
        <v>2815141.8670000001</v>
      </c>
      <c r="E72" s="30">
        <v>0</v>
      </c>
      <c r="F72" s="30">
        <v>0</v>
      </c>
      <c r="G72" s="30">
        <v>611183</v>
      </c>
      <c r="H72" s="30">
        <v>0</v>
      </c>
      <c r="I72" s="30">
        <v>301171.23287999997</v>
      </c>
      <c r="J72" s="30">
        <v>823680.05878999992</v>
      </c>
      <c r="K72" s="30">
        <v>2486819.7409999999</v>
      </c>
      <c r="L72" s="30">
        <v>1628897</v>
      </c>
      <c r="M72" s="30">
        <v>2339449.9989999998</v>
      </c>
      <c r="N72" s="30">
        <v>0</v>
      </c>
      <c r="O72" s="30">
        <v>4643609.53</v>
      </c>
      <c r="P72" s="31">
        <v>542037.41</v>
      </c>
    </row>
    <row r="73" spans="1:16" ht="15" customHeight="1" x14ac:dyDescent="0.2">
      <c r="A73" s="4"/>
      <c r="B73" s="16" t="s">
        <v>143</v>
      </c>
      <c r="C73" s="30">
        <v>59265.1446</v>
      </c>
      <c r="D73" s="30">
        <v>205464.37100000001</v>
      </c>
      <c r="E73" s="30">
        <v>437693.66862999997</v>
      </c>
      <c r="F73" s="30">
        <v>84364.147019999902</v>
      </c>
      <c r="G73" s="30">
        <v>163522</v>
      </c>
      <c r="H73" s="30">
        <v>12470.567220000001</v>
      </c>
      <c r="I73" s="30">
        <v>95380.854090000008</v>
      </c>
      <c r="J73" s="30">
        <v>0</v>
      </c>
      <c r="K73" s="30">
        <v>1421817.5989999999</v>
      </c>
      <c r="L73" s="30">
        <v>375271</v>
      </c>
      <c r="M73" s="30">
        <v>276461.70124000002</v>
      </c>
      <c r="N73" s="30">
        <v>53892.774370000006</v>
      </c>
      <c r="O73" s="30">
        <v>357472.71500000003</v>
      </c>
      <c r="P73" s="31">
        <v>11810.907999999999</v>
      </c>
    </row>
    <row r="74" spans="1:16" ht="15" customHeight="1" x14ac:dyDescent="0.2">
      <c r="A74" s="4" t="s">
        <v>14</v>
      </c>
      <c r="B74" s="5" t="s">
        <v>56</v>
      </c>
      <c r="C74" s="14">
        <v>0</v>
      </c>
      <c r="D74" s="14">
        <v>177999.73199999999</v>
      </c>
      <c r="E74" s="14">
        <v>0</v>
      </c>
      <c r="F74" s="14">
        <v>0</v>
      </c>
      <c r="G74" s="14">
        <v>187.22729000000001</v>
      </c>
      <c r="H74" s="14">
        <v>0</v>
      </c>
      <c r="I74" s="14">
        <v>27415.373809999997</v>
      </c>
      <c r="J74" s="14">
        <v>0</v>
      </c>
      <c r="K74" s="14">
        <v>309.54199999999997</v>
      </c>
      <c r="L74" s="14">
        <v>119578</v>
      </c>
      <c r="M74" s="14">
        <v>21908.521000000001</v>
      </c>
      <c r="N74" s="14">
        <v>0</v>
      </c>
      <c r="O74" s="14">
        <v>183770.60200000001</v>
      </c>
      <c r="P74" s="26">
        <v>0</v>
      </c>
    </row>
    <row r="75" spans="1:16" ht="15" customHeight="1" x14ac:dyDescent="0.2">
      <c r="A75" s="52"/>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0</v>
      </c>
      <c r="M76" s="14">
        <v>-151088.538</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26718.973290000002</v>
      </c>
      <c r="D78" s="14">
        <v>559953.61899999995</v>
      </c>
      <c r="E78" s="14">
        <v>1383.63535</v>
      </c>
      <c r="F78" s="14">
        <v>466.65719999999999</v>
      </c>
      <c r="G78" s="14">
        <v>712.63589999999999</v>
      </c>
      <c r="H78" s="14">
        <v>7015.0460899999998</v>
      </c>
      <c r="I78" s="14">
        <v>41136.003779999999</v>
      </c>
      <c r="J78" s="14">
        <v>30752.031179999998</v>
      </c>
      <c r="K78" s="14">
        <v>945941.02099999995</v>
      </c>
      <c r="L78" s="14">
        <v>435204</v>
      </c>
      <c r="M78" s="14">
        <v>49079.78</v>
      </c>
      <c r="N78" s="14">
        <v>1913.2661099999998</v>
      </c>
      <c r="O78" s="14">
        <v>154546.26</v>
      </c>
      <c r="P78" s="26">
        <v>19110.633000000002</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11518.08469</v>
      </c>
      <c r="D80" s="14">
        <v>35388.159999999996</v>
      </c>
      <c r="E80" s="14">
        <v>1921.5466300000001</v>
      </c>
      <c r="F80" s="14">
        <v>671.12381000000005</v>
      </c>
      <c r="G80" s="14">
        <v>1590.4096299999999</v>
      </c>
      <c r="H80" s="14">
        <v>287.48998999999998</v>
      </c>
      <c r="I80" s="14">
        <v>11248.694919999998</v>
      </c>
      <c r="J80" s="14">
        <v>4438.1080199999997</v>
      </c>
      <c r="K80" s="14">
        <v>115185.598</v>
      </c>
      <c r="L80" s="14">
        <v>7579</v>
      </c>
      <c r="M80" s="14">
        <v>125067.772</v>
      </c>
      <c r="N80" s="14">
        <v>6635.8150400000004</v>
      </c>
      <c r="O80" s="14">
        <v>274715.799</v>
      </c>
      <c r="P80" s="26">
        <v>13270.137999999999</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147</v>
      </c>
      <c r="C82" s="30">
        <v>10886.212949999999</v>
      </c>
      <c r="D82" s="30">
        <v>23680.437999999998</v>
      </c>
      <c r="E82" s="30">
        <v>1362.03592</v>
      </c>
      <c r="F82" s="30">
        <v>0</v>
      </c>
      <c r="G82" s="30">
        <v>1590.4096299999999</v>
      </c>
      <c r="H82" s="30">
        <v>287.48998999999998</v>
      </c>
      <c r="I82" s="30">
        <v>10139.770869999998</v>
      </c>
      <c r="J82" s="30">
        <v>4438.1080199999997</v>
      </c>
      <c r="K82" s="30">
        <v>50448.73</v>
      </c>
      <c r="L82" s="30">
        <v>7579</v>
      </c>
      <c r="M82" s="30">
        <v>48992.993999999999</v>
      </c>
      <c r="N82" s="30">
        <v>6635.8150400000004</v>
      </c>
      <c r="O82" s="30">
        <v>130460.226</v>
      </c>
      <c r="P82" s="31">
        <v>7476.4170000000004</v>
      </c>
    </row>
    <row r="83" spans="1:16" ht="15" customHeight="1" x14ac:dyDescent="0.2">
      <c r="A83" s="4"/>
      <c r="B83" s="16" t="s">
        <v>148</v>
      </c>
      <c r="C83" s="30">
        <v>631.87174000000005</v>
      </c>
      <c r="D83" s="30">
        <v>11707.722</v>
      </c>
      <c r="E83" s="30">
        <v>559.51071000000002</v>
      </c>
      <c r="F83" s="30">
        <v>671.12381000000005</v>
      </c>
      <c r="G83" s="30">
        <v>0</v>
      </c>
      <c r="H83" s="30">
        <v>0</v>
      </c>
      <c r="I83" s="30">
        <v>1108.9240500000001</v>
      </c>
      <c r="J83" s="30">
        <v>0</v>
      </c>
      <c r="K83" s="30">
        <v>64736.868000000002</v>
      </c>
      <c r="L83" s="30">
        <v>0</v>
      </c>
      <c r="M83" s="30">
        <v>76074.778000000006</v>
      </c>
      <c r="N83" s="30">
        <v>0</v>
      </c>
      <c r="O83" s="30">
        <v>144255.573</v>
      </c>
      <c r="P83" s="31">
        <v>5793.7209999999995</v>
      </c>
    </row>
    <row r="84" spans="1:16" ht="15" customHeight="1" x14ac:dyDescent="0.2">
      <c r="A84" s="4" t="s">
        <v>18</v>
      </c>
      <c r="B84" s="5" t="s">
        <v>75</v>
      </c>
      <c r="C84" s="14">
        <v>0</v>
      </c>
      <c r="D84" s="14">
        <v>0</v>
      </c>
      <c r="E84" s="14">
        <v>0</v>
      </c>
      <c r="F84" s="14">
        <v>12231.975</v>
      </c>
      <c r="G84" s="14">
        <v>0</v>
      </c>
      <c r="H84" s="14">
        <v>0</v>
      </c>
      <c r="I84" s="14">
        <v>430.30500000000001</v>
      </c>
      <c r="J84" s="14">
        <v>0</v>
      </c>
      <c r="K84" s="14">
        <v>0</v>
      </c>
      <c r="L84" s="14">
        <v>0</v>
      </c>
      <c r="M84" s="14">
        <v>0</v>
      </c>
      <c r="N84" s="14">
        <v>0</v>
      </c>
      <c r="O84" s="14">
        <v>46937.618999999999</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94053.223530000003</v>
      </c>
      <c r="D86" s="14">
        <v>1200669.801</v>
      </c>
      <c r="E86" s="14">
        <v>74479.745689999996</v>
      </c>
      <c r="F86" s="14">
        <v>92332.410749999995</v>
      </c>
      <c r="G86" s="14">
        <v>10378.00425</v>
      </c>
      <c r="H86" s="14">
        <v>11507.93799</v>
      </c>
      <c r="I86" s="14">
        <v>1129195.2268699999</v>
      </c>
      <c r="J86" s="14">
        <v>261478.81968000002</v>
      </c>
      <c r="K86" s="14">
        <v>2411192.2519999999</v>
      </c>
      <c r="L86" s="14">
        <v>853957.01</v>
      </c>
      <c r="M86" s="14">
        <v>470361.255</v>
      </c>
      <c r="N86" s="14">
        <v>72807.632869999987</v>
      </c>
      <c r="O86" s="14">
        <v>339502.55800000002</v>
      </c>
      <c r="P86" s="26">
        <v>61108.453999999998</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7520.67472</v>
      </c>
      <c r="F88" s="14">
        <v>0</v>
      </c>
      <c r="G88" s="14">
        <v>0</v>
      </c>
      <c r="H88" s="14">
        <v>0</v>
      </c>
      <c r="I88" s="14">
        <v>0</v>
      </c>
      <c r="J88" s="14">
        <v>101738.27661</v>
      </c>
      <c r="K88" s="14">
        <v>0</v>
      </c>
      <c r="L88" s="14">
        <v>14659</v>
      </c>
      <c r="M88" s="14">
        <v>1654.595</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51"/>
      <c r="B90" s="22" t="s">
        <v>41</v>
      </c>
      <c r="C90" s="13">
        <v>7446774.4195000008</v>
      </c>
      <c r="D90" s="13">
        <v>83968127.191</v>
      </c>
      <c r="E90" s="13">
        <v>2829735.7828200003</v>
      </c>
      <c r="F90" s="13">
        <v>2086939.87891</v>
      </c>
      <c r="G90" s="13">
        <v>1636194.7588500001</v>
      </c>
      <c r="H90" s="13">
        <v>841256.28142000001</v>
      </c>
      <c r="I90" s="13">
        <v>22113215.59113</v>
      </c>
      <c r="J90" s="13">
        <v>17586765.24162</v>
      </c>
      <c r="K90" s="13">
        <v>92899293.190000013</v>
      </c>
      <c r="L90" s="13">
        <v>42724699.009999998</v>
      </c>
      <c r="M90" s="13">
        <v>35039978.186999999</v>
      </c>
      <c r="N90" s="13">
        <v>2874079.6826900006</v>
      </c>
      <c r="O90" s="13">
        <v>52107104.281000003</v>
      </c>
      <c r="P90" s="29">
        <v>2788084.2479999992</v>
      </c>
    </row>
    <row r="91" spans="1:16" ht="15" customHeight="1" x14ac:dyDescent="0.2">
      <c r="A91" s="51"/>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410429.8</v>
      </c>
      <c r="D92" s="14">
        <v>3000000</v>
      </c>
      <c r="E92" s="14">
        <v>296400</v>
      </c>
      <c r="F92" s="14">
        <v>186947.38800000001</v>
      </c>
      <c r="G92" s="14">
        <v>150000</v>
      </c>
      <c r="H92" s="14">
        <v>36000</v>
      </c>
      <c r="I92" s="14">
        <v>1359208.4906300001</v>
      </c>
      <c r="J92" s="14">
        <v>2420000</v>
      </c>
      <c r="K92" s="14">
        <v>3844143.7349999999</v>
      </c>
      <c r="L92" s="14">
        <v>6304661</v>
      </c>
      <c r="M92" s="14">
        <v>1293063.325</v>
      </c>
      <c r="N92" s="14">
        <v>124000</v>
      </c>
      <c r="O92" s="14">
        <v>1972962.08</v>
      </c>
      <c r="P92" s="26">
        <v>863278.72499999998</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6790.3831799999998</v>
      </c>
      <c r="D94" s="14">
        <v>16470.667000000001</v>
      </c>
      <c r="E94" s="14">
        <v>0</v>
      </c>
      <c r="F94" s="14">
        <v>1362.3075700000002</v>
      </c>
      <c r="G94" s="14">
        <v>12849.132</v>
      </c>
      <c r="H94" s="14">
        <v>0</v>
      </c>
      <c r="I94" s="14">
        <v>0</v>
      </c>
      <c r="J94" s="14">
        <v>0</v>
      </c>
      <c r="K94" s="14">
        <v>0</v>
      </c>
      <c r="L94" s="14">
        <v>0</v>
      </c>
      <c r="M94" s="14">
        <v>0</v>
      </c>
      <c r="N94" s="14">
        <v>0</v>
      </c>
      <c r="O94" s="14">
        <v>0</v>
      </c>
      <c r="P94" s="26">
        <v>8796.3050000000003</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0</v>
      </c>
      <c r="L96" s="14">
        <v>0</v>
      </c>
      <c r="M96" s="14">
        <v>275000</v>
      </c>
      <c r="N96" s="14">
        <v>52558.480009999999</v>
      </c>
      <c r="O96" s="14">
        <v>400000</v>
      </c>
      <c r="P96" s="26">
        <v>105042.01700000001</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-2456.6021300000002</v>
      </c>
      <c r="D100" s="14">
        <v>-4516704.2149999999</v>
      </c>
      <c r="E100" s="14">
        <v>0</v>
      </c>
      <c r="F100" s="14">
        <v>-86397.716370000009</v>
      </c>
      <c r="G100" s="14">
        <v>-53446.860209999999</v>
      </c>
      <c r="H100" s="14">
        <v>-9972.3995699999996</v>
      </c>
      <c r="I100" s="14">
        <v>-44156.105040000009</v>
      </c>
      <c r="J100" s="14">
        <v>-278495.57077999995</v>
      </c>
      <c r="K100" s="14">
        <v>-432860.80200000003</v>
      </c>
      <c r="L100" s="14">
        <v>-1201588.44</v>
      </c>
      <c r="M100" s="14">
        <v>-330362.08399999997</v>
      </c>
      <c r="N100" s="14">
        <v>-22367.610139999997</v>
      </c>
      <c r="O100" s="14">
        <v>-329746.71500000003</v>
      </c>
      <c r="P100" s="26">
        <v>-197509.726</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62150.665359999999</v>
      </c>
      <c r="D102" s="14">
        <v>834752.21200000006</v>
      </c>
      <c r="E102" s="14">
        <v>-59348.170539999999</v>
      </c>
      <c r="F102" s="14">
        <v>0</v>
      </c>
      <c r="G102" s="14">
        <v>-2119.9785999999999</v>
      </c>
      <c r="H102" s="14">
        <v>113154.06299999999</v>
      </c>
      <c r="I102" s="14">
        <v>32338.79018</v>
      </c>
      <c r="J102" s="14">
        <v>-1069272.31972</v>
      </c>
      <c r="K102" s="14">
        <v>-1822739.63</v>
      </c>
      <c r="L102" s="14">
        <v>-8577074</v>
      </c>
      <c r="M102" s="14">
        <v>2161163.09</v>
      </c>
      <c r="N102" s="14">
        <v>116572.43812818818</v>
      </c>
      <c r="O102" s="14">
        <v>322.28199999999998</v>
      </c>
      <c r="P102" s="26">
        <v>-502017.96299999999</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-162.03217999999998</v>
      </c>
      <c r="J104" s="14">
        <v>0</v>
      </c>
      <c r="K104" s="14">
        <v>0</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92325.447950000002</v>
      </c>
      <c r="D106" s="14">
        <v>5196435.5889999997</v>
      </c>
      <c r="E106" s="14">
        <v>1223.9813799999999</v>
      </c>
      <c r="F106" s="14">
        <v>232346.56399</v>
      </c>
      <c r="G106" s="14">
        <v>336748.68118999997</v>
      </c>
      <c r="H106" s="14">
        <v>8261.1645900000003</v>
      </c>
      <c r="I106" s="14">
        <v>546824.4047999999</v>
      </c>
      <c r="J106" s="14">
        <v>402018.20442000002</v>
      </c>
      <c r="K106" s="14">
        <v>6719234.3399999999</v>
      </c>
      <c r="L106" s="14">
        <v>6390825.7000000002</v>
      </c>
      <c r="M106" s="14">
        <v>100664.558</v>
      </c>
      <c r="N106" s="14">
        <v>31197.650249999999</v>
      </c>
      <c r="O106" s="14">
        <v>1853595.1740000001</v>
      </c>
      <c r="P106" s="26">
        <v>318257.44300000003</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0</v>
      </c>
      <c r="E108" s="14">
        <v>0</v>
      </c>
      <c r="F108" s="14">
        <v>-2.32599</v>
      </c>
      <c r="G108" s="14">
        <v>-21092.944</v>
      </c>
      <c r="H108" s="14">
        <v>0</v>
      </c>
      <c r="I108" s="14">
        <v>0</v>
      </c>
      <c r="J108" s="14">
        <v>0</v>
      </c>
      <c r="K108" s="14">
        <v>0</v>
      </c>
      <c r="L108" s="14">
        <v>0</v>
      </c>
      <c r="M108" s="14">
        <v>0</v>
      </c>
      <c r="N108" s="14">
        <v>0</v>
      </c>
      <c r="O108" s="14">
        <v>-2610.2849999999999</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40259.646500000003</v>
      </c>
      <c r="D110" s="14">
        <v>207496.54550000001</v>
      </c>
      <c r="E110" s="14">
        <v>14715.565460000002</v>
      </c>
      <c r="F110" s="14">
        <v>10241.486769999901</v>
      </c>
      <c r="G110" s="14">
        <v>247.50296</v>
      </c>
      <c r="H110" s="14">
        <v>10950.822609999999</v>
      </c>
      <c r="I110" s="14">
        <v>144535.65671000001</v>
      </c>
      <c r="J110" s="14">
        <v>33793.886310000002</v>
      </c>
      <c r="K110" s="14">
        <v>837759.2</v>
      </c>
      <c r="L110" s="14">
        <v>556140.57999999996</v>
      </c>
      <c r="M110" s="14">
        <v>365046.33500000002</v>
      </c>
      <c r="N110" s="14">
        <v>49382.992619999983</v>
      </c>
      <c r="O110" s="14">
        <v>606726.54599999997</v>
      </c>
      <c r="P110" s="26">
        <v>11107.177</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14">
        <v>-677515.21400000004</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759658.92560000008</v>
      </c>
      <c r="E114" s="14">
        <v>0</v>
      </c>
      <c r="F114" s="14">
        <v>5545.4158600000001</v>
      </c>
      <c r="G114" s="14">
        <v>0</v>
      </c>
      <c r="H114" s="14">
        <v>1796.5352499999999</v>
      </c>
      <c r="I114" s="14">
        <v>76.102630000000005</v>
      </c>
      <c r="J114" s="14">
        <v>11441.92794</v>
      </c>
      <c r="K114" s="14">
        <v>300163.45299999998</v>
      </c>
      <c r="L114" s="14">
        <v>18344.439999999999</v>
      </c>
      <c r="M114" s="14">
        <v>0</v>
      </c>
      <c r="N114" s="14">
        <v>0</v>
      </c>
      <c r="O114" s="14">
        <v>1335.078</v>
      </c>
      <c r="P114" s="26">
        <v>21081.958999999999</v>
      </c>
    </row>
    <row r="115" spans="1:24" x14ac:dyDescent="0.2">
      <c r="A115" s="4"/>
      <c r="B115" s="10" t="s">
        <v>94</v>
      </c>
      <c r="C115" s="14"/>
      <c r="D115" s="14"/>
      <c r="E115" s="14"/>
      <c r="F115" s="14"/>
      <c r="G115" s="14"/>
      <c r="H115" s="14"/>
      <c r="I115" s="14"/>
      <c r="J115" s="14"/>
      <c r="K115" s="14"/>
      <c r="L115" s="14"/>
      <c r="M115" s="14"/>
      <c r="N115" s="14"/>
      <c r="O115" s="14"/>
      <c r="P115" s="26"/>
    </row>
    <row r="116" spans="1:24" x14ac:dyDescent="0.2">
      <c r="A116" s="54"/>
      <c r="B116" s="19" t="s">
        <v>108</v>
      </c>
      <c r="C116" s="13">
        <v>609499.34086</v>
      </c>
      <c r="D116" s="13">
        <v>5898109.7240999993</v>
      </c>
      <c r="E116" s="13">
        <v>252991.37630000003</v>
      </c>
      <c r="F116" s="13">
        <v>350043.11982999992</v>
      </c>
      <c r="G116" s="13">
        <v>423185.53333999997</v>
      </c>
      <c r="H116" s="13">
        <v>160190.18587999998</v>
      </c>
      <c r="I116" s="13">
        <v>2038665.30773</v>
      </c>
      <c r="J116" s="13">
        <v>1519486.1281700004</v>
      </c>
      <c r="K116" s="13">
        <v>9445700.2959999982</v>
      </c>
      <c r="L116" s="13">
        <v>3491309.2800000007</v>
      </c>
      <c r="M116" s="13">
        <v>3864575.2239999999</v>
      </c>
      <c r="N116" s="13">
        <v>351343.95086818817</v>
      </c>
      <c r="O116" s="13">
        <v>3825068.9459999995</v>
      </c>
      <c r="P116" s="29">
        <v>628035.93700000003</v>
      </c>
    </row>
    <row r="117" spans="1:24" x14ac:dyDescent="0.2">
      <c r="A117" s="55"/>
      <c r="B117" s="17" t="s">
        <v>109</v>
      </c>
      <c r="C117" s="12">
        <v>8056273.7603600007</v>
      </c>
      <c r="D117" s="12">
        <v>89866236.915099993</v>
      </c>
      <c r="E117" s="12">
        <v>3082727.1591200004</v>
      </c>
      <c r="F117" s="12">
        <v>2436982.9987399997</v>
      </c>
      <c r="G117" s="12">
        <v>2059380.2921899999</v>
      </c>
      <c r="H117" s="12">
        <v>1001446.4673</v>
      </c>
      <c r="I117" s="12">
        <v>24151880.89886</v>
      </c>
      <c r="J117" s="12">
        <v>19106251.369790003</v>
      </c>
      <c r="K117" s="12">
        <v>102344993.48600002</v>
      </c>
      <c r="L117" s="12">
        <v>46216008.289999999</v>
      </c>
      <c r="M117" s="12">
        <v>38904553.410999998</v>
      </c>
      <c r="N117" s="12">
        <v>3225423.6335581886</v>
      </c>
      <c r="O117" s="12">
        <v>55932173.227000006</v>
      </c>
      <c r="P117" s="27">
        <v>3416120.1849999991</v>
      </c>
    </row>
    <row r="118" spans="1:24" x14ac:dyDescent="0.2">
      <c r="B118" s="20"/>
    </row>
    <row r="119" spans="1:24" x14ac:dyDescent="0.2">
      <c r="A119" s="56"/>
    </row>
    <row r="122" spans="1:24" x14ac:dyDescent="0.2">
      <c r="A122" s="36" t="s">
        <v>128</v>
      </c>
    </row>
    <row r="123" spans="1:24" x14ac:dyDescent="0.2">
      <c r="X123" s="32"/>
    </row>
    <row r="124" spans="1:24" ht="30" customHeight="1" x14ac:dyDescent="0.2">
      <c r="A124" s="57"/>
      <c r="B124" s="58"/>
      <c r="C124" s="34" t="s">
        <v>132</v>
      </c>
      <c r="D124" s="34" t="s">
        <v>67</v>
      </c>
      <c r="E124" s="34" t="s">
        <v>66</v>
      </c>
      <c r="F124" s="34" t="s">
        <v>7</v>
      </c>
      <c r="G124" s="34" t="s">
        <v>9</v>
      </c>
      <c r="H124" s="34" t="s">
        <v>131</v>
      </c>
      <c r="I124" s="34" t="s">
        <v>96</v>
      </c>
      <c r="J124" s="34" t="s">
        <v>10</v>
      </c>
      <c r="K124" s="34" t="s">
        <v>6</v>
      </c>
      <c r="L124" s="34" t="s">
        <v>46</v>
      </c>
      <c r="M124" s="34" t="s">
        <v>8</v>
      </c>
      <c r="N124" s="34" t="s">
        <v>68</v>
      </c>
      <c r="O124" s="34" t="s">
        <v>110</v>
      </c>
      <c r="P124" s="35" t="s">
        <v>47</v>
      </c>
    </row>
    <row r="125" spans="1:24" x14ac:dyDescent="0.2">
      <c r="A125" s="59"/>
      <c r="B125" s="37" t="s">
        <v>112</v>
      </c>
      <c r="C125" s="42">
        <v>5482477.9641700005</v>
      </c>
      <c r="D125" s="42">
        <v>57169823.653999999</v>
      </c>
      <c r="E125" s="42">
        <v>1511369.68081</v>
      </c>
      <c r="F125" s="42">
        <v>70847.835769999991</v>
      </c>
      <c r="G125" s="42">
        <v>254307.36504999999</v>
      </c>
      <c r="H125" s="42">
        <v>438821.61288999999</v>
      </c>
      <c r="I125" s="42">
        <v>11600900.441889999</v>
      </c>
      <c r="J125" s="42">
        <v>11652393.159329999</v>
      </c>
      <c r="K125" s="42">
        <v>54461858.210999995</v>
      </c>
      <c r="L125" s="42">
        <v>25676688</v>
      </c>
      <c r="M125" s="42">
        <v>26805243.969999999</v>
      </c>
      <c r="N125" s="42">
        <v>2994803.8498899979</v>
      </c>
      <c r="O125" s="42">
        <v>40589573.768999994</v>
      </c>
      <c r="P125" s="43">
        <v>841768.85600000015</v>
      </c>
    </row>
    <row r="126" spans="1:24" x14ac:dyDescent="0.2">
      <c r="A126" s="59"/>
      <c r="B126" s="38" t="s">
        <v>113</v>
      </c>
      <c r="C126" s="44"/>
      <c r="D126" s="44"/>
      <c r="E126" s="44"/>
      <c r="F126" s="44"/>
      <c r="G126" s="44"/>
      <c r="H126" s="44"/>
      <c r="I126" s="44"/>
      <c r="J126" s="44"/>
      <c r="K126" s="44"/>
      <c r="L126" s="44"/>
      <c r="M126" s="44"/>
      <c r="N126" s="44"/>
      <c r="O126" s="44"/>
      <c r="P126" s="45"/>
    </row>
    <row r="127" spans="1:24" x14ac:dyDescent="0.2">
      <c r="A127" s="60"/>
      <c r="B127" s="39" t="s">
        <v>114</v>
      </c>
      <c r="C127" s="30">
        <v>5689.7600300000004</v>
      </c>
      <c r="D127" s="30">
        <v>382038.48100000003</v>
      </c>
      <c r="E127" s="30">
        <v>0</v>
      </c>
      <c r="F127" s="30">
        <v>8805.8260399999999</v>
      </c>
      <c r="G127" s="30">
        <v>0</v>
      </c>
      <c r="H127" s="30">
        <v>0</v>
      </c>
      <c r="I127" s="30">
        <v>0</v>
      </c>
      <c r="J127" s="30">
        <v>0</v>
      </c>
      <c r="K127" s="30">
        <v>1669307.442</v>
      </c>
      <c r="L127" s="30">
        <v>0</v>
      </c>
      <c r="M127" s="30">
        <v>0</v>
      </c>
      <c r="N127" s="30">
        <v>0</v>
      </c>
      <c r="O127" s="30">
        <v>10.542999999999999</v>
      </c>
      <c r="P127" s="31">
        <v>28543.356</v>
      </c>
    </row>
    <row r="128" spans="1:24" x14ac:dyDescent="0.2">
      <c r="A128" s="60"/>
      <c r="B128" s="40" t="s">
        <v>115</v>
      </c>
      <c r="C128" s="39"/>
      <c r="D128" s="39"/>
      <c r="E128" s="39"/>
      <c r="F128" s="39"/>
      <c r="G128" s="39"/>
      <c r="H128" s="39"/>
      <c r="I128" s="39"/>
      <c r="J128" s="39"/>
      <c r="K128" s="39"/>
      <c r="L128" s="39"/>
      <c r="M128" s="39"/>
      <c r="N128" s="39"/>
      <c r="O128" s="39"/>
      <c r="P128" s="46"/>
    </row>
    <row r="129" spans="1:16" x14ac:dyDescent="0.2">
      <c r="A129" s="60"/>
      <c r="B129" s="39" t="s">
        <v>116</v>
      </c>
      <c r="C129" s="30">
        <v>202250.26033000002</v>
      </c>
      <c r="D129" s="30">
        <v>570850.42099999997</v>
      </c>
      <c r="E129" s="30">
        <v>9939.9416600000004</v>
      </c>
      <c r="F129" s="30">
        <v>3471.58356</v>
      </c>
      <c r="G129" s="30">
        <v>79301.211180000013</v>
      </c>
      <c r="H129" s="30">
        <v>1000</v>
      </c>
      <c r="I129" s="30">
        <v>29419.166730000001</v>
      </c>
      <c r="J129" s="30">
        <v>145348.242</v>
      </c>
      <c r="K129" s="30">
        <v>2776704.656</v>
      </c>
      <c r="L129" s="30">
        <v>44327</v>
      </c>
      <c r="M129" s="30">
        <v>819160.97600000002</v>
      </c>
      <c r="N129" s="30">
        <v>152485.18204999997</v>
      </c>
      <c r="O129" s="30">
        <v>466512.315</v>
      </c>
      <c r="P129" s="31">
        <v>27628.406999999999</v>
      </c>
    </row>
    <row r="130" spans="1:16" x14ac:dyDescent="0.2">
      <c r="A130" s="60"/>
      <c r="B130" s="40" t="s">
        <v>117</v>
      </c>
      <c r="C130" s="39"/>
      <c r="D130" s="39"/>
      <c r="E130" s="39"/>
      <c r="F130" s="39"/>
      <c r="G130" s="39"/>
      <c r="H130" s="39"/>
      <c r="I130" s="39"/>
      <c r="J130" s="39"/>
      <c r="K130" s="39"/>
      <c r="L130" s="39"/>
      <c r="M130" s="39"/>
      <c r="N130" s="39"/>
      <c r="O130" s="39"/>
      <c r="P130" s="46"/>
    </row>
    <row r="131" spans="1:16" x14ac:dyDescent="0.2">
      <c r="A131" s="60"/>
      <c r="B131" s="39" t="s">
        <v>118</v>
      </c>
      <c r="C131" s="30">
        <v>2951145.1932700006</v>
      </c>
      <c r="D131" s="30">
        <v>21560869.763999999</v>
      </c>
      <c r="E131" s="30">
        <v>117890.82465000001</v>
      </c>
      <c r="F131" s="30">
        <v>26995.323710000001</v>
      </c>
      <c r="G131" s="30">
        <v>170250.00853999998</v>
      </c>
      <c r="H131" s="30">
        <v>111595.13765677001</v>
      </c>
      <c r="I131" s="30">
        <v>7342738.8289700001</v>
      </c>
      <c r="J131" s="30">
        <v>4793059.6167800007</v>
      </c>
      <c r="K131" s="30">
        <v>19448163.068999998</v>
      </c>
      <c r="L131" s="30">
        <v>14259492</v>
      </c>
      <c r="M131" s="30">
        <v>9837409.9010000005</v>
      </c>
      <c r="N131" s="30">
        <v>617328.27902999939</v>
      </c>
      <c r="O131" s="30">
        <v>14507429.081</v>
      </c>
      <c r="P131" s="31">
        <v>785594.78300000005</v>
      </c>
    </row>
    <row r="132" spans="1:16" x14ac:dyDescent="0.2">
      <c r="A132" s="60"/>
      <c r="B132" s="40" t="s">
        <v>119</v>
      </c>
      <c r="C132" s="39"/>
      <c r="D132" s="39"/>
      <c r="E132" s="39"/>
      <c r="F132" s="39"/>
      <c r="G132" s="39"/>
      <c r="H132" s="39"/>
      <c r="I132" s="39"/>
      <c r="J132" s="39"/>
      <c r="K132" s="39"/>
      <c r="L132" s="39"/>
      <c r="M132" s="39"/>
      <c r="N132" s="39"/>
      <c r="O132" s="39"/>
      <c r="P132" s="46"/>
    </row>
    <row r="133" spans="1:16" x14ac:dyDescent="0.2">
      <c r="A133" s="60"/>
      <c r="B133" s="39" t="s">
        <v>120</v>
      </c>
      <c r="C133" s="30">
        <v>2323392.7505399999</v>
      </c>
      <c r="D133" s="30">
        <v>34656064.987999998</v>
      </c>
      <c r="E133" s="30">
        <v>1383538.9145</v>
      </c>
      <c r="F133" s="30">
        <v>31575.102459999998</v>
      </c>
      <c r="G133" s="30">
        <v>4756.1453300000003</v>
      </c>
      <c r="H133" s="30">
        <v>326226.47523322998</v>
      </c>
      <c r="I133" s="30">
        <v>4228742.4461899996</v>
      </c>
      <c r="J133" s="30">
        <v>6713985.3005499989</v>
      </c>
      <c r="K133" s="30">
        <v>30567683.044</v>
      </c>
      <c r="L133" s="30">
        <v>11372869</v>
      </c>
      <c r="M133" s="30">
        <v>16148673.093</v>
      </c>
      <c r="N133" s="30">
        <v>2224990.3888099985</v>
      </c>
      <c r="O133" s="30">
        <v>25615621.829999998</v>
      </c>
      <c r="P133" s="31">
        <v>2.31</v>
      </c>
    </row>
    <row r="134" spans="1:16" x14ac:dyDescent="0.2">
      <c r="A134" s="60"/>
      <c r="B134" s="40" t="s">
        <v>121</v>
      </c>
      <c r="C134" s="39"/>
      <c r="D134" s="39"/>
      <c r="E134" s="39"/>
      <c r="F134" s="39"/>
      <c r="G134" s="39"/>
      <c r="H134" s="39"/>
      <c r="I134" s="39"/>
      <c r="J134" s="39"/>
      <c r="K134" s="39"/>
      <c r="L134" s="39"/>
      <c r="M134" s="39"/>
      <c r="N134" s="39"/>
      <c r="O134" s="39"/>
      <c r="P134" s="46"/>
    </row>
    <row r="135" spans="1:16" x14ac:dyDescent="0.2">
      <c r="A135" s="59"/>
      <c r="B135" s="37" t="s">
        <v>122</v>
      </c>
      <c r="C135" s="42">
        <v>-179178.60006999999</v>
      </c>
      <c r="D135" s="42">
        <v>-1510668.9700000002</v>
      </c>
      <c r="E135" s="42">
        <v>-37010</v>
      </c>
      <c r="F135" s="42">
        <v>-100.08991000000002</v>
      </c>
      <c r="G135" s="42">
        <v>-3131</v>
      </c>
      <c r="H135" s="42">
        <v>-27756</v>
      </c>
      <c r="I135" s="42">
        <v>-349592.00420999998</v>
      </c>
      <c r="J135" s="42">
        <v>-338123.07876000006</v>
      </c>
      <c r="K135" s="42">
        <v>-2261565.89</v>
      </c>
      <c r="L135" s="42">
        <v>-1080340</v>
      </c>
      <c r="M135" s="42">
        <v>-519276.31900000002</v>
      </c>
      <c r="N135" s="42">
        <v>-76049.874389999924</v>
      </c>
      <c r="O135" s="42">
        <v>-941455.28299999994</v>
      </c>
      <c r="P135" s="43">
        <v>-13811.695000000002</v>
      </c>
    </row>
    <row r="136" spans="1:16" x14ac:dyDescent="0.2">
      <c r="A136" s="59"/>
      <c r="B136" s="38" t="s">
        <v>123</v>
      </c>
      <c r="C136" s="42"/>
      <c r="D136" s="42"/>
      <c r="E136" s="42"/>
      <c r="F136" s="42"/>
      <c r="G136" s="42"/>
      <c r="H136" s="42"/>
      <c r="I136" s="42"/>
      <c r="J136" s="42"/>
      <c r="K136" s="42"/>
      <c r="L136" s="42"/>
      <c r="M136" s="42"/>
      <c r="N136" s="42"/>
      <c r="O136" s="42"/>
      <c r="P136" s="43"/>
    </row>
    <row r="137" spans="1:16" x14ac:dyDescent="0.2">
      <c r="A137" s="59"/>
      <c r="B137" s="37" t="s">
        <v>124</v>
      </c>
      <c r="C137" s="42">
        <v>7252279.3260599989</v>
      </c>
      <c r="D137" s="42">
        <v>77386481</v>
      </c>
      <c r="E137" s="42">
        <v>2280391.99438</v>
      </c>
      <c r="F137" s="42">
        <v>1876042.3301000029</v>
      </c>
      <c r="G137" s="42">
        <v>845480</v>
      </c>
      <c r="H137" s="42">
        <v>809764.87985000003</v>
      </c>
      <c r="I137" s="42">
        <v>20502022.10653</v>
      </c>
      <c r="J137" s="42">
        <v>16346980.44757</v>
      </c>
      <c r="K137" s="42">
        <v>85285551.694000006</v>
      </c>
      <c r="L137" s="42">
        <v>39190168</v>
      </c>
      <c r="M137" s="42">
        <v>31819970.324760001</v>
      </c>
      <c r="N137" s="42">
        <v>2650743.4903300004</v>
      </c>
      <c r="O137" s="42">
        <v>45598491.663000003</v>
      </c>
      <c r="P137" s="43">
        <v>2101191.0860000001</v>
      </c>
    </row>
    <row r="138" spans="1:16" x14ac:dyDescent="0.2">
      <c r="A138" s="59"/>
      <c r="B138" s="38" t="s">
        <v>125</v>
      </c>
      <c r="C138" s="42"/>
      <c r="D138" s="42"/>
      <c r="E138" s="42"/>
      <c r="F138" s="42"/>
      <c r="G138" s="42"/>
      <c r="H138" s="42"/>
      <c r="I138" s="42"/>
      <c r="J138" s="42"/>
      <c r="K138" s="42"/>
      <c r="L138" s="42"/>
      <c r="M138" s="42"/>
      <c r="N138" s="42"/>
      <c r="O138" s="42"/>
      <c r="P138" s="43"/>
    </row>
    <row r="139" spans="1:16" x14ac:dyDescent="0.2">
      <c r="A139" s="60"/>
      <c r="B139" s="39" t="s">
        <v>114</v>
      </c>
      <c r="C139" s="30">
        <v>886801.53140999994</v>
      </c>
      <c r="D139" s="30">
        <v>607477.96</v>
      </c>
      <c r="E139" s="30">
        <v>0</v>
      </c>
      <c r="F139" s="30">
        <v>25017.361109999998</v>
      </c>
      <c r="G139" s="30">
        <v>0</v>
      </c>
      <c r="H139" s="30">
        <v>173826.42157000001</v>
      </c>
      <c r="I139" s="30">
        <v>28203.605469999999</v>
      </c>
      <c r="J139" s="30">
        <v>2889991.1150799999</v>
      </c>
      <c r="K139" s="30">
        <v>63863.478999999999</v>
      </c>
      <c r="L139" s="30">
        <v>6327198</v>
      </c>
      <c r="M139" s="30">
        <v>436632.81699999998</v>
      </c>
      <c r="N139" s="30">
        <v>0</v>
      </c>
      <c r="O139" s="30">
        <v>4113714.3130000001</v>
      </c>
      <c r="P139" s="31">
        <v>298418.18199999997</v>
      </c>
    </row>
    <row r="140" spans="1:16" x14ac:dyDescent="0.2">
      <c r="A140" s="60"/>
      <c r="B140" s="40" t="s">
        <v>115</v>
      </c>
      <c r="C140" s="39"/>
      <c r="D140" s="39"/>
      <c r="E140" s="39"/>
      <c r="F140" s="39"/>
      <c r="G140" s="39"/>
      <c r="H140" s="39"/>
      <c r="I140" s="39"/>
      <c r="J140" s="39"/>
      <c r="K140" s="39"/>
      <c r="L140" s="39"/>
      <c r="M140" s="39"/>
      <c r="N140" s="39"/>
      <c r="O140" s="39"/>
      <c r="P140" s="46"/>
    </row>
    <row r="141" spans="1:16" x14ac:dyDescent="0.2">
      <c r="A141" s="60"/>
      <c r="B141" s="39" t="s">
        <v>116</v>
      </c>
      <c r="C141" s="30">
        <v>190798.9774</v>
      </c>
      <c r="D141" s="30">
        <v>800843.81</v>
      </c>
      <c r="E141" s="30">
        <v>0</v>
      </c>
      <c r="F141" s="30">
        <v>230918.35936999996</v>
      </c>
      <c r="G141" s="30">
        <v>1095</v>
      </c>
      <c r="H141" s="30">
        <v>7257.5693099999999</v>
      </c>
      <c r="I141" s="30">
        <v>41152.461470000002</v>
      </c>
      <c r="J141" s="30">
        <v>341623.07831999997</v>
      </c>
      <c r="K141" s="30">
        <v>276791.27500000002</v>
      </c>
      <c r="L141" s="30">
        <v>3377956</v>
      </c>
      <c r="M141" s="30">
        <v>1057050.1767599999</v>
      </c>
      <c r="N141" s="30">
        <v>2650743.4903300004</v>
      </c>
      <c r="O141" s="30">
        <v>2814411.824</v>
      </c>
      <c r="P141" s="31">
        <v>1055633.1100000001</v>
      </c>
    </row>
    <row r="142" spans="1:16" x14ac:dyDescent="0.2">
      <c r="A142" s="60"/>
      <c r="B142" s="40" t="s">
        <v>117</v>
      </c>
      <c r="C142" s="30"/>
      <c r="D142" s="30"/>
      <c r="E142" s="30"/>
      <c r="F142" s="30"/>
      <c r="G142" s="30"/>
      <c r="H142" s="30"/>
      <c r="I142" s="30"/>
      <c r="J142" s="30"/>
      <c r="K142" s="30"/>
      <c r="L142" s="30"/>
      <c r="M142" s="30"/>
      <c r="N142" s="30"/>
      <c r="O142" s="30"/>
      <c r="P142" s="31"/>
    </row>
    <row r="143" spans="1:16" x14ac:dyDescent="0.2">
      <c r="A143" s="60"/>
      <c r="B143" s="39" t="s">
        <v>126</v>
      </c>
      <c r="C143" s="30">
        <v>6174678.8172499994</v>
      </c>
      <c r="D143" s="30">
        <v>75978159</v>
      </c>
      <c r="E143" s="30">
        <v>2280391.99438</v>
      </c>
      <c r="F143" s="30">
        <v>1620106.609620003</v>
      </c>
      <c r="G143" s="30">
        <v>844385</v>
      </c>
      <c r="H143" s="30">
        <v>628680.88896999997</v>
      </c>
      <c r="I143" s="30">
        <v>20432666.039590001</v>
      </c>
      <c r="J143" s="30">
        <v>13115366.254170001</v>
      </c>
      <c r="K143" s="30">
        <v>84944896.939999998</v>
      </c>
      <c r="L143" s="30">
        <v>29485014</v>
      </c>
      <c r="M143" s="30">
        <v>30326287.331</v>
      </c>
      <c r="N143" s="30">
        <v>0</v>
      </c>
      <c r="O143" s="30">
        <v>38670365.526000001</v>
      </c>
      <c r="P143" s="31">
        <v>747139.79399999999</v>
      </c>
    </row>
    <row r="144" spans="1:16" x14ac:dyDescent="0.2">
      <c r="A144" s="61"/>
      <c r="B144" s="41" t="s">
        <v>127</v>
      </c>
      <c r="C144" s="47"/>
      <c r="D144" s="47"/>
      <c r="E144" s="47"/>
      <c r="F144" s="47"/>
      <c r="G144" s="47"/>
      <c r="H144" s="47"/>
      <c r="I144" s="47"/>
      <c r="J144" s="47"/>
      <c r="K144" s="47"/>
      <c r="L144" s="47"/>
      <c r="M144" s="47"/>
      <c r="N144" s="47"/>
      <c r="O144" s="47"/>
      <c r="P144" s="48"/>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65" orientation="landscape" r:id="rId1"/>
  <rowBreaks count="1" manualBreakCount="1">
    <brk id="5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zoomScaleNormal="100" workbookViewId="0">
      <selection activeCell="P136" sqref="P136"/>
    </sheetView>
  </sheetViews>
  <sheetFormatPr defaultColWidth="9.28515625" defaultRowHeight="11.25" x14ac:dyDescent="0.2"/>
  <cols>
    <col min="1" max="1" width="4.28515625" style="11" customWidth="1"/>
    <col min="2" max="2" width="70.28515625" style="11" bestFit="1" customWidth="1"/>
    <col min="3" max="16" width="12.42578125" style="11" customWidth="1"/>
    <col min="17" max="16384" width="9.28515625" style="11"/>
  </cols>
  <sheetData>
    <row r="1" spans="1:16" ht="15" customHeight="1" x14ac:dyDescent="0.2">
      <c r="A1" s="23" t="s">
        <v>33</v>
      </c>
    </row>
    <row r="2" spans="1:16" ht="15" customHeight="1" x14ac:dyDescent="0.2">
      <c r="A2" s="24" t="s">
        <v>339</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336</v>
      </c>
      <c r="I4" s="34" t="s">
        <v>337</v>
      </c>
      <c r="J4" s="34" t="s">
        <v>10</v>
      </c>
      <c r="K4" s="34" t="s">
        <v>6</v>
      </c>
      <c r="L4" s="34" t="s">
        <v>46</v>
      </c>
      <c r="M4" s="34" t="s">
        <v>8</v>
      </c>
      <c r="N4" s="34" t="s">
        <v>68</v>
      </c>
      <c r="O4" s="34" t="s">
        <v>165</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1482026.7781100001</v>
      </c>
      <c r="D6" s="14">
        <v>8256289.5599999996</v>
      </c>
      <c r="E6" s="14">
        <v>653548.13051000005</v>
      </c>
      <c r="F6" s="14">
        <v>310057.69004999899</v>
      </c>
      <c r="G6" s="14">
        <v>54255.857509999994</v>
      </c>
      <c r="H6" s="14">
        <v>64819.466789999904</v>
      </c>
      <c r="I6" s="14">
        <v>3943808.0572900004</v>
      </c>
      <c r="J6" s="14">
        <v>1839208.13592</v>
      </c>
      <c r="K6" s="14">
        <v>24941510.765999999</v>
      </c>
      <c r="L6" s="14">
        <v>6222754</v>
      </c>
      <c r="M6" s="14">
        <v>6409363.4479999999</v>
      </c>
      <c r="N6" s="14">
        <v>248033.64684</v>
      </c>
      <c r="O6" s="14">
        <v>10793736.715</v>
      </c>
      <c r="P6" s="26">
        <v>668912.02</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89.85042</v>
      </c>
      <c r="D8" s="14">
        <v>1758114.6140000001</v>
      </c>
      <c r="E8" s="14">
        <v>0</v>
      </c>
      <c r="F8" s="14">
        <v>64638.661759999995</v>
      </c>
      <c r="G8" s="14">
        <v>13457.571169999999</v>
      </c>
      <c r="H8" s="14">
        <v>38979.097979999999</v>
      </c>
      <c r="I8" s="14">
        <v>3321.3472000000002</v>
      </c>
      <c r="J8" s="14">
        <v>17580.84967</v>
      </c>
      <c r="K8" s="14">
        <v>1431769.01</v>
      </c>
      <c r="L8" s="14">
        <v>200800</v>
      </c>
      <c r="M8" s="14">
        <v>101376.34800000001</v>
      </c>
      <c r="N8" s="14">
        <v>55578.903359999997</v>
      </c>
      <c r="O8" s="14">
        <v>496909.83500000002</v>
      </c>
      <c r="P8" s="26">
        <v>451717.20600000001</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5">
      <c r="A10" s="129"/>
      <c r="B10" s="16" t="s">
        <v>299</v>
      </c>
      <c r="C10" s="30">
        <v>89.85042</v>
      </c>
      <c r="D10" s="30">
        <v>452534.842</v>
      </c>
      <c r="E10" s="30">
        <v>0</v>
      </c>
      <c r="F10" s="30">
        <v>7.3040799999999999</v>
      </c>
      <c r="G10" s="30">
        <v>2538.09825</v>
      </c>
      <c r="H10" s="30">
        <v>1492.0372600000001</v>
      </c>
      <c r="I10" s="30">
        <v>3321.3472000000002</v>
      </c>
      <c r="J10" s="30">
        <v>11173.32742</v>
      </c>
      <c r="K10" s="30">
        <v>336740.39399999997</v>
      </c>
      <c r="L10" s="30">
        <v>164990</v>
      </c>
      <c r="M10" s="30">
        <v>95456.229000000007</v>
      </c>
      <c r="N10" s="30">
        <v>55578.903359999997</v>
      </c>
      <c r="O10" s="30">
        <v>496909.83500000002</v>
      </c>
      <c r="P10" s="31">
        <v>80922.112999999998</v>
      </c>
    </row>
    <row r="11" spans="1:16" ht="15" customHeight="1" x14ac:dyDescent="0.25">
      <c r="A11" s="129"/>
      <c r="B11" s="16" t="s">
        <v>300</v>
      </c>
      <c r="C11" s="30">
        <v>0</v>
      </c>
      <c r="D11" s="30">
        <v>55092.12</v>
      </c>
      <c r="E11" s="30">
        <v>0</v>
      </c>
      <c r="F11" s="30">
        <v>6434.0004000000008</v>
      </c>
      <c r="G11" s="30">
        <v>0</v>
      </c>
      <c r="H11" s="30">
        <v>2054.1465699999999</v>
      </c>
      <c r="I11" s="30">
        <v>0</v>
      </c>
      <c r="J11" s="30">
        <v>1346.9365</v>
      </c>
      <c r="K11" s="30">
        <v>1373.876</v>
      </c>
      <c r="L11" s="30">
        <v>0</v>
      </c>
      <c r="M11" s="30">
        <v>1380.2809999999999</v>
      </c>
      <c r="N11" s="30">
        <v>0</v>
      </c>
      <c r="O11" s="30">
        <v>0</v>
      </c>
      <c r="P11" s="31">
        <v>38.417999999999999</v>
      </c>
    </row>
    <row r="12" spans="1:16" ht="15" customHeight="1" x14ac:dyDescent="0.25">
      <c r="A12" s="129"/>
      <c r="B12" s="16" t="s">
        <v>301</v>
      </c>
      <c r="C12" s="30">
        <v>0</v>
      </c>
      <c r="D12" s="30">
        <v>1250487.652</v>
      </c>
      <c r="E12" s="30">
        <v>0</v>
      </c>
      <c r="F12" s="30">
        <v>57371.422549999996</v>
      </c>
      <c r="G12" s="30">
        <v>10919.47292</v>
      </c>
      <c r="H12" s="30">
        <v>35432.914149999997</v>
      </c>
      <c r="I12" s="30">
        <v>0</v>
      </c>
      <c r="J12" s="30">
        <v>5060.5857500000002</v>
      </c>
      <c r="K12" s="30">
        <v>1093654.74</v>
      </c>
      <c r="L12" s="30">
        <v>35810</v>
      </c>
      <c r="M12" s="30">
        <v>4539.8379999999997</v>
      </c>
      <c r="N12" s="30">
        <v>0</v>
      </c>
      <c r="O12" s="30">
        <v>0</v>
      </c>
      <c r="P12" s="31">
        <v>370756.67499999999</v>
      </c>
    </row>
    <row r="13" spans="1:16" ht="15" customHeight="1" x14ac:dyDescent="0.25">
      <c r="A13" s="129"/>
      <c r="B13" s="16" t="s">
        <v>302</v>
      </c>
      <c r="C13" s="30">
        <v>0</v>
      </c>
      <c r="D13" s="30">
        <v>0</v>
      </c>
      <c r="E13" s="30">
        <v>0</v>
      </c>
      <c r="F13" s="30">
        <v>825.93472999999904</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31867.142370000001</v>
      </c>
      <c r="D14" s="14">
        <v>1207180.2120000001</v>
      </c>
      <c r="E14" s="14">
        <v>25891.746030000002</v>
      </c>
      <c r="F14" s="14">
        <v>0</v>
      </c>
      <c r="G14" s="14">
        <v>438.20781999999997</v>
      </c>
      <c r="H14" s="14">
        <v>19881.096260000002</v>
      </c>
      <c r="I14" s="14">
        <v>183684.91199000002</v>
      </c>
      <c r="J14" s="14">
        <v>151939.01888000002</v>
      </c>
      <c r="K14" s="14">
        <v>1038758.3590000001</v>
      </c>
      <c r="L14" s="14">
        <v>1531158</v>
      </c>
      <c r="M14" s="14">
        <v>87420.686000000002</v>
      </c>
      <c r="N14" s="14">
        <v>0</v>
      </c>
      <c r="O14" s="14">
        <v>82741.548999999999</v>
      </c>
      <c r="P14" s="26">
        <v>17757.888000000003</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5">
      <c r="A16" s="129"/>
      <c r="B16" s="16" t="s">
        <v>300</v>
      </c>
      <c r="C16" s="30">
        <v>31867.142370000001</v>
      </c>
      <c r="D16" s="30">
        <v>25565.654999999999</v>
      </c>
      <c r="E16" s="30">
        <v>25891.746030000002</v>
      </c>
      <c r="F16" s="30">
        <v>0</v>
      </c>
      <c r="G16" s="30">
        <v>57.19388</v>
      </c>
      <c r="H16" s="30">
        <v>19881.096260000002</v>
      </c>
      <c r="I16" s="30">
        <v>183684.91199000002</v>
      </c>
      <c r="J16" s="30">
        <v>142870.60705000002</v>
      </c>
      <c r="K16" s="30">
        <v>958321.35900000005</v>
      </c>
      <c r="L16" s="30">
        <v>1517364</v>
      </c>
      <c r="M16" s="30">
        <v>81643.248000000007</v>
      </c>
      <c r="N16" s="30">
        <v>0</v>
      </c>
      <c r="O16" s="30">
        <v>82741.548999999999</v>
      </c>
      <c r="P16" s="31">
        <v>17736.098000000002</v>
      </c>
    </row>
    <row r="17" spans="1:16" ht="15" customHeight="1" x14ac:dyDescent="0.25">
      <c r="A17" s="129"/>
      <c r="B17" s="16" t="s">
        <v>301</v>
      </c>
      <c r="C17" s="30">
        <v>0</v>
      </c>
      <c r="D17" s="30">
        <v>1141206.385</v>
      </c>
      <c r="E17" s="30">
        <v>0</v>
      </c>
      <c r="F17" s="30">
        <v>0</v>
      </c>
      <c r="G17" s="30">
        <v>381.01393999999999</v>
      </c>
      <c r="H17" s="30">
        <v>0</v>
      </c>
      <c r="I17" s="30">
        <v>0</v>
      </c>
      <c r="J17" s="30">
        <v>0</v>
      </c>
      <c r="K17" s="30">
        <v>95.14</v>
      </c>
      <c r="L17" s="30">
        <v>13794</v>
      </c>
      <c r="M17" s="30">
        <v>5777.4380000000001</v>
      </c>
      <c r="N17" s="30">
        <v>0</v>
      </c>
      <c r="O17" s="30">
        <v>0</v>
      </c>
      <c r="P17" s="31">
        <v>0</v>
      </c>
    </row>
    <row r="18" spans="1:16" ht="15" customHeight="1" x14ac:dyDescent="0.25">
      <c r="A18" s="129"/>
      <c r="B18" s="16" t="s">
        <v>302</v>
      </c>
      <c r="C18" s="30">
        <v>0</v>
      </c>
      <c r="D18" s="30">
        <v>40408.171999999999</v>
      </c>
      <c r="E18" s="30">
        <v>0</v>
      </c>
      <c r="F18" s="30">
        <v>0</v>
      </c>
      <c r="G18" s="30">
        <v>0</v>
      </c>
      <c r="H18" s="30">
        <v>0</v>
      </c>
      <c r="I18" s="30">
        <v>0</v>
      </c>
      <c r="J18" s="30">
        <v>9068.4118300000009</v>
      </c>
      <c r="K18" s="30">
        <v>80341.86</v>
      </c>
      <c r="L18" s="30">
        <v>0</v>
      </c>
      <c r="M18" s="30">
        <v>0</v>
      </c>
      <c r="N18" s="30">
        <v>0</v>
      </c>
      <c r="O18" s="30">
        <v>0</v>
      </c>
      <c r="P18" s="31">
        <v>21.79</v>
      </c>
    </row>
    <row r="19" spans="1:16"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21601.84446</v>
      </c>
      <c r="D24" s="14">
        <v>8664534.9619999994</v>
      </c>
      <c r="E24" s="14">
        <v>4119.7491499999996</v>
      </c>
      <c r="F24" s="14">
        <v>1609034.74067999</v>
      </c>
      <c r="G24" s="14">
        <v>1018028.79122</v>
      </c>
      <c r="H24" s="14">
        <v>201109.13608000003</v>
      </c>
      <c r="I24" s="14">
        <v>140150.14686000001</v>
      </c>
      <c r="J24" s="14">
        <v>121772.33959999999</v>
      </c>
      <c r="K24" s="14">
        <v>3623137.0729999999</v>
      </c>
      <c r="L24" s="14">
        <v>2679702</v>
      </c>
      <c r="M24" s="14">
        <v>1616185.6410000001</v>
      </c>
      <c r="N24" s="14">
        <v>0.75</v>
      </c>
      <c r="O24" s="14">
        <v>4767876.4950000001</v>
      </c>
      <c r="P24" s="26">
        <v>220469.52299999999</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5">
      <c r="A26" s="129"/>
      <c r="B26" s="16" t="s">
        <v>300</v>
      </c>
      <c r="C26" s="30">
        <v>2389.4670099999998</v>
      </c>
      <c r="D26" s="30">
        <v>46845.097000000002</v>
      </c>
      <c r="E26" s="30">
        <v>0</v>
      </c>
      <c r="F26" s="30">
        <v>1669.0645500000001</v>
      </c>
      <c r="G26" s="30">
        <v>0</v>
      </c>
      <c r="H26" s="30">
        <v>0</v>
      </c>
      <c r="I26" s="30">
        <v>0</v>
      </c>
      <c r="J26" s="30">
        <v>22143.666379999999</v>
      </c>
      <c r="K26" s="30">
        <v>155649.079</v>
      </c>
      <c r="L26" s="30">
        <v>85754</v>
      </c>
      <c r="M26" s="30">
        <v>447638.95899999997</v>
      </c>
      <c r="N26" s="30">
        <v>0.75</v>
      </c>
      <c r="O26" s="30">
        <v>148962.951</v>
      </c>
      <c r="P26" s="31">
        <v>0</v>
      </c>
    </row>
    <row r="27" spans="1:16" ht="15" customHeight="1" x14ac:dyDescent="0.25">
      <c r="A27" s="129"/>
      <c r="B27" s="16" t="s">
        <v>301</v>
      </c>
      <c r="C27" s="30">
        <v>19212.37745</v>
      </c>
      <c r="D27" s="30">
        <v>8617689.8650000002</v>
      </c>
      <c r="E27" s="30">
        <v>4119.7491499999996</v>
      </c>
      <c r="F27" s="30">
        <v>1607365.67612999</v>
      </c>
      <c r="G27" s="30">
        <v>991521.18328999996</v>
      </c>
      <c r="H27" s="30">
        <v>201109.13608000003</v>
      </c>
      <c r="I27" s="30">
        <v>140150.14686000001</v>
      </c>
      <c r="J27" s="30">
        <v>99628.673219999997</v>
      </c>
      <c r="K27" s="30">
        <v>3467487.9939999999</v>
      </c>
      <c r="L27" s="30">
        <v>2593948</v>
      </c>
      <c r="M27" s="30">
        <v>1168546.682</v>
      </c>
      <c r="N27" s="30">
        <v>0</v>
      </c>
      <c r="O27" s="30">
        <v>2090229.53</v>
      </c>
      <c r="P27" s="31">
        <v>220469.52299999999</v>
      </c>
    </row>
    <row r="28" spans="1:16" ht="15" customHeight="1" x14ac:dyDescent="0.25">
      <c r="A28" s="129"/>
      <c r="B28" s="16" t="s">
        <v>302</v>
      </c>
      <c r="C28" s="30">
        <v>0</v>
      </c>
      <c r="D28" s="30">
        <v>0</v>
      </c>
      <c r="E28" s="30">
        <v>0</v>
      </c>
      <c r="F28" s="30">
        <v>0</v>
      </c>
      <c r="G28" s="30">
        <v>26507.607929999998</v>
      </c>
      <c r="H28" s="30">
        <v>0</v>
      </c>
      <c r="I28" s="30">
        <v>0</v>
      </c>
      <c r="J28" s="30">
        <v>0</v>
      </c>
      <c r="K28" s="30">
        <v>0</v>
      </c>
      <c r="L28" s="30">
        <v>0</v>
      </c>
      <c r="M28" s="30">
        <v>0</v>
      </c>
      <c r="N28" s="30">
        <v>0</v>
      </c>
      <c r="O28" s="30">
        <v>2528684.014</v>
      </c>
      <c r="P28" s="31">
        <v>0</v>
      </c>
    </row>
    <row r="29" spans="1:16" ht="15" customHeight="1" x14ac:dyDescent="0.2">
      <c r="A29" s="4" t="s">
        <v>16</v>
      </c>
      <c r="B29" s="5" t="s">
        <v>54</v>
      </c>
      <c r="C29" s="14">
        <v>6442001.6321200002</v>
      </c>
      <c r="D29" s="14">
        <v>68174442.039000005</v>
      </c>
      <c r="E29" s="14">
        <v>2196401.2334600003</v>
      </c>
      <c r="F29" s="14">
        <v>418721.48861</v>
      </c>
      <c r="G29" s="14">
        <v>770785.65828000009</v>
      </c>
      <c r="H29" s="14">
        <v>692083.80998940091</v>
      </c>
      <c r="I29" s="14">
        <v>19939227.207029998</v>
      </c>
      <c r="J29" s="14">
        <v>16239449.715330001</v>
      </c>
      <c r="K29" s="14">
        <v>69825629.332000002</v>
      </c>
      <c r="L29" s="14">
        <v>31331753</v>
      </c>
      <c r="M29" s="14">
        <v>33584710.743000001</v>
      </c>
      <c r="N29" s="14">
        <v>2594190.8997800015</v>
      </c>
      <c r="O29" s="14">
        <v>40795053.368000001</v>
      </c>
      <c r="P29" s="26">
        <v>1426810.1129999999</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5">
      <c r="A31" s="129"/>
      <c r="B31" s="16" t="s">
        <v>301</v>
      </c>
      <c r="C31" s="30">
        <v>1096298.4312799999</v>
      </c>
      <c r="D31" s="30">
        <v>12102018.441</v>
      </c>
      <c r="E31" s="30">
        <v>809832.00745000003</v>
      </c>
      <c r="F31" s="30">
        <v>285456.95937</v>
      </c>
      <c r="G31" s="30">
        <v>480772.54887</v>
      </c>
      <c r="H31" s="30">
        <v>276888.61539999995</v>
      </c>
      <c r="I31" s="30">
        <v>8786066.5084799994</v>
      </c>
      <c r="J31" s="30">
        <v>4647253.8429700006</v>
      </c>
      <c r="K31" s="30">
        <v>18698117.050000001</v>
      </c>
      <c r="L31" s="30">
        <v>6979236</v>
      </c>
      <c r="M31" s="30">
        <v>7127767.1109999996</v>
      </c>
      <c r="N31" s="30">
        <v>0</v>
      </c>
      <c r="O31" s="30">
        <v>3415786.28</v>
      </c>
      <c r="P31" s="31">
        <v>655334.59199999995</v>
      </c>
    </row>
    <row r="32" spans="1:16" ht="15" customHeight="1" x14ac:dyDescent="0.25">
      <c r="A32" s="129"/>
      <c r="B32" s="16" t="s">
        <v>302</v>
      </c>
      <c r="C32" s="30">
        <v>5345703.2008400001</v>
      </c>
      <c r="D32" s="30">
        <v>56072423.597999997</v>
      </c>
      <c r="E32" s="30">
        <v>1386569.2260100001</v>
      </c>
      <c r="F32" s="30">
        <v>133264.52924</v>
      </c>
      <c r="G32" s="30">
        <v>290013.10941000003</v>
      </c>
      <c r="H32" s="30">
        <v>415195.19458940101</v>
      </c>
      <c r="I32" s="30">
        <v>11153160.698549999</v>
      </c>
      <c r="J32" s="30">
        <v>11592195.87236</v>
      </c>
      <c r="K32" s="30">
        <v>51127512.281999998</v>
      </c>
      <c r="L32" s="30">
        <v>24352517</v>
      </c>
      <c r="M32" s="30">
        <v>26456943.631999999</v>
      </c>
      <c r="N32" s="30">
        <v>2594190.8997800015</v>
      </c>
      <c r="O32" s="30">
        <v>37379267.088</v>
      </c>
      <c r="P32" s="31">
        <v>771475.52099999995</v>
      </c>
    </row>
    <row r="33" spans="1:16" ht="15" customHeight="1" x14ac:dyDescent="0.2">
      <c r="A33" s="4" t="s">
        <v>17</v>
      </c>
      <c r="B33" s="5" t="s">
        <v>56</v>
      </c>
      <c r="C33" s="14">
        <v>1382.94391</v>
      </c>
      <c r="D33" s="14">
        <v>531459</v>
      </c>
      <c r="E33" s="14">
        <v>0</v>
      </c>
      <c r="F33" s="14">
        <v>36171.4629099999</v>
      </c>
      <c r="G33" s="14">
        <v>97133</v>
      </c>
      <c r="H33" s="14">
        <v>0</v>
      </c>
      <c r="I33" s="14">
        <v>628813</v>
      </c>
      <c r="J33" s="14">
        <v>5260.3501900000001</v>
      </c>
      <c r="K33" s="14">
        <v>24123.11</v>
      </c>
      <c r="L33" s="14">
        <v>344320</v>
      </c>
      <c r="M33" s="14">
        <v>49145</v>
      </c>
      <c r="N33" s="14">
        <v>0</v>
      </c>
      <c r="O33" s="14">
        <v>303896</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0</v>
      </c>
      <c r="I35" s="14">
        <v>0</v>
      </c>
      <c r="J35" s="14">
        <v>0</v>
      </c>
      <c r="K35" s="14">
        <v>0</v>
      </c>
      <c r="L35" s="14">
        <v>-190983</v>
      </c>
      <c r="M35" s="14">
        <v>-66135.945999999996</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443253.59399999998</v>
      </c>
      <c r="E37" s="14">
        <v>7798.8565599999993</v>
      </c>
      <c r="F37" s="14">
        <v>0</v>
      </c>
      <c r="G37" s="14">
        <v>0</v>
      </c>
      <c r="H37" s="14">
        <v>6252.9335700000001</v>
      </c>
      <c r="I37" s="14">
        <v>90637.986080000002</v>
      </c>
      <c r="J37" s="14">
        <v>3660.6939300000004</v>
      </c>
      <c r="K37" s="14">
        <v>657897.82400000002</v>
      </c>
      <c r="L37" s="14">
        <v>116986.62</v>
      </c>
      <c r="M37" s="14">
        <v>246615.49400000001</v>
      </c>
      <c r="N37" s="14">
        <v>0</v>
      </c>
      <c r="O37" s="14">
        <v>200864.296</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64089.392119999997</v>
      </c>
      <c r="D39" s="14">
        <v>523422.03499999997</v>
      </c>
      <c r="E39" s="14">
        <v>5467.8940999999995</v>
      </c>
      <c r="F39" s="14">
        <v>19809.2765</v>
      </c>
      <c r="G39" s="14">
        <v>13959.05041</v>
      </c>
      <c r="H39" s="14">
        <v>9962.5008393874996</v>
      </c>
      <c r="I39" s="14">
        <v>241247.63027000002</v>
      </c>
      <c r="J39" s="14">
        <v>326981.76642</v>
      </c>
      <c r="K39" s="14">
        <v>619411.0689999999</v>
      </c>
      <c r="L39" s="14">
        <v>266513</v>
      </c>
      <c r="M39" s="14">
        <v>196346.80100000001</v>
      </c>
      <c r="N39" s="14">
        <v>6154.3211500000061</v>
      </c>
      <c r="O39" s="14">
        <v>487153.68999999994</v>
      </c>
      <c r="P39" s="26">
        <v>8651.3439999999991</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5">
      <c r="A41" s="129"/>
      <c r="B41" s="16" t="s">
        <v>303</v>
      </c>
      <c r="C41" s="30">
        <v>64089.392119999997</v>
      </c>
      <c r="D41" s="30">
        <v>523422.03499999997</v>
      </c>
      <c r="E41" s="30">
        <v>5467.8940999999995</v>
      </c>
      <c r="F41" s="30">
        <v>19809.2765</v>
      </c>
      <c r="G41" s="30">
        <v>12980.83209</v>
      </c>
      <c r="H41" s="30">
        <v>6497.0522699999992</v>
      </c>
      <c r="I41" s="30">
        <v>241247.63027000002</v>
      </c>
      <c r="J41" s="30">
        <v>242235.97991999998</v>
      </c>
      <c r="K41" s="30">
        <v>600629.51599999995</v>
      </c>
      <c r="L41" s="30">
        <v>266513</v>
      </c>
      <c r="M41" s="30">
        <v>196346.80100000001</v>
      </c>
      <c r="N41" s="30">
        <v>6154.3211500000061</v>
      </c>
      <c r="O41" s="30">
        <v>277134.00699999998</v>
      </c>
      <c r="P41" s="31">
        <v>8651.3439999999991</v>
      </c>
    </row>
    <row r="42" spans="1:16" ht="15" customHeight="1" x14ac:dyDescent="0.25">
      <c r="A42" s="129"/>
      <c r="B42" s="16" t="s">
        <v>304</v>
      </c>
      <c r="C42" s="30">
        <v>0</v>
      </c>
      <c r="D42" s="30">
        <v>0</v>
      </c>
      <c r="E42" s="30">
        <v>0</v>
      </c>
      <c r="F42" s="30">
        <v>0</v>
      </c>
      <c r="G42" s="30">
        <v>978.21831999999995</v>
      </c>
      <c r="H42" s="30">
        <v>3465.4485693875004</v>
      </c>
      <c r="I42" s="30">
        <v>0</v>
      </c>
      <c r="J42" s="30">
        <v>84745.786500000002</v>
      </c>
      <c r="K42" s="30">
        <v>18781.553</v>
      </c>
      <c r="L42" s="30">
        <v>0</v>
      </c>
      <c r="M42" s="30">
        <v>0</v>
      </c>
      <c r="N42" s="30">
        <v>0</v>
      </c>
      <c r="O42" s="30">
        <v>210019.68299999999</v>
      </c>
      <c r="P42" s="31">
        <v>0</v>
      </c>
    </row>
    <row r="43" spans="1:16" ht="15" customHeight="1" x14ac:dyDescent="0.2">
      <c r="A43" s="4" t="s">
        <v>21</v>
      </c>
      <c r="B43" s="5" t="s">
        <v>61</v>
      </c>
      <c r="C43" s="14">
        <v>10469.035449999999</v>
      </c>
      <c r="D43" s="14">
        <v>151834.66099999999</v>
      </c>
      <c r="E43" s="14">
        <v>82533.584490000008</v>
      </c>
      <c r="F43" s="14">
        <v>11479.006860000001</v>
      </c>
      <c r="G43" s="14">
        <v>640.22507999999993</v>
      </c>
      <c r="H43" s="14">
        <v>418.55878999999999</v>
      </c>
      <c r="I43" s="14">
        <v>100327.95733</v>
      </c>
      <c r="J43" s="14">
        <v>43576.878280000004</v>
      </c>
      <c r="K43" s="14">
        <v>191806.4</v>
      </c>
      <c r="L43" s="14">
        <v>69538</v>
      </c>
      <c r="M43" s="14">
        <v>96831.73</v>
      </c>
      <c r="N43" s="14">
        <v>18551.789600000004</v>
      </c>
      <c r="O43" s="14">
        <v>34271.446000000004</v>
      </c>
      <c r="P43" s="26">
        <v>3432.6889999999999</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5">
      <c r="A45" s="129"/>
      <c r="B45" s="16" t="s">
        <v>103</v>
      </c>
      <c r="C45" s="30">
        <v>0</v>
      </c>
      <c r="D45" s="30">
        <v>41207.995000000003</v>
      </c>
      <c r="E45" s="30">
        <v>60678.64776</v>
      </c>
      <c r="F45" s="30">
        <v>7854.5150300000005</v>
      </c>
      <c r="G45" s="30">
        <v>0</v>
      </c>
      <c r="H45" s="30">
        <v>0</v>
      </c>
      <c r="I45" s="30">
        <v>0</v>
      </c>
      <c r="J45" s="30">
        <v>0</v>
      </c>
      <c r="K45" s="30">
        <v>0</v>
      </c>
      <c r="L45" s="30">
        <v>0</v>
      </c>
      <c r="M45" s="30">
        <v>0</v>
      </c>
      <c r="N45" s="30">
        <v>0</v>
      </c>
      <c r="O45" s="30">
        <v>2651.7240000000002</v>
      </c>
      <c r="P45" s="31">
        <v>0</v>
      </c>
    </row>
    <row r="46" spans="1:16" ht="15" customHeight="1" x14ac:dyDescent="0.25">
      <c r="A46" s="129"/>
      <c r="B46" s="16" t="s">
        <v>305</v>
      </c>
      <c r="C46" s="30">
        <v>10469.035449999999</v>
      </c>
      <c r="D46" s="30">
        <v>110626.666</v>
      </c>
      <c r="E46" s="30">
        <v>21854.936730000001</v>
      </c>
      <c r="F46" s="30">
        <v>3624.4918299999999</v>
      </c>
      <c r="G46" s="30">
        <v>640.22507999999993</v>
      </c>
      <c r="H46" s="30">
        <v>418.55878999999999</v>
      </c>
      <c r="I46" s="30">
        <v>100327.95733</v>
      </c>
      <c r="J46" s="30">
        <v>43576.878280000004</v>
      </c>
      <c r="K46" s="30">
        <v>191806.4</v>
      </c>
      <c r="L46" s="30">
        <v>69538</v>
      </c>
      <c r="M46" s="30">
        <v>96831.73</v>
      </c>
      <c r="N46" s="30">
        <v>18551.789600000004</v>
      </c>
      <c r="O46" s="30">
        <v>31619.722000000002</v>
      </c>
      <c r="P46" s="31">
        <v>3432.6889999999999</v>
      </c>
    </row>
    <row r="47" spans="1:16" ht="15" customHeight="1" x14ac:dyDescent="0.2">
      <c r="A47" s="4" t="s">
        <v>22</v>
      </c>
      <c r="B47" s="5" t="s">
        <v>62</v>
      </c>
      <c r="C47" s="14">
        <v>32431.723719999998</v>
      </c>
      <c r="D47" s="14">
        <v>2853414.8479999998</v>
      </c>
      <c r="E47" s="14">
        <v>1608.6797900000001</v>
      </c>
      <c r="F47" s="14">
        <v>56293.843929999995</v>
      </c>
      <c r="G47" s="14">
        <v>46131.966229999998</v>
      </c>
      <c r="H47" s="14">
        <v>6939.3066849592497</v>
      </c>
      <c r="I47" s="14">
        <v>64770.034800000009</v>
      </c>
      <c r="J47" s="14">
        <v>455286.78327000001</v>
      </c>
      <c r="K47" s="14">
        <v>1392602.9720000001</v>
      </c>
      <c r="L47" s="14">
        <v>848499</v>
      </c>
      <c r="M47" s="14">
        <v>183855.989</v>
      </c>
      <c r="N47" s="14">
        <v>1728.6287499999996</v>
      </c>
      <c r="O47" s="14">
        <v>294549.25</v>
      </c>
      <c r="P47" s="26">
        <v>132762.38199999998</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5">
      <c r="A49" s="129"/>
      <c r="B49" s="16" t="s">
        <v>306</v>
      </c>
      <c r="C49" s="30">
        <v>155.29566</v>
      </c>
      <c r="D49" s="30">
        <v>13813.857</v>
      </c>
      <c r="E49" s="30">
        <v>0</v>
      </c>
      <c r="F49" s="30">
        <v>8968.0090199999995</v>
      </c>
      <c r="G49" s="30">
        <v>7497.5975099999996</v>
      </c>
      <c r="H49" s="30">
        <v>27.17182</v>
      </c>
      <c r="I49" s="30">
        <v>931.04196000000002</v>
      </c>
      <c r="J49" s="30">
        <v>7428.2978499999999</v>
      </c>
      <c r="K49" s="30">
        <v>445633.29800000001</v>
      </c>
      <c r="L49" s="30">
        <v>36182</v>
      </c>
      <c r="M49" s="30">
        <v>3656.029</v>
      </c>
      <c r="N49" s="30">
        <v>0</v>
      </c>
      <c r="O49" s="30">
        <v>28776.213</v>
      </c>
      <c r="P49" s="31">
        <v>25867.432000000001</v>
      </c>
    </row>
    <row r="50" spans="1:16" ht="15" customHeight="1" x14ac:dyDescent="0.25">
      <c r="A50" s="129"/>
      <c r="B50" s="16" t="s">
        <v>307</v>
      </c>
      <c r="C50" s="30">
        <v>32276.428059999998</v>
      </c>
      <c r="D50" s="30">
        <v>2839600.9909999999</v>
      </c>
      <c r="E50" s="30">
        <v>1608.6797900000001</v>
      </c>
      <c r="F50" s="30">
        <v>47325.834909999998</v>
      </c>
      <c r="G50" s="30">
        <v>38634.368719999999</v>
      </c>
      <c r="H50" s="30">
        <v>6912.1348649592501</v>
      </c>
      <c r="I50" s="30">
        <v>63838.992840000006</v>
      </c>
      <c r="J50" s="30">
        <v>447858.48542000004</v>
      </c>
      <c r="K50" s="30">
        <v>946969.674</v>
      </c>
      <c r="L50" s="30">
        <v>812317</v>
      </c>
      <c r="M50" s="30">
        <v>180199.96</v>
      </c>
      <c r="N50" s="30">
        <v>1728.6287499999996</v>
      </c>
      <c r="O50" s="30">
        <v>265773.03700000001</v>
      </c>
      <c r="P50" s="31">
        <v>106894.95</v>
      </c>
    </row>
    <row r="51" spans="1:16" ht="15" customHeight="1" x14ac:dyDescent="0.2">
      <c r="A51" s="4" t="s">
        <v>23</v>
      </c>
      <c r="B51" s="5" t="s">
        <v>64</v>
      </c>
      <c r="C51" s="14">
        <v>47073.540689999994</v>
      </c>
      <c r="D51" s="14">
        <v>3101973.9249999998</v>
      </c>
      <c r="E51" s="14">
        <v>28006.763609999998</v>
      </c>
      <c r="F51" s="14">
        <v>54691.465939999995</v>
      </c>
      <c r="G51" s="14">
        <v>25837.414550000001</v>
      </c>
      <c r="H51" s="14">
        <v>14727.87378</v>
      </c>
      <c r="I51" s="14">
        <v>290713.61804000003</v>
      </c>
      <c r="J51" s="14">
        <v>637395.27307</v>
      </c>
      <c r="K51" s="14">
        <v>2547180.9700000002</v>
      </c>
      <c r="L51" s="14">
        <v>2258937</v>
      </c>
      <c r="M51" s="14">
        <v>582553.66799999995</v>
      </c>
      <c r="N51" s="14">
        <v>35812.221990000005</v>
      </c>
      <c r="O51" s="14">
        <v>166574.81299999999</v>
      </c>
      <c r="P51" s="26">
        <v>192277.69500000001</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2958.0851499999999</v>
      </c>
      <c r="D53" s="14">
        <v>427594.84100000001</v>
      </c>
      <c r="E53" s="14">
        <v>14053.010910000001</v>
      </c>
      <c r="F53" s="14">
        <v>0</v>
      </c>
      <c r="G53" s="14">
        <v>0</v>
      </c>
      <c r="H53" s="14">
        <v>7439.0307699999994</v>
      </c>
      <c r="I53" s="14">
        <v>285939.94043999998</v>
      </c>
      <c r="J53" s="14">
        <v>97.966440000000006</v>
      </c>
      <c r="K53" s="14">
        <v>185332.677</v>
      </c>
      <c r="L53" s="14">
        <v>9242</v>
      </c>
      <c r="M53" s="14">
        <v>31198.3</v>
      </c>
      <c r="N53" s="14">
        <v>0</v>
      </c>
      <c r="O53" s="14">
        <v>21657.600999999999</v>
      </c>
      <c r="P53" s="26">
        <v>6398.4669999999996</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8135991.9685200006</v>
      </c>
      <c r="D55" s="12">
        <v>96093514.290999994</v>
      </c>
      <c r="E55" s="12">
        <v>3019429.6486100005</v>
      </c>
      <c r="F55" s="12">
        <v>2580897.6372399889</v>
      </c>
      <c r="G55" s="12">
        <v>2040667.74227</v>
      </c>
      <c r="H55" s="12">
        <v>1062612.8115337477</v>
      </c>
      <c r="I55" s="12">
        <v>25912641.837329995</v>
      </c>
      <c r="J55" s="12">
        <v>19842209.770999998</v>
      </c>
      <c r="K55" s="12">
        <v>106479159.56200002</v>
      </c>
      <c r="L55" s="12">
        <v>45689219.619999997</v>
      </c>
      <c r="M55" s="12">
        <v>43119467.901999988</v>
      </c>
      <c r="N55" s="12">
        <v>2960051.1614700016</v>
      </c>
      <c r="O55" s="12">
        <v>58445285.057999998</v>
      </c>
      <c r="P55" s="27">
        <v>3129189.327</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1589.2590700000001</v>
      </c>
      <c r="D57" s="14">
        <v>260375.74</v>
      </c>
      <c r="E57" s="14">
        <v>3283.2117799999996</v>
      </c>
      <c r="F57" s="14">
        <v>3591.5735</v>
      </c>
      <c r="G57" s="14">
        <v>46837.983589999996</v>
      </c>
      <c r="H57" s="14">
        <v>78.942119999999989</v>
      </c>
      <c r="I57" s="14">
        <v>3043.3847999999998</v>
      </c>
      <c r="J57" s="14">
        <v>12706.08985</v>
      </c>
      <c r="K57" s="14">
        <v>222374.15700000001</v>
      </c>
      <c r="L57" s="14">
        <v>163373</v>
      </c>
      <c r="M57" s="14">
        <v>92115.066000000006</v>
      </c>
      <c r="N57" s="14">
        <v>56207.253149999997</v>
      </c>
      <c r="O57" s="14">
        <v>494697.65500000003</v>
      </c>
      <c r="P57" s="26">
        <v>74931.05</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5">
      <c r="A59" s="129"/>
      <c r="B59" s="16" t="s">
        <v>309</v>
      </c>
      <c r="C59" s="30">
        <v>1589.2590700000001</v>
      </c>
      <c r="D59" s="30">
        <v>190707.43700000001</v>
      </c>
      <c r="E59" s="30">
        <v>3283.2117799999996</v>
      </c>
      <c r="F59" s="30">
        <v>3591.5735</v>
      </c>
      <c r="G59" s="30">
        <v>42124.056219999999</v>
      </c>
      <c r="H59" s="30">
        <v>78.942119999999989</v>
      </c>
      <c r="I59" s="30">
        <v>3043.3847999999998</v>
      </c>
      <c r="J59" s="30">
        <v>12706.08985</v>
      </c>
      <c r="K59" s="30">
        <v>222374.15700000001</v>
      </c>
      <c r="L59" s="30">
        <v>147251</v>
      </c>
      <c r="M59" s="30">
        <v>92115.066000000006</v>
      </c>
      <c r="N59" s="30">
        <v>56207.253149999997</v>
      </c>
      <c r="O59" s="30">
        <v>494697.65500000003</v>
      </c>
      <c r="P59" s="31">
        <v>73939.388000000006</v>
      </c>
    </row>
    <row r="60" spans="1:16" ht="15" customHeight="1" x14ac:dyDescent="0.2">
      <c r="A60" s="4"/>
      <c r="B60" s="16" t="s">
        <v>310</v>
      </c>
      <c r="C60" s="30">
        <v>0</v>
      </c>
      <c r="D60" s="30">
        <v>2173.0549999999998</v>
      </c>
      <c r="E60" s="30">
        <v>0</v>
      </c>
      <c r="F60" s="30">
        <v>0</v>
      </c>
      <c r="G60" s="30">
        <v>4713.9273700000003</v>
      </c>
      <c r="H60" s="30">
        <v>0</v>
      </c>
      <c r="I60" s="30">
        <v>0</v>
      </c>
      <c r="J60" s="30">
        <v>0</v>
      </c>
      <c r="K60" s="30">
        <v>0</v>
      </c>
      <c r="L60" s="30">
        <v>16122</v>
      </c>
      <c r="M60" s="30">
        <v>0</v>
      </c>
      <c r="N60" s="30">
        <v>0</v>
      </c>
      <c r="O60" s="30">
        <v>0</v>
      </c>
      <c r="P60" s="31">
        <v>991.66200000000003</v>
      </c>
    </row>
    <row r="61" spans="1:16"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5">
      <c r="A63" s="129"/>
      <c r="B63" s="16" t="s">
        <v>313</v>
      </c>
      <c r="C63" s="30">
        <v>0</v>
      </c>
      <c r="D63" s="30">
        <v>67495.248000000007</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1343985.855</v>
      </c>
      <c r="E64" s="14">
        <v>0</v>
      </c>
      <c r="F64" s="14">
        <v>78370.609949999998</v>
      </c>
      <c r="G64" s="14">
        <v>0</v>
      </c>
      <c r="H64" s="14">
        <v>0</v>
      </c>
      <c r="I64" s="14">
        <v>0</v>
      </c>
      <c r="J64" s="14">
        <v>42523.221250000002</v>
      </c>
      <c r="K64" s="14">
        <v>0</v>
      </c>
      <c r="L64" s="14">
        <v>0</v>
      </c>
      <c r="M64" s="14">
        <v>0</v>
      </c>
      <c r="N64" s="14">
        <v>0</v>
      </c>
      <c r="O64" s="14">
        <v>0</v>
      </c>
      <c r="P64" s="26">
        <v>0</v>
      </c>
    </row>
    <row r="65" spans="1:16" ht="15" customHeight="1" x14ac:dyDescent="0.25">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0</v>
      </c>
      <c r="E66" s="30">
        <v>0</v>
      </c>
      <c r="F66" s="30">
        <v>0</v>
      </c>
      <c r="G66" s="30">
        <v>0</v>
      </c>
      <c r="H66" s="30">
        <v>0</v>
      </c>
      <c r="I66" s="30">
        <v>0</v>
      </c>
      <c r="J66" s="30">
        <v>42523.221250000002</v>
      </c>
      <c r="K66" s="30">
        <v>0</v>
      </c>
      <c r="L66" s="30">
        <v>0</v>
      </c>
      <c r="M66" s="30">
        <v>0</v>
      </c>
      <c r="N66" s="30">
        <v>0</v>
      </c>
      <c r="O66" s="30">
        <v>0</v>
      </c>
      <c r="P66" s="31">
        <v>0</v>
      </c>
    </row>
    <row r="67" spans="1:16" ht="15" customHeight="1" x14ac:dyDescent="0.25">
      <c r="A67" s="129"/>
      <c r="B67" s="16" t="s">
        <v>312</v>
      </c>
      <c r="C67" s="30">
        <v>0</v>
      </c>
      <c r="D67" s="30">
        <v>1343985.855</v>
      </c>
      <c r="E67" s="30">
        <v>0</v>
      </c>
      <c r="F67" s="30">
        <v>0</v>
      </c>
      <c r="G67" s="30">
        <v>0</v>
      </c>
      <c r="H67" s="30">
        <v>0</v>
      </c>
      <c r="I67" s="30">
        <v>0</v>
      </c>
      <c r="J67" s="30">
        <v>0</v>
      </c>
      <c r="K67" s="30">
        <v>0</v>
      </c>
      <c r="L67" s="30">
        <v>0</v>
      </c>
      <c r="M67" s="30">
        <v>0</v>
      </c>
      <c r="N67" s="30">
        <v>0</v>
      </c>
      <c r="O67" s="30">
        <v>0</v>
      </c>
      <c r="P67" s="31">
        <v>0</v>
      </c>
    </row>
    <row r="68" spans="1:16" ht="15" customHeight="1" x14ac:dyDescent="0.25">
      <c r="A68" s="129"/>
      <c r="B68" s="16" t="s">
        <v>313</v>
      </c>
      <c r="C68" s="30">
        <v>0</v>
      </c>
      <c r="D68" s="30">
        <v>0</v>
      </c>
      <c r="E68" s="30">
        <v>0</v>
      </c>
      <c r="F68" s="30">
        <v>78370.609949999998</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7379952.1550000003</v>
      </c>
      <c r="D69" s="14">
        <v>84902005.797999993</v>
      </c>
      <c r="E69" s="14">
        <v>2710115.8326000003</v>
      </c>
      <c r="F69" s="14">
        <v>2078241.1992300102</v>
      </c>
      <c r="G69" s="14">
        <v>1574157.50902</v>
      </c>
      <c r="H69" s="14">
        <v>887572.28865999996</v>
      </c>
      <c r="I69" s="14">
        <v>22923309.67199</v>
      </c>
      <c r="J69" s="14">
        <v>17930284.60912</v>
      </c>
      <c r="K69" s="14">
        <v>93460916.378000006</v>
      </c>
      <c r="L69" s="14">
        <v>41215202</v>
      </c>
      <c r="M69" s="14">
        <v>38499193.163000003</v>
      </c>
      <c r="N69" s="14">
        <v>2496758.6409700001</v>
      </c>
      <c r="O69" s="14">
        <v>52521900.895000003</v>
      </c>
      <c r="P69" s="26">
        <v>2331299.7429999998</v>
      </c>
    </row>
    <row r="70" spans="1:16" ht="15" customHeight="1" x14ac:dyDescent="0.25">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7318682.8801600002</v>
      </c>
      <c r="D71" s="30">
        <v>82214707.699000001</v>
      </c>
      <c r="E71" s="30">
        <v>2258664.9228400001</v>
      </c>
      <c r="F71" s="30">
        <v>1925989.5674600101</v>
      </c>
      <c r="G71" s="30">
        <v>837542</v>
      </c>
      <c r="H71" s="30">
        <v>877625.72274</v>
      </c>
      <c r="I71" s="30">
        <v>22429232.053950001</v>
      </c>
      <c r="J71" s="30">
        <v>16256849.02571</v>
      </c>
      <c r="K71" s="30">
        <v>90106216.839000002</v>
      </c>
      <c r="L71" s="30">
        <v>39221574</v>
      </c>
      <c r="M71" s="30">
        <v>35831730.789999999</v>
      </c>
      <c r="N71" s="30">
        <v>2442979.1403100002</v>
      </c>
      <c r="O71" s="30">
        <v>48213968.917999998</v>
      </c>
      <c r="P71" s="31">
        <v>1852164.446</v>
      </c>
    </row>
    <row r="72" spans="1:16" ht="15" customHeight="1" x14ac:dyDescent="0.2">
      <c r="A72" s="4"/>
      <c r="B72" s="16" t="s">
        <v>312</v>
      </c>
      <c r="C72" s="30">
        <v>0</v>
      </c>
      <c r="D72" s="30">
        <v>2464759.69</v>
      </c>
      <c r="E72" s="30">
        <v>0</v>
      </c>
      <c r="F72" s="30">
        <v>0</v>
      </c>
      <c r="G72" s="30">
        <v>631907</v>
      </c>
      <c r="H72" s="30">
        <v>0</v>
      </c>
      <c r="I72" s="30">
        <v>304890.41210000002</v>
      </c>
      <c r="J72" s="30">
        <v>1673435.5834100002</v>
      </c>
      <c r="K72" s="30">
        <v>1932094.892</v>
      </c>
      <c r="L72" s="30">
        <v>1542850</v>
      </c>
      <c r="M72" s="30">
        <v>2328795.92</v>
      </c>
      <c r="N72" s="30">
        <v>0</v>
      </c>
      <c r="O72" s="30">
        <v>4037179.6779999998</v>
      </c>
      <c r="P72" s="31">
        <v>479135.29700000002</v>
      </c>
    </row>
    <row r="73" spans="1:16" ht="15" customHeight="1" x14ac:dyDescent="0.2">
      <c r="A73" s="4"/>
      <c r="B73" s="16" t="s">
        <v>313</v>
      </c>
      <c r="C73" s="30">
        <v>61269.274840000005</v>
      </c>
      <c r="D73" s="30">
        <v>222538.40900000001</v>
      </c>
      <c r="E73" s="30">
        <v>451450.90976000001</v>
      </c>
      <c r="F73" s="30">
        <v>152251.63177000001</v>
      </c>
      <c r="G73" s="30">
        <v>104708</v>
      </c>
      <c r="H73" s="30">
        <v>9946.5659199999991</v>
      </c>
      <c r="I73" s="30">
        <v>189187.20593999999</v>
      </c>
      <c r="J73" s="30">
        <v>0</v>
      </c>
      <c r="K73" s="30">
        <v>1422604.6470000001</v>
      </c>
      <c r="L73" s="30">
        <v>450778</v>
      </c>
      <c r="M73" s="30">
        <v>338666.45299999998</v>
      </c>
      <c r="N73" s="30">
        <v>53779.500659999998</v>
      </c>
      <c r="O73" s="30">
        <v>270752.299</v>
      </c>
      <c r="P73" s="31">
        <v>0</v>
      </c>
    </row>
    <row r="74" spans="1:16" ht="15" customHeight="1" x14ac:dyDescent="0.2">
      <c r="A74" s="4" t="s">
        <v>14</v>
      </c>
      <c r="B74" s="5" t="s">
        <v>56</v>
      </c>
      <c r="C74" s="14">
        <v>6.4763000000000002</v>
      </c>
      <c r="D74" s="14">
        <v>1677169.9339999999</v>
      </c>
      <c r="E74" s="14">
        <v>0</v>
      </c>
      <c r="F74" s="14">
        <v>0</v>
      </c>
      <c r="G74" s="14">
        <v>0</v>
      </c>
      <c r="H74" s="14">
        <v>0</v>
      </c>
      <c r="I74" s="14">
        <v>29120.98285</v>
      </c>
      <c r="J74" s="14">
        <v>480</v>
      </c>
      <c r="K74" s="14">
        <v>2741.28</v>
      </c>
      <c r="L74" s="14">
        <v>14982</v>
      </c>
      <c r="M74" s="14">
        <v>8057.835</v>
      </c>
      <c r="N74" s="14">
        <v>0</v>
      </c>
      <c r="O74" s="14">
        <v>136514.70300000001</v>
      </c>
      <c r="P74" s="26">
        <v>0</v>
      </c>
    </row>
    <row r="75" spans="1:16" ht="15" customHeight="1" x14ac:dyDescent="0.25">
      <c r="A75" s="129"/>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0</v>
      </c>
      <c r="M76" s="14">
        <v>-83952.255000000005</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33953.346680000002</v>
      </c>
      <c r="D78" s="14">
        <v>501399.41</v>
      </c>
      <c r="E78" s="14">
        <v>1247.6693399999999</v>
      </c>
      <c r="F78" s="14">
        <v>466.65719999999999</v>
      </c>
      <c r="G78" s="14">
        <v>704.86196999999993</v>
      </c>
      <c r="H78" s="14">
        <v>5399.2386401466574</v>
      </c>
      <c r="I78" s="14">
        <v>34296.854930000001</v>
      </c>
      <c r="J78" s="14">
        <v>31802.956859999998</v>
      </c>
      <c r="K78" s="14">
        <v>909466.03500000003</v>
      </c>
      <c r="L78" s="14">
        <v>405369</v>
      </c>
      <c r="M78" s="14">
        <v>44699.533000000003</v>
      </c>
      <c r="N78" s="14">
        <v>2125.6758600000003</v>
      </c>
      <c r="O78" s="14">
        <v>180997.117</v>
      </c>
      <c r="P78" s="26">
        <v>17970.192999999999</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6833.8269499999997</v>
      </c>
      <c r="D80" s="14">
        <v>17977.230000000003</v>
      </c>
      <c r="E80" s="14">
        <v>1378.22648</v>
      </c>
      <c r="F80" s="14">
        <v>801.5371899999999</v>
      </c>
      <c r="G80" s="14">
        <v>5225.8006400000004</v>
      </c>
      <c r="H80" s="14">
        <v>3150.3891799999997</v>
      </c>
      <c r="I80" s="14">
        <v>1599.93229</v>
      </c>
      <c r="J80" s="14">
        <v>7273.9487300000001</v>
      </c>
      <c r="K80" s="14">
        <v>111468.023</v>
      </c>
      <c r="L80" s="14">
        <v>7990</v>
      </c>
      <c r="M80" s="14">
        <v>36307.797999999995</v>
      </c>
      <c r="N80" s="14">
        <v>10902.231</v>
      </c>
      <c r="O80" s="14">
        <v>304397.29300000001</v>
      </c>
      <c r="P80" s="26">
        <v>7159.8779999999997</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314</v>
      </c>
      <c r="C82" s="30">
        <v>6318.0405799999999</v>
      </c>
      <c r="D82" s="30">
        <v>8745.5740000000005</v>
      </c>
      <c r="E82" s="30">
        <v>1362.03592</v>
      </c>
      <c r="F82" s="30">
        <v>0</v>
      </c>
      <c r="G82" s="30">
        <v>5225.7043700000004</v>
      </c>
      <c r="H82" s="30">
        <v>2555.6220899999998</v>
      </c>
      <c r="I82" s="30">
        <v>345.60040999999995</v>
      </c>
      <c r="J82" s="30">
        <v>7273.9487300000001</v>
      </c>
      <c r="K82" s="30">
        <v>52325.478999999999</v>
      </c>
      <c r="L82" s="30">
        <v>7990</v>
      </c>
      <c r="M82" s="30">
        <v>22663.655999999999</v>
      </c>
      <c r="N82" s="30">
        <v>10902.231</v>
      </c>
      <c r="O82" s="30">
        <v>84620.047000000006</v>
      </c>
      <c r="P82" s="31">
        <v>6854.8919999999998</v>
      </c>
    </row>
    <row r="83" spans="1:16" ht="15" customHeight="1" x14ac:dyDescent="0.2">
      <c r="A83" s="4"/>
      <c r="B83" s="16" t="s">
        <v>315</v>
      </c>
      <c r="C83" s="30">
        <v>515.78637000000003</v>
      </c>
      <c r="D83" s="30">
        <v>9231.6560000000009</v>
      </c>
      <c r="E83" s="30">
        <v>16.190559999999998</v>
      </c>
      <c r="F83" s="30">
        <v>801.5371899999999</v>
      </c>
      <c r="G83" s="30">
        <v>0</v>
      </c>
      <c r="H83" s="30">
        <v>594.76708999999994</v>
      </c>
      <c r="I83" s="30">
        <v>1254.33188</v>
      </c>
      <c r="J83" s="30">
        <v>0</v>
      </c>
      <c r="K83" s="30">
        <v>59142.544000000002</v>
      </c>
      <c r="L83" s="30">
        <v>0</v>
      </c>
      <c r="M83" s="30">
        <v>13644.142</v>
      </c>
      <c r="N83" s="30">
        <v>0</v>
      </c>
      <c r="O83" s="30">
        <v>219777.24600000001</v>
      </c>
      <c r="P83" s="31">
        <v>304.98599999999999</v>
      </c>
    </row>
    <row r="84" spans="1:16" ht="15" customHeight="1" x14ac:dyDescent="0.2">
      <c r="A84" s="4" t="s">
        <v>18</v>
      </c>
      <c r="B84" s="5" t="s">
        <v>75</v>
      </c>
      <c r="C84" s="14">
        <v>0</v>
      </c>
      <c r="D84" s="14">
        <v>0</v>
      </c>
      <c r="E84" s="14">
        <v>0</v>
      </c>
      <c r="F84" s="14">
        <v>11767.5</v>
      </c>
      <c r="G84" s="14">
        <v>0</v>
      </c>
      <c r="H84" s="14">
        <v>0</v>
      </c>
      <c r="I84" s="14">
        <v>430.33</v>
      </c>
      <c r="J84" s="14">
        <v>0</v>
      </c>
      <c r="K84" s="14">
        <v>0</v>
      </c>
      <c r="L84" s="14">
        <v>0</v>
      </c>
      <c r="M84" s="14">
        <v>0</v>
      </c>
      <c r="N84" s="14">
        <v>0</v>
      </c>
      <c r="O84" s="14">
        <v>46592.930999999997</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117054.41907999999</v>
      </c>
      <c r="D86" s="14">
        <v>1126378.5209999999</v>
      </c>
      <c r="E86" s="14">
        <v>52194.832069999997</v>
      </c>
      <c r="F86" s="14">
        <v>77416.199829999998</v>
      </c>
      <c r="G86" s="14">
        <v>26116.339339999999</v>
      </c>
      <c r="H86" s="14">
        <v>12607.501143600701</v>
      </c>
      <c r="I86" s="14">
        <v>962135.50560999999</v>
      </c>
      <c r="J86" s="14">
        <v>276035.91119999997</v>
      </c>
      <c r="K86" s="14">
        <v>2404819.0019999999</v>
      </c>
      <c r="L86" s="14">
        <v>624097</v>
      </c>
      <c r="M86" s="14">
        <v>573015.92299999995</v>
      </c>
      <c r="N86" s="14">
        <v>62037.273679999991</v>
      </c>
      <c r="O86" s="14">
        <v>543468.17799999996</v>
      </c>
      <c r="P86" s="26">
        <v>82882.998000000007</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5580.0485799999997</v>
      </c>
      <c r="F88" s="14">
        <v>0</v>
      </c>
      <c r="G88" s="14">
        <v>0</v>
      </c>
      <c r="H88" s="14">
        <v>0</v>
      </c>
      <c r="I88" s="14">
        <v>0</v>
      </c>
      <c r="J88" s="14">
        <v>142.48212000000001</v>
      </c>
      <c r="K88" s="14">
        <v>0</v>
      </c>
      <c r="L88" s="14">
        <v>1574</v>
      </c>
      <c r="M88" s="14">
        <v>0</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128"/>
      <c r="B90" s="22" t="s">
        <v>41</v>
      </c>
      <c r="C90" s="13">
        <v>7539389.4830800006</v>
      </c>
      <c r="D90" s="13">
        <v>89829292.487999991</v>
      </c>
      <c r="E90" s="13">
        <v>2773799.8208500007</v>
      </c>
      <c r="F90" s="13">
        <v>2250655.2769000097</v>
      </c>
      <c r="G90" s="13">
        <v>1653042.49456</v>
      </c>
      <c r="H90" s="13">
        <v>908808.35974374739</v>
      </c>
      <c r="I90" s="13">
        <v>23953936.662469994</v>
      </c>
      <c r="J90" s="13">
        <v>18301249.219129995</v>
      </c>
      <c r="K90" s="13">
        <v>97111784.875000015</v>
      </c>
      <c r="L90" s="13">
        <v>42432587</v>
      </c>
      <c r="M90" s="13">
        <v>39169437.063000001</v>
      </c>
      <c r="N90" s="13">
        <v>2628031.0746599999</v>
      </c>
      <c r="O90" s="13">
        <v>54228568.772000007</v>
      </c>
      <c r="P90" s="29">
        <v>2514243.8619999997</v>
      </c>
    </row>
    <row r="91" spans="1:16" ht="15" customHeight="1" x14ac:dyDescent="0.2">
      <c r="A91" s="128"/>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410429.8</v>
      </c>
      <c r="D92" s="14">
        <v>4725000</v>
      </c>
      <c r="E92" s="14">
        <v>296400</v>
      </c>
      <c r="F92" s="14">
        <v>186947.38800000001</v>
      </c>
      <c r="G92" s="14">
        <v>150000</v>
      </c>
      <c r="H92" s="14">
        <v>36000</v>
      </c>
      <c r="I92" s="14">
        <v>1358099.4056300002</v>
      </c>
      <c r="J92" s="14">
        <v>2420000</v>
      </c>
      <c r="K92" s="14">
        <v>3844143.7349999999</v>
      </c>
      <c r="L92" s="14">
        <v>6054907</v>
      </c>
      <c r="M92" s="14">
        <v>1293063.325</v>
      </c>
      <c r="N92" s="14">
        <v>124000</v>
      </c>
      <c r="O92" s="14">
        <v>1972962.08</v>
      </c>
      <c r="P92" s="26">
        <v>844769</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6790.3831799999998</v>
      </c>
      <c r="D94" s="14">
        <v>16470.667000000001</v>
      </c>
      <c r="E94" s="14">
        <v>0</v>
      </c>
      <c r="F94" s="14">
        <v>1362.3081999999999</v>
      </c>
      <c r="G94" s="14">
        <v>12849.132</v>
      </c>
      <c r="H94" s="14">
        <v>0</v>
      </c>
      <c r="I94" s="14">
        <v>0</v>
      </c>
      <c r="J94" s="14">
        <v>0</v>
      </c>
      <c r="K94" s="14">
        <v>0</v>
      </c>
      <c r="L94" s="14">
        <v>0</v>
      </c>
      <c r="M94" s="14">
        <v>0</v>
      </c>
      <c r="N94" s="14">
        <v>0</v>
      </c>
      <c r="O94" s="14">
        <v>0</v>
      </c>
      <c r="P94" s="26">
        <v>8796.3050000000003</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0</v>
      </c>
      <c r="L96" s="14">
        <v>0</v>
      </c>
      <c r="M96" s="14">
        <v>275000</v>
      </c>
      <c r="N96" s="14">
        <v>38586.005509999995</v>
      </c>
      <c r="O96" s="14">
        <v>400000</v>
      </c>
      <c r="P96" s="26">
        <v>105042.01700000001</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95.819610000000097</v>
      </c>
      <c r="D100" s="14">
        <v>-4052032.3229999999</v>
      </c>
      <c r="E100" s="14">
        <v>18.60594</v>
      </c>
      <c r="F100" s="14">
        <v>-103263.32794</v>
      </c>
      <c r="G100" s="14">
        <v>-105342.57399999999</v>
      </c>
      <c r="H100" s="14">
        <v>-7400.909169999999</v>
      </c>
      <c r="I100" s="14">
        <v>-41909.932220000002</v>
      </c>
      <c r="J100" s="14">
        <v>-211897.96106</v>
      </c>
      <c r="K100" s="14">
        <v>-160668.21400000001</v>
      </c>
      <c r="L100" s="14">
        <v>-1151857.1499999999</v>
      </c>
      <c r="M100" s="14">
        <v>-83950.929000000004</v>
      </c>
      <c r="N100" s="14">
        <v>-3264.7736899999986</v>
      </c>
      <c r="O100" s="14">
        <v>-229155.101</v>
      </c>
      <c r="P100" s="26">
        <v>-195897.261</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62150.665359999999</v>
      </c>
      <c r="D102" s="14">
        <v>834752.21100000001</v>
      </c>
      <c r="E102" s="14">
        <v>-59348.170539999999</v>
      </c>
      <c r="F102" s="14">
        <v>0</v>
      </c>
      <c r="G102" s="14">
        <v>22126.002469999999</v>
      </c>
      <c r="H102" s="14">
        <v>109584.87295999999</v>
      </c>
      <c r="I102" s="14">
        <v>24712.632899999997</v>
      </c>
      <c r="J102" s="14">
        <v>-1104340</v>
      </c>
      <c r="K102" s="14">
        <v>-1822739.6329999999</v>
      </c>
      <c r="L102" s="14">
        <v>-8577074</v>
      </c>
      <c r="M102" s="14">
        <v>2156150.4130000002</v>
      </c>
      <c r="N102" s="14">
        <v>115819.51127818819</v>
      </c>
      <c r="O102" s="14">
        <v>322.28199999999998</v>
      </c>
      <c r="P102" s="26">
        <v>-502017.80200000003</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15.846870000000001</v>
      </c>
      <c r="J104" s="14">
        <v>0</v>
      </c>
      <c r="K104" s="14">
        <v>0</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92325.447950000002</v>
      </c>
      <c r="D106" s="14">
        <v>3494197.159</v>
      </c>
      <c r="E106" s="14">
        <v>1096.2653899999998</v>
      </c>
      <c r="F106" s="14">
        <v>233206.57753000001</v>
      </c>
      <c r="G106" s="14">
        <v>309188.88532999996</v>
      </c>
      <c r="H106" s="14">
        <v>8413.2440000000006</v>
      </c>
      <c r="I106" s="14">
        <v>547735.68794000009</v>
      </c>
      <c r="J106" s="14">
        <v>396231</v>
      </c>
      <c r="K106" s="14">
        <v>6732266.6849999996</v>
      </c>
      <c r="L106" s="14">
        <v>6638183.3600000003</v>
      </c>
      <c r="M106" s="14">
        <v>108561.219</v>
      </c>
      <c r="N106" s="14">
        <v>31197.650249999999</v>
      </c>
      <c r="O106" s="14">
        <v>1832598.4450000001</v>
      </c>
      <c r="P106" s="26">
        <v>336762.78399999999</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0</v>
      </c>
      <c r="E108" s="14">
        <v>0</v>
      </c>
      <c r="F108" s="14">
        <v>-2.32599</v>
      </c>
      <c r="G108" s="14">
        <v>-2810.9270000000001</v>
      </c>
      <c r="H108" s="14">
        <v>0</v>
      </c>
      <c r="I108" s="14">
        <v>0</v>
      </c>
      <c r="J108" s="14">
        <v>0</v>
      </c>
      <c r="K108" s="14">
        <v>0</v>
      </c>
      <c r="L108" s="14">
        <v>0</v>
      </c>
      <c r="M108" s="14">
        <v>0</v>
      </c>
      <c r="N108" s="14">
        <v>0</v>
      </c>
      <c r="O108" s="14">
        <v>-2580.7420000000002</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24810.369340000001</v>
      </c>
      <c r="D110" s="14">
        <v>74509.046000000002</v>
      </c>
      <c r="E110" s="14">
        <v>7463.1269699999993</v>
      </c>
      <c r="F110" s="14">
        <v>6608.6757500000003</v>
      </c>
      <c r="G110" s="14">
        <v>1615.1522299999999</v>
      </c>
      <c r="H110" s="14">
        <v>5691.1327999999994</v>
      </c>
      <c r="I110" s="14">
        <v>69976.214010000011</v>
      </c>
      <c r="J110" s="14">
        <v>23327.581699999999</v>
      </c>
      <c r="K110" s="14">
        <v>487814.86900000001</v>
      </c>
      <c r="L110" s="14">
        <v>272459.51</v>
      </c>
      <c r="M110" s="14">
        <v>201206.62299999999</v>
      </c>
      <c r="N110" s="14">
        <v>25681.693460000024</v>
      </c>
      <c r="O110" s="14">
        <v>241344.42800000001</v>
      </c>
      <c r="P110" s="26">
        <v>-4523.607</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771324.59699999995</v>
      </c>
      <c r="E114" s="14">
        <v>0</v>
      </c>
      <c r="F114" s="14">
        <v>5383.0647900000004</v>
      </c>
      <c r="G114" s="14">
        <v>0</v>
      </c>
      <c r="H114" s="14">
        <v>1516.1112000000001</v>
      </c>
      <c r="I114" s="14">
        <v>75.003129999999999</v>
      </c>
      <c r="J114" s="14">
        <v>17640.398699999998</v>
      </c>
      <c r="K114" s="14">
        <v>286557.245</v>
      </c>
      <c r="L114" s="14">
        <v>20013.900000000001</v>
      </c>
      <c r="M114" s="14">
        <v>0</v>
      </c>
      <c r="N114" s="14">
        <v>0</v>
      </c>
      <c r="O114" s="14">
        <v>1225.2560000000001</v>
      </c>
      <c r="P114" s="26">
        <v>22014.028999999999</v>
      </c>
    </row>
    <row r="115" spans="1:24" x14ac:dyDescent="0.2">
      <c r="A115" s="4"/>
      <c r="B115" s="10" t="s">
        <v>94</v>
      </c>
      <c r="C115" s="14"/>
      <c r="D115" s="14"/>
      <c r="E115" s="14"/>
      <c r="F115" s="14"/>
      <c r="G115" s="14"/>
      <c r="H115" s="14"/>
      <c r="I115" s="14"/>
      <c r="J115" s="14"/>
      <c r="K115" s="14"/>
      <c r="L115" s="14"/>
      <c r="M115" s="14"/>
      <c r="N115" s="14"/>
      <c r="O115" s="14"/>
      <c r="P115" s="26"/>
    </row>
    <row r="116" spans="1:24" ht="15" x14ac:dyDescent="0.2">
      <c r="A116" s="131"/>
      <c r="B116" s="19" t="s">
        <v>108</v>
      </c>
      <c r="C116" s="13">
        <v>596602.48543999996</v>
      </c>
      <c r="D116" s="13">
        <v>6264221.3570000008</v>
      </c>
      <c r="E116" s="13">
        <v>245629.82775999999</v>
      </c>
      <c r="F116" s="13">
        <v>330242.36034000001</v>
      </c>
      <c r="G116" s="13">
        <v>387625.67102999997</v>
      </c>
      <c r="H116" s="13">
        <v>153804.45179000002</v>
      </c>
      <c r="I116" s="13">
        <v>1958704.8582600004</v>
      </c>
      <c r="J116" s="13">
        <v>1540961.0193399999</v>
      </c>
      <c r="K116" s="13">
        <v>9367374.686999999</v>
      </c>
      <c r="L116" s="13">
        <v>3256632.6199999996</v>
      </c>
      <c r="M116" s="13">
        <v>3950030.6510000005</v>
      </c>
      <c r="N116" s="13">
        <v>332020.08680818824</v>
      </c>
      <c r="O116" s="13">
        <v>4216716.648</v>
      </c>
      <c r="P116" s="29">
        <v>614945.46499999997</v>
      </c>
    </row>
    <row r="117" spans="1:24" ht="15" x14ac:dyDescent="0.2">
      <c r="A117" s="132"/>
      <c r="B117" s="17" t="s">
        <v>109</v>
      </c>
      <c r="C117" s="12">
        <v>8135991.9685200006</v>
      </c>
      <c r="D117" s="12">
        <v>96093513.844999999</v>
      </c>
      <c r="E117" s="12">
        <v>3019429.6486100005</v>
      </c>
      <c r="F117" s="12">
        <v>2580897.6372400098</v>
      </c>
      <c r="G117" s="12">
        <v>2040668.1655899999</v>
      </c>
      <c r="H117" s="12">
        <v>1062612.8115337475</v>
      </c>
      <c r="I117" s="12">
        <v>25912641.520729996</v>
      </c>
      <c r="J117" s="12">
        <v>19842210.238469996</v>
      </c>
      <c r="K117" s="12">
        <v>106479159.56200001</v>
      </c>
      <c r="L117" s="12">
        <v>45689219.619999997</v>
      </c>
      <c r="M117" s="12">
        <v>43119467.714000002</v>
      </c>
      <c r="N117" s="12">
        <v>2960051.1614681883</v>
      </c>
      <c r="O117" s="12">
        <v>58445285.420000009</v>
      </c>
      <c r="P117" s="27">
        <v>3129189.3269999996</v>
      </c>
    </row>
    <row r="118" spans="1:24" x14ac:dyDescent="0.2">
      <c r="B118" s="20"/>
    </row>
    <row r="119" spans="1:24" ht="15" x14ac:dyDescent="0.25">
      <c r="A119" s="133"/>
    </row>
    <row r="122" spans="1:24" x14ac:dyDescent="0.2">
      <c r="A122" s="36" t="s">
        <v>128</v>
      </c>
      <c r="B122" s="39"/>
      <c r="C122" s="39"/>
      <c r="D122" s="39"/>
      <c r="E122" s="39"/>
      <c r="F122" s="39"/>
      <c r="G122" s="39"/>
      <c r="H122" s="39"/>
      <c r="I122" s="39"/>
      <c r="J122" s="39"/>
      <c r="K122" s="39"/>
      <c r="L122" s="39"/>
      <c r="M122" s="39"/>
      <c r="N122" s="39"/>
      <c r="O122" s="39"/>
      <c r="P122" s="39"/>
    </row>
    <row r="123" spans="1:24" ht="15" x14ac:dyDescent="0.25">
      <c r="A123"/>
      <c r="B123" s="39"/>
      <c r="C123" s="39"/>
      <c r="D123" s="39"/>
      <c r="E123" s="39"/>
      <c r="F123" s="39"/>
      <c r="G123" s="39"/>
      <c r="H123" s="39"/>
      <c r="I123" s="39"/>
      <c r="J123" s="39"/>
      <c r="K123" s="39"/>
      <c r="L123" s="39"/>
      <c r="M123" s="39"/>
      <c r="N123" s="39"/>
      <c r="O123" s="39"/>
      <c r="P123" s="39"/>
      <c r="X123" s="32"/>
    </row>
    <row r="124" spans="1:24" ht="30" customHeight="1" x14ac:dyDescent="0.2">
      <c r="A124" s="119"/>
      <c r="B124" s="120"/>
      <c r="C124" s="34" t="s">
        <v>132</v>
      </c>
      <c r="D124" s="34" t="s">
        <v>67</v>
      </c>
      <c r="E124" s="34" t="s">
        <v>66</v>
      </c>
      <c r="F124" s="34" t="s">
        <v>7</v>
      </c>
      <c r="G124" s="34" t="s">
        <v>9</v>
      </c>
      <c r="H124" s="34" t="s">
        <v>336</v>
      </c>
      <c r="I124" s="34" t="s">
        <v>337</v>
      </c>
      <c r="J124" s="34" t="s">
        <v>10</v>
      </c>
      <c r="K124" s="34" t="s">
        <v>6</v>
      </c>
      <c r="L124" s="34" t="s">
        <v>46</v>
      </c>
      <c r="M124" s="34" t="s">
        <v>8</v>
      </c>
      <c r="N124" s="34" t="s">
        <v>68</v>
      </c>
      <c r="O124" s="34" t="s">
        <v>165</v>
      </c>
      <c r="P124" s="35" t="s">
        <v>47</v>
      </c>
    </row>
    <row r="125" spans="1:24" ht="15" x14ac:dyDescent="0.25">
      <c r="A125" s="123"/>
      <c r="B125" s="19" t="s">
        <v>112</v>
      </c>
      <c r="C125" s="42">
        <v>5551781.5077599995</v>
      </c>
      <c r="D125" s="42">
        <v>57710441.503000006</v>
      </c>
      <c r="E125" s="42">
        <v>1417199.8585199998</v>
      </c>
      <c r="F125" s="42">
        <v>134191.86564999999</v>
      </c>
      <c r="G125" s="42">
        <v>323037.13037999999</v>
      </c>
      <c r="H125" s="42">
        <v>444542.47588940099</v>
      </c>
      <c r="I125" s="42">
        <v>11487977.08384</v>
      </c>
      <c r="J125" s="42">
        <v>12098478.65117</v>
      </c>
      <c r="K125" s="42">
        <v>53374426.230999999</v>
      </c>
      <c r="L125" s="42">
        <v>25603609</v>
      </c>
      <c r="M125" s="42">
        <v>26983019.710000001</v>
      </c>
      <c r="N125" s="42">
        <v>2668821.6398400022</v>
      </c>
      <c r="O125" s="42">
        <v>40924017.512999997</v>
      </c>
      <c r="P125" s="43">
        <v>785163.89100000006</v>
      </c>
    </row>
    <row r="126" spans="1:24" ht="15" x14ac:dyDescent="0.25">
      <c r="A126" s="123"/>
      <c r="B126" s="158" t="s">
        <v>113</v>
      </c>
      <c r="C126" s="44"/>
      <c r="D126" s="44"/>
      <c r="E126" s="44"/>
      <c r="F126" s="44"/>
      <c r="G126" s="44"/>
      <c r="H126" s="44"/>
      <c r="I126" s="44"/>
      <c r="J126" s="44"/>
      <c r="K126" s="44"/>
      <c r="L126" s="44"/>
      <c r="M126" s="44"/>
      <c r="N126" s="44"/>
      <c r="O126" s="44"/>
      <c r="P126" s="45"/>
    </row>
    <row r="127" spans="1:24" ht="15" x14ac:dyDescent="0.25">
      <c r="A127" s="124"/>
      <c r="B127" s="76" t="s">
        <v>114</v>
      </c>
      <c r="C127" s="30">
        <v>7087.4332100000001</v>
      </c>
      <c r="D127" s="30">
        <v>238638.93799999999</v>
      </c>
      <c r="E127" s="30">
        <v>0</v>
      </c>
      <c r="F127" s="30">
        <v>7126.50684</v>
      </c>
      <c r="G127" s="30">
        <v>0</v>
      </c>
      <c r="H127" s="30">
        <v>0</v>
      </c>
      <c r="I127" s="30">
        <v>0</v>
      </c>
      <c r="J127" s="30">
        <v>0</v>
      </c>
      <c r="K127" s="30">
        <v>1216094.6569999999</v>
      </c>
      <c r="L127" s="30">
        <v>0</v>
      </c>
      <c r="M127" s="30">
        <v>21999.694</v>
      </c>
      <c r="N127" s="30">
        <v>0</v>
      </c>
      <c r="O127" s="30">
        <v>56.89</v>
      </c>
      <c r="P127" s="31">
        <v>0</v>
      </c>
    </row>
    <row r="128" spans="1:24" ht="15" x14ac:dyDescent="0.25">
      <c r="A128" s="124"/>
      <c r="B128" s="159" t="s">
        <v>115</v>
      </c>
      <c r="C128" s="39"/>
      <c r="D128" s="39"/>
      <c r="E128" s="39"/>
      <c r="F128" s="39"/>
      <c r="G128" s="39"/>
      <c r="H128" s="39"/>
      <c r="I128" s="39"/>
      <c r="J128" s="39"/>
      <c r="K128" s="39"/>
      <c r="L128" s="39"/>
      <c r="M128" s="39"/>
      <c r="N128" s="39"/>
      <c r="O128" s="39"/>
      <c r="P128" s="46"/>
    </row>
    <row r="129" spans="1:16" ht="15" x14ac:dyDescent="0.25">
      <c r="A129" s="124"/>
      <c r="B129" s="76" t="s">
        <v>116</v>
      </c>
      <c r="C129" s="30">
        <v>224303.55031999998</v>
      </c>
      <c r="D129" s="30">
        <v>626274.87600000005</v>
      </c>
      <c r="E129" s="30">
        <v>12964.1059</v>
      </c>
      <c r="F129" s="30">
        <v>90181.178480000002</v>
      </c>
      <c r="G129" s="30">
        <v>154516.39873000002</v>
      </c>
      <c r="H129" s="30">
        <v>700</v>
      </c>
      <c r="I129" s="30">
        <v>23145.28054</v>
      </c>
      <c r="J129" s="30">
        <v>198261.63404</v>
      </c>
      <c r="K129" s="30">
        <v>3009737.463</v>
      </c>
      <c r="L129" s="30">
        <v>47910</v>
      </c>
      <c r="M129" s="30">
        <v>1109426.504</v>
      </c>
      <c r="N129" s="30">
        <v>3880.9583600000001</v>
      </c>
      <c r="O129" s="30">
        <v>458853.84600000002</v>
      </c>
      <c r="P129" s="31">
        <v>28062.415000000001</v>
      </c>
    </row>
    <row r="130" spans="1:16" ht="15" x14ac:dyDescent="0.25">
      <c r="A130" s="124"/>
      <c r="B130" s="159" t="s">
        <v>117</v>
      </c>
      <c r="C130" s="39"/>
      <c r="D130" s="39"/>
      <c r="E130" s="39"/>
      <c r="F130" s="39"/>
      <c r="G130" s="39"/>
      <c r="H130" s="39"/>
      <c r="I130" s="39"/>
      <c r="J130" s="39"/>
      <c r="K130" s="39"/>
      <c r="L130" s="39"/>
      <c r="M130" s="39"/>
      <c r="N130" s="39"/>
      <c r="O130" s="39"/>
      <c r="P130" s="46"/>
    </row>
    <row r="131" spans="1:16" ht="15" x14ac:dyDescent="0.25">
      <c r="A131" s="124"/>
      <c r="B131" s="76" t="s">
        <v>118</v>
      </c>
      <c r="C131" s="30">
        <v>3057193.5309200003</v>
      </c>
      <c r="D131" s="30">
        <v>22161064.567000002</v>
      </c>
      <c r="E131" s="30">
        <v>104860.18575999999</v>
      </c>
      <c r="F131" s="30">
        <v>3917.7891800000002</v>
      </c>
      <c r="G131" s="30">
        <v>163806.25216999999</v>
      </c>
      <c r="H131" s="30">
        <v>126193.115079411</v>
      </c>
      <c r="I131" s="30">
        <v>7248942.7993499991</v>
      </c>
      <c r="J131" s="30">
        <v>5100961.9673100002</v>
      </c>
      <c r="K131" s="30">
        <v>18656894.017999999</v>
      </c>
      <c r="L131" s="30">
        <v>14282933.942</v>
      </c>
      <c r="M131" s="30">
        <v>10056693.425000001</v>
      </c>
      <c r="N131" s="30">
        <v>544641.36148999888</v>
      </c>
      <c r="O131" s="30">
        <v>15315214.957</v>
      </c>
      <c r="P131" s="31">
        <v>756965.42200000002</v>
      </c>
    </row>
    <row r="132" spans="1:16" ht="15" x14ac:dyDescent="0.25">
      <c r="A132" s="124"/>
      <c r="B132" s="159" t="s">
        <v>119</v>
      </c>
      <c r="C132" s="39"/>
      <c r="D132" s="39"/>
      <c r="E132" s="39"/>
      <c r="F132" s="39"/>
      <c r="G132" s="39"/>
      <c r="H132" s="39"/>
      <c r="I132" s="39"/>
      <c r="J132" s="39"/>
      <c r="K132" s="39"/>
      <c r="L132" s="39"/>
      <c r="M132" s="39"/>
      <c r="N132" s="39"/>
      <c r="O132" s="39"/>
      <c r="P132" s="46"/>
    </row>
    <row r="133" spans="1:16" ht="15" x14ac:dyDescent="0.25">
      <c r="A133" s="124"/>
      <c r="B133" s="76" t="s">
        <v>120</v>
      </c>
      <c r="C133" s="30">
        <v>2263196.9933099998</v>
      </c>
      <c r="D133" s="30">
        <v>34684463.122000001</v>
      </c>
      <c r="E133" s="30">
        <v>1299375.5668599999</v>
      </c>
      <c r="F133" s="30">
        <v>32966.391149999996</v>
      </c>
      <c r="G133" s="30">
        <v>4714.4794800000009</v>
      </c>
      <c r="H133" s="30">
        <v>317649.36080998997</v>
      </c>
      <c r="I133" s="30">
        <v>4215889.0039500007</v>
      </c>
      <c r="J133" s="30">
        <v>6799255.0498199994</v>
      </c>
      <c r="K133" s="30">
        <v>30491700.092999998</v>
      </c>
      <c r="L133" s="30">
        <v>11272765.058</v>
      </c>
      <c r="M133" s="30">
        <v>15794900.086999999</v>
      </c>
      <c r="N133" s="30">
        <v>2120299.319990003</v>
      </c>
      <c r="O133" s="30">
        <v>25149891.82</v>
      </c>
      <c r="P133" s="31">
        <v>136.054</v>
      </c>
    </row>
    <row r="134" spans="1:16" ht="15" x14ac:dyDescent="0.25">
      <c r="A134" s="124"/>
      <c r="B134" s="159" t="s">
        <v>121</v>
      </c>
      <c r="C134" s="39"/>
      <c r="D134" s="39"/>
      <c r="E134" s="39"/>
      <c r="F134" s="39"/>
      <c r="G134" s="39"/>
      <c r="H134" s="39"/>
      <c r="I134" s="39"/>
      <c r="J134" s="39"/>
      <c r="K134" s="39"/>
      <c r="L134" s="39"/>
      <c r="M134" s="39"/>
      <c r="N134" s="39"/>
      <c r="O134" s="39"/>
      <c r="P134" s="46"/>
    </row>
    <row r="135" spans="1:16" ht="15" x14ac:dyDescent="0.25">
      <c r="A135" s="123"/>
      <c r="B135" s="19" t="s">
        <v>122</v>
      </c>
      <c r="C135" s="42">
        <v>-206079</v>
      </c>
      <c r="D135" s="42">
        <v>-1597609.7320000001</v>
      </c>
      <c r="E135" s="42">
        <v>-30630.632519999996</v>
      </c>
      <c r="F135" s="42">
        <v>-101.40168</v>
      </c>
      <c r="G135" s="42">
        <v>-6516.4130399999985</v>
      </c>
      <c r="H135" s="42">
        <v>-29347.281299999999</v>
      </c>
      <c r="I135" s="42">
        <v>-334816.38529000001</v>
      </c>
      <c r="J135" s="42">
        <v>-497215</v>
      </c>
      <c r="K135" s="42">
        <v>-2166572.0949999997</v>
      </c>
      <c r="L135" s="42">
        <v>-1251092</v>
      </c>
      <c r="M135" s="42">
        <v>-526076.07900000003</v>
      </c>
      <c r="N135" s="42">
        <v>-74630.740060000084</v>
      </c>
      <c r="O135" s="42">
        <v>-1016067</v>
      </c>
      <c r="P135" s="43">
        <v>-13666</v>
      </c>
    </row>
    <row r="136" spans="1:16" ht="15" x14ac:dyDescent="0.25">
      <c r="A136" s="123"/>
      <c r="B136" s="158" t="s">
        <v>123</v>
      </c>
      <c r="C136" s="42"/>
      <c r="D136" s="42"/>
      <c r="E136" s="42"/>
      <c r="F136" s="42"/>
      <c r="G136" s="42"/>
      <c r="H136" s="42"/>
      <c r="I136" s="42"/>
      <c r="J136" s="42"/>
      <c r="K136" s="42"/>
      <c r="L136" s="42"/>
      <c r="M136" s="42"/>
      <c r="N136" s="42"/>
      <c r="O136" s="42"/>
      <c r="P136" s="43"/>
    </row>
    <row r="137" spans="1:16" ht="15" x14ac:dyDescent="0.25">
      <c r="A137" s="123"/>
      <c r="B137" s="19" t="s">
        <v>124</v>
      </c>
      <c r="C137" s="42">
        <v>7318682.8801600002</v>
      </c>
      <c r="D137" s="42">
        <v>82214707.697999999</v>
      </c>
      <c r="E137" s="42">
        <v>2258664.9228399997</v>
      </c>
      <c r="F137" s="42">
        <v>1925989.5674600098</v>
      </c>
      <c r="G137" s="42">
        <v>837542</v>
      </c>
      <c r="H137" s="42">
        <v>877625.72274000023</v>
      </c>
      <c r="I137" s="42">
        <v>22429232.053950001</v>
      </c>
      <c r="J137" s="42">
        <v>16299372.24698</v>
      </c>
      <c r="K137" s="42">
        <v>90106216.839000002</v>
      </c>
      <c r="L137" s="42">
        <v>39221574</v>
      </c>
      <c r="M137" s="42">
        <v>35831730.789000005</v>
      </c>
      <c r="N137" s="42">
        <v>2442979.1403100002</v>
      </c>
      <c r="O137" s="42">
        <v>48213968.917999998</v>
      </c>
      <c r="P137" s="43">
        <v>1852164.446</v>
      </c>
    </row>
    <row r="138" spans="1:16" ht="15" x14ac:dyDescent="0.25">
      <c r="A138" s="123"/>
      <c r="B138" s="158" t="s">
        <v>125</v>
      </c>
      <c r="C138" s="42"/>
      <c r="D138" s="42"/>
      <c r="E138" s="42"/>
      <c r="F138" s="42"/>
      <c r="G138" s="42"/>
      <c r="H138" s="42"/>
      <c r="I138" s="42"/>
      <c r="J138" s="42"/>
      <c r="K138" s="42"/>
      <c r="L138" s="42"/>
      <c r="M138" s="42"/>
      <c r="N138" s="42"/>
      <c r="O138" s="42"/>
      <c r="P138" s="43"/>
    </row>
    <row r="139" spans="1:16" ht="15" x14ac:dyDescent="0.25">
      <c r="A139" s="124"/>
      <c r="B139" s="76" t="s">
        <v>114</v>
      </c>
      <c r="C139" s="30">
        <v>886584.41928999999</v>
      </c>
      <c r="D139" s="30">
        <v>8084634.8720000004</v>
      </c>
      <c r="E139" s="30">
        <v>0</v>
      </c>
      <c r="F139" s="30">
        <v>50000</v>
      </c>
      <c r="G139" s="30">
        <v>0</v>
      </c>
      <c r="H139" s="30">
        <v>173566.27484999999</v>
      </c>
      <c r="I139" s="30">
        <v>2479226.7284599999</v>
      </c>
      <c r="J139" s="30">
        <v>2902642.6491700001</v>
      </c>
      <c r="K139" s="30">
        <v>5803525.9539999999</v>
      </c>
      <c r="L139" s="30">
        <v>7954149</v>
      </c>
      <c r="M139" s="30">
        <v>4764046.1109999996</v>
      </c>
      <c r="N139" s="30">
        <v>0</v>
      </c>
      <c r="O139" s="30">
        <v>7344533.6739999996</v>
      </c>
      <c r="P139" s="31">
        <v>318824.99800000002</v>
      </c>
    </row>
    <row r="140" spans="1:16" ht="15" x14ac:dyDescent="0.25">
      <c r="A140" s="124"/>
      <c r="B140" s="159" t="s">
        <v>115</v>
      </c>
      <c r="C140" s="39"/>
      <c r="D140" s="39"/>
      <c r="E140" s="39"/>
      <c r="F140" s="39"/>
      <c r="G140" s="39"/>
      <c r="H140" s="39"/>
      <c r="I140" s="39"/>
      <c r="J140" s="39"/>
      <c r="K140" s="39"/>
      <c r="L140" s="39"/>
      <c r="M140" s="39"/>
      <c r="N140" s="39"/>
      <c r="O140" s="39"/>
      <c r="P140" s="46"/>
    </row>
    <row r="141" spans="1:16" ht="15" x14ac:dyDescent="0.25">
      <c r="A141" s="124"/>
      <c r="B141" s="76" t="s">
        <v>116</v>
      </c>
      <c r="C141" s="30">
        <v>223659.20619999999</v>
      </c>
      <c r="D141" s="30">
        <v>876272.28899999999</v>
      </c>
      <c r="E141" s="30">
        <v>0</v>
      </c>
      <c r="F141" s="30">
        <v>459622.82759</v>
      </c>
      <c r="G141" s="30">
        <v>1114</v>
      </c>
      <c r="H141" s="30">
        <v>4041.3939</v>
      </c>
      <c r="I141" s="30">
        <v>89621.163560000001</v>
      </c>
      <c r="J141" s="30">
        <v>361066.07423999999</v>
      </c>
      <c r="K141" s="30">
        <v>782193.21900000004</v>
      </c>
      <c r="L141" s="30">
        <v>1920782.058</v>
      </c>
      <c r="M141" s="30">
        <v>1112546.5970000001</v>
      </c>
      <c r="N141" s="30">
        <v>2442979.1403100002</v>
      </c>
      <c r="O141" s="30">
        <v>554215.58600000001</v>
      </c>
      <c r="P141" s="31">
        <v>562951.03399999999</v>
      </c>
    </row>
    <row r="142" spans="1:16" ht="15" x14ac:dyDescent="0.25">
      <c r="A142" s="124"/>
      <c r="B142" s="159" t="s">
        <v>117</v>
      </c>
      <c r="C142" s="30"/>
      <c r="D142" s="30"/>
      <c r="E142" s="30"/>
      <c r="F142" s="30"/>
      <c r="G142" s="30"/>
      <c r="H142" s="30"/>
      <c r="I142" s="30"/>
      <c r="J142" s="30"/>
      <c r="K142" s="30"/>
      <c r="L142" s="30"/>
      <c r="M142" s="30"/>
      <c r="N142" s="30"/>
      <c r="O142" s="30"/>
      <c r="P142" s="31"/>
    </row>
    <row r="143" spans="1:16" ht="15" x14ac:dyDescent="0.25">
      <c r="A143" s="124"/>
      <c r="B143" s="76" t="s">
        <v>126</v>
      </c>
      <c r="C143" s="30">
        <v>6208439.2546699997</v>
      </c>
      <c r="D143" s="30">
        <v>73253800.537</v>
      </c>
      <c r="E143" s="30">
        <v>2258664.9228399997</v>
      </c>
      <c r="F143" s="30">
        <v>1416366.7398700099</v>
      </c>
      <c r="G143" s="30">
        <v>836428</v>
      </c>
      <c r="H143" s="30">
        <v>700018.05399000028</v>
      </c>
      <c r="I143" s="30">
        <v>19860384.161930002</v>
      </c>
      <c r="J143" s="30">
        <v>13035663.523569999</v>
      </c>
      <c r="K143" s="30">
        <v>83520497.666000009</v>
      </c>
      <c r="L143" s="30">
        <v>29346642.942000002</v>
      </c>
      <c r="M143" s="30">
        <v>29955138.081</v>
      </c>
      <c r="N143" s="30">
        <v>0</v>
      </c>
      <c r="O143" s="30">
        <v>40315219.658</v>
      </c>
      <c r="P143" s="31">
        <v>970388.41399999999</v>
      </c>
    </row>
    <row r="144" spans="1:16" ht="15" x14ac:dyDescent="0.25">
      <c r="A144" s="125"/>
      <c r="B144" s="160" t="s">
        <v>127</v>
      </c>
      <c r="C144" s="47"/>
      <c r="D144" s="47"/>
      <c r="E144" s="47"/>
      <c r="F144" s="47"/>
      <c r="G144" s="47"/>
      <c r="H144" s="47"/>
      <c r="I144" s="47"/>
      <c r="J144" s="47"/>
      <c r="K144" s="47"/>
      <c r="L144" s="47"/>
      <c r="M144" s="47"/>
      <c r="N144" s="47"/>
      <c r="O144" s="47"/>
      <c r="P144" s="48"/>
    </row>
    <row r="145" spans="1:18" ht="15" x14ac:dyDescent="0.25">
      <c r="A145"/>
      <c r="B145" s="39"/>
      <c r="C145" s="39"/>
      <c r="D145" s="39"/>
      <c r="E145" s="39"/>
      <c r="F145" s="39"/>
      <c r="G145" s="39"/>
      <c r="H145" s="39"/>
      <c r="I145" s="39"/>
      <c r="J145" s="39"/>
      <c r="K145" s="39"/>
      <c r="L145" s="39"/>
      <c r="M145" s="39"/>
      <c r="N145" s="39"/>
      <c r="O145" s="39"/>
      <c r="P145" s="39"/>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50" orientation="landscape" horizontalDpi="360" verticalDpi="360" r:id="rId1"/>
  <rowBreaks count="2" manualBreakCount="2">
    <brk id="55" max="16383" man="1"/>
    <brk id="120" max="1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zoomScaleNormal="100" workbookViewId="0"/>
  </sheetViews>
  <sheetFormatPr defaultColWidth="9.140625" defaultRowHeight="11.25" x14ac:dyDescent="0.2"/>
  <cols>
    <col min="1" max="1" width="4.28515625" style="11" customWidth="1"/>
    <col min="2" max="2" width="109.140625" style="11" customWidth="1"/>
    <col min="3" max="7" width="12.42578125" style="11" customWidth="1"/>
    <col min="8" max="8" width="10.28515625" style="11" customWidth="1"/>
    <col min="9" max="16" width="12.42578125" style="11" customWidth="1"/>
    <col min="17" max="16384" width="9.140625" style="11"/>
  </cols>
  <sheetData>
    <row r="1" spans="1:16" ht="15" customHeight="1" x14ac:dyDescent="0.2">
      <c r="A1" s="23" t="s">
        <v>33</v>
      </c>
    </row>
    <row r="2" spans="1:16" ht="15" customHeight="1" x14ac:dyDescent="0.2">
      <c r="A2" s="24" t="s">
        <v>317</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131</v>
      </c>
      <c r="I4" s="34" t="s">
        <v>96</v>
      </c>
      <c r="J4" s="34" t="s">
        <v>10</v>
      </c>
      <c r="K4" s="34" t="s">
        <v>6</v>
      </c>
      <c r="L4" s="34" t="s">
        <v>46</v>
      </c>
      <c r="M4" s="34" t="s">
        <v>8</v>
      </c>
      <c r="N4" s="34" t="s">
        <v>68</v>
      </c>
      <c r="O4" s="34" t="s">
        <v>110</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1660498.7601299998</v>
      </c>
      <c r="D6" s="14">
        <v>8154378.3279999997</v>
      </c>
      <c r="E6" s="14">
        <v>647218.89599999995</v>
      </c>
      <c r="F6" s="14">
        <v>219056.53344</v>
      </c>
      <c r="G6" s="14">
        <v>66125.582049999997</v>
      </c>
      <c r="H6" s="14">
        <v>152014.87148</v>
      </c>
      <c r="I6" s="14">
        <v>3965742.7337999996</v>
      </c>
      <c r="J6" s="14">
        <v>3020333.2402399997</v>
      </c>
      <c r="K6" s="14">
        <v>23677703.909000002</v>
      </c>
      <c r="L6" s="14">
        <v>5857601</v>
      </c>
      <c r="M6" s="14">
        <v>6245821.4815699998</v>
      </c>
      <c r="N6" s="14">
        <v>259987.05511000002</v>
      </c>
      <c r="O6" s="14">
        <v>8711389.4059999995</v>
      </c>
      <c r="P6" s="26">
        <v>488544.3</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341.83555999999999</v>
      </c>
      <c r="D8" s="14">
        <v>929972.228</v>
      </c>
      <c r="E8" s="14">
        <v>0</v>
      </c>
      <c r="F8" s="14">
        <v>82886</v>
      </c>
      <c r="G8" s="14">
        <v>4944.76595</v>
      </c>
      <c r="H8" s="14">
        <v>42455.792359999999</v>
      </c>
      <c r="I8" s="14">
        <v>713.33708999999999</v>
      </c>
      <c r="J8" s="14">
        <v>7582.1775700000007</v>
      </c>
      <c r="K8" s="14">
        <v>820841.63</v>
      </c>
      <c r="L8" s="14">
        <v>377664</v>
      </c>
      <c r="M8" s="14">
        <v>103838.30600000001</v>
      </c>
      <c r="N8" s="14">
        <v>5716.6817699999992</v>
      </c>
      <c r="O8" s="14">
        <v>587772.03700000001</v>
      </c>
      <c r="P8" s="26">
        <v>435954.35</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5">
      <c r="A10" s="129"/>
      <c r="B10" s="16" t="s">
        <v>299</v>
      </c>
      <c r="C10" s="30">
        <v>341.83555999999999</v>
      </c>
      <c r="D10" s="30">
        <v>430500.554</v>
      </c>
      <c r="E10" s="30">
        <v>0</v>
      </c>
      <c r="F10" s="30">
        <v>2.78654</v>
      </c>
      <c r="G10" s="30">
        <v>74.464740000000006</v>
      </c>
      <c r="H10" s="30">
        <v>417.62049999999999</v>
      </c>
      <c r="I10" s="30">
        <v>713.33708999999999</v>
      </c>
      <c r="J10" s="30">
        <v>7582.1775700000007</v>
      </c>
      <c r="K10" s="30">
        <v>432324.011</v>
      </c>
      <c r="L10" s="30">
        <v>263199</v>
      </c>
      <c r="M10" s="30">
        <v>98057.887000000002</v>
      </c>
      <c r="N10" s="30">
        <v>5716.6817699999992</v>
      </c>
      <c r="O10" s="30">
        <v>587772.03700000001</v>
      </c>
      <c r="P10" s="31">
        <v>89913.93</v>
      </c>
    </row>
    <row r="11" spans="1:16" ht="15" customHeight="1" x14ac:dyDescent="0.25">
      <c r="A11" s="129"/>
      <c r="B11" s="16" t="s">
        <v>300</v>
      </c>
      <c r="C11" s="30">
        <v>0</v>
      </c>
      <c r="D11" s="30">
        <v>48879.463000000003</v>
      </c>
      <c r="E11" s="30">
        <v>0</v>
      </c>
      <c r="F11" s="30">
        <v>8224.5515500000001</v>
      </c>
      <c r="G11" s="30">
        <v>0</v>
      </c>
      <c r="H11" s="30">
        <v>3807.5576099999998</v>
      </c>
      <c r="I11" s="30">
        <v>0</v>
      </c>
      <c r="J11" s="30">
        <v>0</v>
      </c>
      <c r="K11" s="30">
        <v>1849.0160000000001</v>
      </c>
      <c r="L11" s="30">
        <v>0</v>
      </c>
      <c r="M11" s="30">
        <v>1163.2090000000001</v>
      </c>
      <c r="N11" s="30">
        <v>0</v>
      </c>
      <c r="O11" s="30">
        <v>0</v>
      </c>
      <c r="P11" s="31">
        <v>40.423999999999999</v>
      </c>
    </row>
    <row r="12" spans="1:16" ht="15" customHeight="1" x14ac:dyDescent="0.25">
      <c r="A12" s="129"/>
      <c r="B12" s="16" t="s">
        <v>301</v>
      </c>
      <c r="C12" s="30">
        <v>0</v>
      </c>
      <c r="D12" s="30">
        <v>450592.21100000001</v>
      </c>
      <c r="E12" s="30">
        <v>0</v>
      </c>
      <c r="F12" s="30">
        <v>74405.202000000005</v>
      </c>
      <c r="G12" s="30">
        <v>4870.3012099999996</v>
      </c>
      <c r="H12" s="30">
        <v>38230.614249999999</v>
      </c>
      <c r="I12" s="30">
        <v>0</v>
      </c>
      <c r="J12" s="30">
        <v>0</v>
      </c>
      <c r="K12" s="30">
        <v>386668.603</v>
      </c>
      <c r="L12" s="30">
        <v>114465</v>
      </c>
      <c r="M12" s="30">
        <v>4617.21</v>
      </c>
      <c r="N12" s="30">
        <v>0</v>
      </c>
      <c r="O12" s="30">
        <v>0</v>
      </c>
      <c r="P12" s="31">
        <v>345999.99599999998</v>
      </c>
    </row>
    <row r="13" spans="1:16" ht="15" customHeight="1" x14ac:dyDescent="0.25">
      <c r="A13" s="129"/>
      <c r="B13" s="16" t="s">
        <v>302</v>
      </c>
      <c r="C13" s="30">
        <v>0</v>
      </c>
      <c r="D13" s="30">
        <v>0</v>
      </c>
      <c r="E13" s="30">
        <v>0</v>
      </c>
      <c r="F13" s="30">
        <v>253.80932000000001</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53465.091</v>
      </c>
      <c r="D14" s="14">
        <v>1268946.4310000001</v>
      </c>
      <c r="E14" s="14">
        <v>24999.138309999998</v>
      </c>
      <c r="F14" s="14">
        <v>0</v>
      </c>
      <c r="G14" s="14">
        <v>397.59073000000001</v>
      </c>
      <c r="H14" s="14">
        <v>20530.305640000002</v>
      </c>
      <c r="I14" s="14">
        <v>186347.11703999998</v>
      </c>
      <c r="J14" s="14">
        <v>203426.54813000001</v>
      </c>
      <c r="K14" s="14">
        <v>1066057.774</v>
      </c>
      <c r="L14" s="14">
        <v>1749351</v>
      </c>
      <c r="M14" s="14">
        <v>113508.89300000001</v>
      </c>
      <c r="N14" s="14">
        <v>0</v>
      </c>
      <c r="O14" s="14">
        <v>99166.451000000001</v>
      </c>
      <c r="P14" s="26">
        <v>19799.227999999999</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5">
      <c r="A16" s="129"/>
      <c r="B16" s="16" t="s">
        <v>300</v>
      </c>
      <c r="C16" s="30">
        <v>32967.690999999999</v>
      </c>
      <c r="D16" s="30">
        <v>30193.537</v>
      </c>
      <c r="E16" s="30">
        <v>24999.138309999998</v>
      </c>
      <c r="F16" s="30">
        <v>0</v>
      </c>
      <c r="G16" s="30">
        <v>59.266599999999997</v>
      </c>
      <c r="H16" s="30">
        <v>20530.305640000002</v>
      </c>
      <c r="I16" s="30">
        <v>186347.11703999998</v>
      </c>
      <c r="J16" s="30">
        <v>193658.84547</v>
      </c>
      <c r="K16" s="30">
        <v>983105.43599999999</v>
      </c>
      <c r="L16" s="30">
        <v>1694391</v>
      </c>
      <c r="M16" s="30">
        <v>108154.698</v>
      </c>
      <c r="N16" s="30">
        <v>0</v>
      </c>
      <c r="O16" s="30">
        <v>99166.451000000001</v>
      </c>
      <c r="P16" s="31">
        <v>19031.937999999998</v>
      </c>
    </row>
    <row r="17" spans="1:16" ht="15" customHeight="1" x14ac:dyDescent="0.25">
      <c r="A17" s="129"/>
      <c r="B17" s="16" t="s">
        <v>301</v>
      </c>
      <c r="C17" s="30">
        <v>20497.400000000001</v>
      </c>
      <c r="D17" s="30">
        <v>1159564.375</v>
      </c>
      <c r="E17" s="30">
        <v>0</v>
      </c>
      <c r="F17" s="30">
        <v>0</v>
      </c>
      <c r="G17" s="30">
        <v>338.32413000000003</v>
      </c>
      <c r="H17" s="30">
        <v>0</v>
      </c>
      <c r="I17" s="30">
        <v>0</v>
      </c>
      <c r="J17" s="30">
        <v>0</v>
      </c>
      <c r="K17" s="30">
        <v>99.73</v>
      </c>
      <c r="L17" s="30">
        <v>54960</v>
      </c>
      <c r="M17" s="30">
        <v>5354.1949999999997</v>
      </c>
      <c r="N17" s="30">
        <v>0</v>
      </c>
      <c r="O17" s="30">
        <v>0</v>
      </c>
      <c r="P17" s="31">
        <v>745.05700000000002</v>
      </c>
    </row>
    <row r="18" spans="1:16" ht="15" customHeight="1" x14ac:dyDescent="0.25">
      <c r="A18" s="129"/>
      <c r="B18" s="16" t="s">
        <v>302</v>
      </c>
      <c r="C18" s="30">
        <v>0</v>
      </c>
      <c r="D18" s="30">
        <v>79188.519</v>
      </c>
      <c r="E18" s="30">
        <v>0</v>
      </c>
      <c r="F18" s="30">
        <v>0</v>
      </c>
      <c r="G18" s="30">
        <v>0</v>
      </c>
      <c r="H18" s="30">
        <v>0</v>
      </c>
      <c r="I18" s="30">
        <v>0</v>
      </c>
      <c r="J18" s="30">
        <v>9767.7026600000008</v>
      </c>
      <c r="K18" s="30">
        <v>82852.607999999993</v>
      </c>
      <c r="L18" s="30">
        <v>0</v>
      </c>
      <c r="M18" s="30">
        <v>0</v>
      </c>
      <c r="N18" s="30">
        <v>0</v>
      </c>
      <c r="O18" s="30">
        <v>0</v>
      </c>
      <c r="P18" s="31">
        <v>22.233000000000001</v>
      </c>
    </row>
    <row r="19" spans="1:16"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27059.843059999999</v>
      </c>
      <c r="D24" s="14">
        <v>12910801.579</v>
      </c>
      <c r="E24" s="14">
        <v>6094.9100099999996</v>
      </c>
      <c r="F24" s="14">
        <v>1746150.32045</v>
      </c>
      <c r="G24" s="14">
        <v>1318016.0311699999</v>
      </c>
      <c r="H24" s="14">
        <v>151950.57113</v>
      </c>
      <c r="I24" s="14">
        <v>918094.54452</v>
      </c>
      <c r="J24" s="14">
        <v>123338.42039</v>
      </c>
      <c r="K24" s="14">
        <v>6087736.6160000004</v>
      </c>
      <c r="L24" s="14">
        <v>7220996</v>
      </c>
      <c r="M24" s="14">
        <v>1666764.713</v>
      </c>
      <c r="N24" s="14">
        <v>0.75</v>
      </c>
      <c r="O24" s="14">
        <v>5340046.8100000005</v>
      </c>
      <c r="P24" s="26">
        <v>259769.09</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5">
      <c r="A26" s="129"/>
      <c r="B26" s="16" t="s">
        <v>300</v>
      </c>
      <c r="C26" s="30">
        <v>2388.0670099999998</v>
      </c>
      <c r="D26" s="30">
        <v>54635.535000000003</v>
      </c>
      <c r="E26" s="30">
        <v>0</v>
      </c>
      <c r="F26" s="30">
        <v>6034.61247</v>
      </c>
      <c r="G26" s="30">
        <v>0</v>
      </c>
      <c r="H26" s="30">
        <v>0</v>
      </c>
      <c r="I26" s="30">
        <v>0</v>
      </c>
      <c r="J26" s="30">
        <v>22210.677319999999</v>
      </c>
      <c r="K26" s="30">
        <v>163801.927</v>
      </c>
      <c r="L26" s="30">
        <v>60380</v>
      </c>
      <c r="M26" s="30">
        <v>431389.42200000002</v>
      </c>
      <c r="N26" s="30">
        <v>0.75</v>
      </c>
      <c r="O26" s="30">
        <v>72653.467000000004</v>
      </c>
      <c r="P26" s="31">
        <v>0</v>
      </c>
    </row>
    <row r="27" spans="1:16" ht="15" customHeight="1" x14ac:dyDescent="0.25">
      <c r="A27" s="129"/>
      <c r="B27" s="16" t="s">
        <v>301</v>
      </c>
      <c r="C27" s="30">
        <v>24671.77605</v>
      </c>
      <c r="D27" s="30">
        <v>12856166.044</v>
      </c>
      <c r="E27" s="30">
        <v>6094.9100099999996</v>
      </c>
      <c r="F27" s="30">
        <v>1740115.7079799999</v>
      </c>
      <c r="G27" s="30">
        <v>1287669.50452</v>
      </c>
      <c r="H27" s="30">
        <v>151950.57113</v>
      </c>
      <c r="I27" s="30">
        <v>918094.54452</v>
      </c>
      <c r="J27" s="30">
        <v>101127.74307</v>
      </c>
      <c r="K27" s="30">
        <v>5923934.6890000002</v>
      </c>
      <c r="L27" s="30">
        <v>7160616</v>
      </c>
      <c r="M27" s="30">
        <v>1235375.291</v>
      </c>
      <c r="N27" s="30">
        <v>0</v>
      </c>
      <c r="O27" s="30">
        <v>2288091.102</v>
      </c>
      <c r="P27" s="31">
        <v>259769.09</v>
      </c>
    </row>
    <row r="28" spans="1:16" ht="15" customHeight="1" x14ac:dyDescent="0.25">
      <c r="A28" s="129"/>
      <c r="B28" s="16" t="s">
        <v>302</v>
      </c>
      <c r="C28" s="30">
        <v>0</v>
      </c>
      <c r="D28" s="30">
        <v>0</v>
      </c>
      <c r="E28" s="30">
        <v>0</v>
      </c>
      <c r="F28" s="30">
        <v>0</v>
      </c>
      <c r="G28" s="30">
        <v>30346.52665</v>
      </c>
      <c r="H28" s="30">
        <v>0</v>
      </c>
      <c r="I28" s="30">
        <v>0</v>
      </c>
      <c r="J28" s="30">
        <v>0</v>
      </c>
      <c r="K28" s="30">
        <v>0</v>
      </c>
      <c r="L28" s="30">
        <v>0</v>
      </c>
      <c r="M28" s="30">
        <v>0</v>
      </c>
      <c r="N28" s="30">
        <v>0</v>
      </c>
      <c r="O28" s="30">
        <v>2979302.2409999999</v>
      </c>
      <c r="P28" s="31">
        <v>0</v>
      </c>
    </row>
    <row r="29" spans="1:16" ht="15" customHeight="1" x14ac:dyDescent="0.2">
      <c r="A29" s="4" t="s">
        <v>16</v>
      </c>
      <c r="B29" s="5" t="s">
        <v>54</v>
      </c>
      <c r="C29" s="14">
        <v>6021914.9246999994</v>
      </c>
      <c r="D29" s="14">
        <v>63640634.204999998</v>
      </c>
      <c r="E29" s="14">
        <v>1892522.7480700002</v>
      </c>
      <c r="F29" s="14">
        <v>587550.31318000006</v>
      </c>
      <c r="G29" s="14">
        <v>673788.75582000008</v>
      </c>
      <c r="H29" s="14">
        <v>697891.0128599999</v>
      </c>
      <c r="I29" s="14">
        <v>18978799.84268</v>
      </c>
      <c r="J29" s="14">
        <v>14915971.498849999</v>
      </c>
      <c r="K29" s="14">
        <v>67143944.669</v>
      </c>
      <c r="L29" s="14">
        <v>26037587</v>
      </c>
      <c r="M29" s="14">
        <v>32137818.66384</v>
      </c>
      <c r="N29" s="14">
        <v>2472711.1371799982</v>
      </c>
      <c r="O29" s="14">
        <v>40373867.505000003</v>
      </c>
      <c r="P29" s="26">
        <v>1207035.8769999999</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5">
      <c r="A31" s="129"/>
      <c r="B31" s="16" t="s">
        <v>301</v>
      </c>
      <c r="C31" s="30">
        <v>823025.02879999997</v>
      </c>
      <c r="D31" s="30">
        <v>8205196.398</v>
      </c>
      <c r="E31" s="30">
        <v>593555.44542</v>
      </c>
      <c r="F31" s="30">
        <v>338030.21295000002</v>
      </c>
      <c r="G31" s="30">
        <v>408831.93518000003</v>
      </c>
      <c r="H31" s="30">
        <v>299844.81483999995</v>
      </c>
      <c r="I31" s="30">
        <v>7966459.9490600005</v>
      </c>
      <c r="J31" s="30">
        <v>3517476.8662700001</v>
      </c>
      <c r="K31" s="30">
        <v>17474809.045000002</v>
      </c>
      <c r="L31" s="30">
        <v>2338697</v>
      </c>
      <c r="M31" s="30">
        <v>6845125.9710400002</v>
      </c>
      <c r="N31" s="30">
        <v>0</v>
      </c>
      <c r="O31" s="30">
        <v>3458792.324</v>
      </c>
      <c r="P31" s="31">
        <v>532772.86300000001</v>
      </c>
    </row>
    <row r="32" spans="1:16" ht="15" customHeight="1" x14ac:dyDescent="0.25">
      <c r="A32" s="129"/>
      <c r="B32" s="16" t="s">
        <v>302</v>
      </c>
      <c r="C32" s="30">
        <v>5198889.8958999999</v>
      </c>
      <c r="D32" s="30">
        <v>55435437.806999996</v>
      </c>
      <c r="E32" s="30">
        <v>1298967.3026500002</v>
      </c>
      <c r="F32" s="30">
        <v>249520.10022999998</v>
      </c>
      <c r="G32" s="30">
        <v>264956.82063999999</v>
      </c>
      <c r="H32" s="30">
        <v>398046.19801999995</v>
      </c>
      <c r="I32" s="30">
        <v>11012339.893620001</v>
      </c>
      <c r="J32" s="30">
        <v>11398494.632579999</v>
      </c>
      <c r="K32" s="30">
        <v>49669135.623999998</v>
      </c>
      <c r="L32" s="30">
        <v>23698890</v>
      </c>
      <c r="M32" s="30">
        <v>25292692.6928</v>
      </c>
      <c r="N32" s="30">
        <v>2472711.1371799982</v>
      </c>
      <c r="O32" s="30">
        <v>36915075.181000002</v>
      </c>
      <c r="P32" s="31">
        <v>674263.01399999997</v>
      </c>
    </row>
    <row r="33" spans="1:16" ht="15" customHeight="1" x14ac:dyDescent="0.2">
      <c r="A33" s="4" t="s">
        <v>17</v>
      </c>
      <c r="B33" s="5" t="s">
        <v>56</v>
      </c>
      <c r="C33" s="14">
        <v>114.78827</v>
      </c>
      <c r="D33" s="14">
        <v>109059</v>
      </c>
      <c r="E33" s="14">
        <v>0</v>
      </c>
      <c r="F33" s="14">
        <v>1197.2285300000001</v>
      </c>
      <c r="G33" s="14">
        <v>10463</v>
      </c>
      <c r="H33" s="14">
        <v>361</v>
      </c>
      <c r="I33" s="14">
        <v>73486</v>
      </c>
      <c r="J33" s="14">
        <v>5411</v>
      </c>
      <c r="K33" s="14">
        <v>5898</v>
      </c>
      <c r="L33" s="14">
        <v>19639</v>
      </c>
      <c r="M33" s="14">
        <v>25174</v>
      </c>
      <c r="N33" s="14">
        <v>0</v>
      </c>
      <c r="O33" s="14">
        <v>7447</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-505.14486999999997</v>
      </c>
      <c r="I35" s="14">
        <v>0</v>
      </c>
      <c r="J35" s="14">
        <v>0</v>
      </c>
      <c r="K35" s="14">
        <v>0</v>
      </c>
      <c r="L35" s="14">
        <v>30661</v>
      </c>
      <c r="M35" s="14">
        <v>32544.437999999998</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461989.13299999997</v>
      </c>
      <c r="E37" s="14">
        <v>845.80292000000009</v>
      </c>
      <c r="F37" s="14">
        <v>0</v>
      </c>
      <c r="G37" s="14">
        <v>0</v>
      </c>
      <c r="H37" s="14">
        <v>6240.3919999999998</v>
      </c>
      <c r="I37" s="14">
        <v>172304.82525999998</v>
      </c>
      <c r="J37" s="14">
        <v>3952.4883500000001</v>
      </c>
      <c r="K37" s="14">
        <v>715609.19200000004</v>
      </c>
      <c r="L37" s="14">
        <v>90667.45</v>
      </c>
      <c r="M37" s="14">
        <v>274668.11351999996</v>
      </c>
      <c r="N37" s="14">
        <v>0</v>
      </c>
      <c r="O37" s="14">
        <v>225432.29800000001</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64178.935700000002</v>
      </c>
      <c r="D39" s="14">
        <v>537278.63800000004</v>
      </c>
      <c r="E39" s="14">
        <v>7205.3922000000002</v>
      </c>
      <c r="F39" s="14">
        <v>19865.819520000001</v>
      </c>
      <c r="G39" s="14">
        <v>14308.07735</v>
      </c>
      <c r="H39" s="14">
        <v>9839.1006699999998</v>
      </c>
      <c r="I39" s="14">
        <v>269076.77799999999</v>
      </c>
      <c r="J39" s="14">
        <v>334543.11937999999</v>
      </c>
      <c r="K39" s="14">
        <v>589619.96700000006</v>
      </c>
      <c r="L39" s="14">
        <v>239659</v>
      </c>
      <c r="M39" s="14">
        <v>209224.02799999999</v>
      </c>
      <c r="N39" s="14">
        <v>4414.5728800000006</v>
      </c>
      <c r="O39" s="14">
        <v>497499.02800000005</v>
      </c>
      <c r="P39" s="26">
        <v>9974.5310000000009</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5">
      <c r="A41" s="129"/>
      <c r="B41" s="16" t="s">
        <v>303</v>
      </c>
      <c r="C41" s="30">
        <v>64178.935700000002</v>
      </c>
      <c r="D41" s="30">
        <v>537278.63800000004</v>
      </c>
      <c r="E41" s="30">
        <v>7205.3922000000002</v>
      </c>
      <c r="F41" s="30">
        <v>19865.819520000001</v>
      </c>
      <c r="G41" s="30">
        <v>13319.72804</v>
      </c>
      <c r="H41" s="30">
        <v>6274.45255</v>
      </c>
      <c r="I41" s="30">
        <v>246521.57800000001</v>
      </c>
      <c r="J41" s="30">
        <v>231610.05721</v>
      </c>
      <c r="K41" s="30">
        <v>569155.57400000002</v>
      </c>
      <c r="L41" s="30">
        <v>239659</v>
      </c>
      <c r="M41" s="30">
        <v>209224.02799999999</v>
      </c>
      <c r="N41" s="30">
        <v>4414.5728800000006</v>
      </c>
      <c r="O41" s="30">
        <v>283768.55900000001</v>
      </c>
      <c r="P41" s="31">
        <v>9974.5310000000009</v>
      </c>
    </row>
    <row r="42" spans="1:16" ht="15" customHeight="1" x14ac:dyDescent="0.25">
      <c r="A42" s="129"/>
      <c r="B42" s="16" t="s">
        <v>304</v>
      </c>
      <c r="C42" s="30">
        <v>0</v>
      </c>
      <c r="D42" s="30">
        <v>0</v>
      </c>
      <c r="E42" s="30">
        <v>0</v>
      </c>
      <c r="F42" s="30">
        <v>0</v>
      </c>
      <c r="G42" s="30">
        <v>988.34931000000006</v>
      </c>
      <c r="H42" s="30">
        <v>3564.6481200000003</v>
      </c>
      <c r="I42" s="30">
        <v>22555.200000000001</v>
      </c>
      <c r="J42" s="30">
        <v>102933.06217</v>
      </c>
      <c r="K42" s="30">
        <v>20464.393</v>
      </c>
      <c r="L42" s="30">
        <v>0</v>
      </c>
      <c r="M42" s="30">
        <v>0</v>
      </c>
      <c r="N42" s="30">
        <v>0</v>
      </c>
      <c r="O42" s="30">
        <v>213730.46900000001</v>
      </c>
      <c r="P42" s="31">
        <v>0</v>
      </c>
    </row>
    <row r="43" spans="1:16" ht="15" customHeight="1" x14ac:dyDescent="0.2">
      <c r="A43" s="4" t="s">
        <v>21</v>
      </c>
      <c r="B43" s="5" t="s">
        <v>61</v>
      </c>
      <c r="C43" s="14">
        <v>12551.04017</v>
      </c>
      <c r="D43" s="14">
        <v>255752.49</v>
      </c>
      <c r="E43" s="14">
        <v>87957.388590000002</v>
      </c>
      <c r="F43" s="14">
        <v>11789.97838</v>
      </c>
      <c r="G43" s="14">
        <v>724.07822999999996</v>
      </c>
      <c r="H43" s="14">
        <v>467.67660999999998</v>
      </c>
      <c r="I43" s="14">
        <v>99863.01122</v>
      </c>
      <c r="J43" s="14">
        <v>40150.056729999997</v>
      </c>
      <c r="K43" s="14">
        <v>177533.72899999999</v>
      </c>
      <c r="L43" s="14">
        <v>67985</v>
      </c>
      <c r="M43" s="14">
        <v>98438.432000000001</v>
      </c>
      <c r="N43" s="14">
        <v>17019.543950000003</v>
      </c>
      <c r="O43" s="14">
        <v>35139.938000000002</v>
      </c>
      <c r="P43" s="26">
        <v>3618.3110000000001</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5">
      <c r="A45" s="129"/>
      <c r="B45" s="16" t="s">
        <v>103</v>
      </c>
      <c r="C45" s="30">
        <v>0</v>
      </c>
      <c r="D45" s="30">
        <v>147038.85399999999</v>
      </c>
      <c r="E45" s="30">
        <v>61084.748570000003</v>
      </c>
      <c r="F45" s="30">
        <v>7854.5150300000005</v>
      </c>
      <c r="G45" s="30">
        <v>0</v>
      </c>
      <c r="H45" s="30">
        <v>0</v>
      </c>
      <c r="I45" s="30">
        <v>0</v>
      </c>
      <c r="J45" s="30">
        <v>0</v>
      </c>
      <c r="K45" s="30">
        <v>0</v>
      </c>
      <c r="L45" s="30">
        <v>0</v>
      </c>
      <c r="M45" s="30">
        <v>0</v>
      </c>
      <c r="N45" s="30">
        <v>0</v>
      </c>
      <c r="O45" s="30">
        <v>2651.7240000000002</v>
      </c>
      <c r="P45" s="31">
        <v>0</v>
      </c>
    </row>
    <row r="46" spans="1:16" ht="15" customHeight="1" x14ac:dyDescent="0.25">
      <c r="A46" s="129"/>
      <c r="B46" s="16" t="s">
        <v>305</v>
      </c>
      <c r="C46" s="30">
        <v>12551.04017</v>
      </c>
      <c r="D46" s="30">
        <v>108713.636</v>
      </c>
      <c r="E46" s="30">
        <v>26872.640019999999</v>
      </c>
      <c r="F46" s="30">
        <v>3935.46335</v>
      </c>
      <c r="G46" s="30">
        <v>724.07822999999996</v>
      </c>
      <c r="H46" s="30">
        <v>467.67660999999998</v>
      </c>
      <c r="I46" s="30">
        <v>99863.01122</v>
      </c>
      <c r="J46" s="30">
        <v>40150.056729999997</v>
      </c>
      <c r="K46" s="30">
        <v>177533.72899999999</v>
      </c>
      <c r="L46" s="30">
        <v>67985</v>
      </c>
      <c r="M46" s="30">
        <v>98438.432000000001</v>
      </c>
      <c r="N46" s="30">
        <v>17019.543950000003</v>
      </c>
      <c r="O46" s="30">
        <v>32488.214</v>
      </c>
      <c r="P46" s="31">
        <v>3618.3110000000001</v>
      </c>
    </row>
    <row r="47" spans="1:16" ht="15" customHeight="1" x14ac:dyDescent="0.2">
      <c r="A47" s="4" t="s">
        <v>22</v>
      </c>
      <c r="B47" s="5" t="s">
        <v>62</v>
      </c>
      <c r="C47" s="14">
        <v>41043.648130000001</v>
      </c>
      <c r="D47" s="14">
        <v>2699810.0529999998</v>
      </c>
      <c r="E47" s="14">
        <v>1816.5989199999999</v>
      </c>
      <c r="F47" s="14">
        <v>17989.18319</v>
      </c>
      <c r="G47" s="14">
        <v>10528.10426</v>
      </c>
      <c r="H47" s="14">
        <v>4767.4596999999994</v>
      </c>
      <c r="I47" s="14">
        <v>64958.521359999999</v>
      </c>
      <c r="J47" s="14">
        <v>466584.28820999997</v>
      </c>
      <c r="K47" s="14">
        <v>1589304.2170000002</v>
      </c>
      <c r="L47" s="14">
        <v>779858</v>
      </c>
      <c r="M47" s="14">
        <v>200883.32199999999</v>
      </c>
      <c r="N47" s="14">
        <v>1487.1697399999996</v>
      </c>
      <c r="O47" s="14">
        <v>306292.03200000001</v>
      </c>
      <c r="P47" s="26">
        <v>120051.39300000001</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5">
      <c r="A49" s="129"/>
      <c r="B49" s="16" t="s">
        <v>306</v>
      </c>
      <c r="C49" s="30">
        <v>136.91612000000001</v>
      </c>
      <c r="D49" s="30">
        <v>17274.888999999999</v>
      </c>
      <c r="E49" s="30">
        <v>0</v>
      </c>
      <c r="F49" s="30">
        <v>8274.3052399999997</v>
      </c>
      <c r="G49" s="30">
        <v>4643.37889</v>
      </c>
      <c r="H49" s="30">
        <v>1231.64436</v>
      </c>
      <c r="I49" s="30">
        <v>933.39827000000002</v>
      </c>
      <c r="J49" s="30">
        <v>6713.52693</v>
      </c>
      <c r="K49" s="30">
        <v>443651.15700000001</v>
      </c>
      <c r="L49" s="30">
        <v>35619</v>
      </c>
      <c r="M49" s="30">
        <v>3459.9380000000001</v>
      </c>
      <c r="N49" s="30">
        <v>0</v>
      </c>
      <c r="O49" s="30">
        <v>54243.411</v>
      </c>
      <c r="P49" s="31">
        <v>24819.327000000001</v>
      </c>
    </row>
    <row r="50" spans="1:16" ht="15" customHeight="1" x14ac:dyDescent="0.25">
      <c r="A50" s="129"/>
      <c r="B50" s="16" t="s">
        <v>307</v>
      </c>
      <c r="C50" s="30">
        <v>40906.73201</v>
      </c>
      <c r="D50" s="30">
        <v>2682535.1639999999</v>
      </c>
      <c r="E50" s="30">
        <v>1816.5989199999999</v>
      </c>
      <c r="F50" s="30">
        <v>9714.8779500000001</v>
      </c>
      <c r="G50" s="30">
        <v>5884.7253700000001</v>
      </c>
      <c r="H50" s="30">
        <v>3535.8153399999997</v>
      </c>
      <c r="I50" s="30">
        <v>64025.123090000001</v>
      </c>
      <c r="J50" s="30">
        <v>459870.76127999998</v>
      </c>
      <c r="K50" s="30">
        <v>1145653.06</v>
      </c>
      <c r="L50" s="30">
        <v>744239</v>
      </c>
      <c r="M50" s="30">
        <v>197423.38399999999</v>
      </c>
      <c r="N50" s="30">
        <v>1487.1697399999996</v>
      </c>
      <c r="O50" s="30">
        <v>252048.62100000001</v>
      </c>
      <c r="P50" s="31">
        <v>95232.066000000006</v>
      </c>
    </row>
    <row r="51" spans="1:16" ht="15" customHeight="1" x14ac:dyDescent="0.2">
      <c r="A51" s="4" t="s">
        <v>23</v>
      </c>
      <c r="B51" s="5" t="s">
        <v>64</v>
      </c>
      <c r="C51" s="14">
        <v>50092.858930000002</v>
      </c>
      <c r="D51" s="14">
        <v>1379026.5490000001</v>
      </c>
      <c r="E51" s="14">
        <v>19245.941039999998</v>
      </c>
      <c r="F51" s="14">
        <v>85540.783209999994</v>
      </c>
      <c r="G51" s="14">
        <v>5612.7408399999995</v>
      </c>
      <c r="H51" s="14">
        <v>12294.67829</v>
      </c>
      <c r="I51" s="14">
        <v>375480.70922000002</v>
      </c>
      <c r="J51" s="14">
        <v>552575.22186000005</v>
      </c>
      <c r="K51" s="14">
        <v>1841978.754</v>
      </c>
      <c r="L51" s="14">
        <v>2463023</v>
      </c>
      <c r="M51" s="14">
        <v>265276.13215999998</v>
      </c>
      <c r="N51" s="14">
        <v>21751.340810000002</v>
      </c>
      <c r="O51" s="14">
        <v>148335.96</v>
      </c>
      <c r="P51" s="26">
        <v>195366.723</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2877.5950200000002</v>
      </c>
      <c r="D53" s="14">
        <v>577800.12199999997</v>
      </c>
      <c r="E53" s="14">
        <v>605.79759000000001</v>
      </c>
      <c r="F53" s="14">
        <v>0</v>
      </c>
      <c r="G53" s="14">
        <v>0</v>
      </c>
      <c r="H53" s="14">
        <v>8212.36031</v>
      </c>
      <c r="I53" s="14">
        <v>310829.68182999996</v>
      </c>
      <c r="J53" s="14">
        <v>39291.818909999995</v>
      </c>
      <c r="K53" s="14">
        <v>195437.11199999999</v>
      </c>
      <c r="L53" s="14">
        <v>8561</v>
      </c>
      <c r="M53" s="14">
        <v>5098.0379999999996</v>
      </c>
      <c r="N53" s="14">
        <v>0</v>
      </c>
      <c r="O53" s="14">
        <v>74911.089000000007</v>
      </c>
      <c r="P53" s="26">
        <v>6537.6660000000002</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7934139.3206699993</v>
      </c>
      <c r="D55" s="12">
        <v>92925448.755999982</v>
      </c>
      <c r="E55" s="12">
        <v>2688512.6136500002</v>
      </c>
      <c r="F55" s="12">
        <v>2772026.5093099996</v>
      </c>
      <c r="G55" s="12">
        <v>2104908.7264</v>
      </c>
      <c r="H55" s="12">
        <v>1106520.0761799999</v>
      </c>
      <c r="I55" s="12">
        <v>25415697.102019999</v>
      </c>
      <c r="J55" s="12">
        <v>19713159.878619999</v>
      </c>
      <c r="K55" s="12">
        <v>103911665.56900001</v>
      </c>
      <c r="L55" s="12">
        <v>44943252.450000003</v>
      </c>
      <c r="M55" s="12">
        <v>41379058.561089993</v>
      </c>
      <c r="N55" s="12">
        <v>2783088.2514399979</v>
      </c>
      <c r="O55" s="12">
        <v>56407299.554000005</v>
      </c>
      <c r="P55" s="27">
        <v>2746651.4690000005</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625.73398999999995</v>
      </c>
      <c r="D57" s="14">
        <v>271220.28899999999</v>
      </c>
      <c r="E57" s="14">
        <v>0</v>
      </c>
      <c r="F57" s="14">
        <v>25819.647500000003</v>
      </c>
      <c r="G57" s="14">
        <v>32460.853669999997</v>
      </c>
      <c r="H57" s="14">
        <v>338.27413999999999</v>
      </c>
      <c r="I57" s="14">
        <v>387.20567</v>
      </c>
      <c r="J57" s="14">
        <v>7470.2752699999992</v>
      </c>
      <c r="K57" s="14">
        <v>391090.61099999998</v>
      </c>
      <c r="L57" s="14">
        <v>306054</v>
      </c>
      <c r="M57" s="14">
        <v>103936.94</v>
      </c>
      <c r="N57" s="14">
        <v>6452.8055899999999</v>
      </c>
      <c r="O57" s="14">
        <v>605330.745</v>
      </c>
      <c r="P57" s="26">
        <v>75638.342000000004</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5">
      <c r="A59" s="129"/>
      <c r="B59" s="16" t="s">
        <v>309</v>
      </c>
      <c r="C59" s="30">
        <v>625.73398999999995</v>
      </c>
      <c r="D59" s="30">
        <v>227616.94500000001</v>
      </c>
      <c r="E59" s="30">
        <v>0</v>
      </c>
      <c r="F59" s="30">
        <v>1198.03106</v>
      </c>
      <c r="G59" s="30">
        <v>30042.706879999998</v>
      </c>
      <c r="H59" s="30">
        <v>338.27413999999999</v>
      </c>
      <c r="I59" s="30">
        <v>387.20567</v>
      </c>
      <c r="J59" s="30">
        <v>7470.2752699999992</v>
      </c>
      <c r="K59" s="30">
        <v>391090.61099999998</v>
      </c>
      <c r="L59" s="30">
        <v>306054</v>
      </c>
      <c r="M59" s="30">
        <v>103936.94</v>
      </c>
      <c r="N59" s="30">
        <v>6452.8055899999999</v>
      </c>
      <c r="O59" s="30">
        <v>605330.745</v>
      </c>
      <c r="P59" s="31">
        <v>74602.165999999997</v>
      </c>
    </row>
    <row r="60" spans="1:16" ht="15" customHeight="1" x14ac:dyDescent="0.2">
      <c r="A60" s="4"/>
      <c r="B60" s="16" t="s">
        <v>310</v>
      </c>
      <c r="C60" s="30">
        <v>0</v>
      </c>
      <c r="D60" s="30">
        <v>3624.3310000000001</v>
      </c>
      <c r="E60" s="30">
        <v>0</v>
      </c>
      <c r="F60" s="30">
        <v>24621.616440000002</v>
      </c>
      <c r="G60" s="30">
        <v>2418.1467900000002</v>
      </c>
      <c r="H60" s="30">
        <v>0</v>
      </c>
      <c r="I60" s="30">
        <v>0</v>
      </c>
      <c r="J60" s="30">
        <v>0</v>
      </c>
      <c r="K60" s="30">
        <v>0</v>
      </c>
      <c r="L60" s="30">
        <v>0</v>
      </c>
      <c r="M60" s="30">
        <v>0</v>
      </c>
      <c r="N60" s="30">
        <v>0</v>
      </c>
      <c r="O60" s="30">
        <v>0</v>
      </c>
      <c r="P60" s="31">
        <v>1036.1759999999999</v>
      </c>
    </row>
    <row r="61" spans="1:16"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5">
      <c r="A63" s="129"/>
      <c r="B63" s="16" t="s">
        <v>313</v>
      </c>
      <c r="C63" s="30">
        <v>0</v>
      </c>
      <c r="D63" s="30">
        <v>39979.012999999999</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1581777.2239999999</v>
      </c>
      <c r="E64" s="14">
        <v>0</v>
      </c>
      <c r="F64" s="14">
        <v>156232.96000999998</v>
      </c>
      <c r="G64" s="14">
        <v>0</v>
      </c>
      <c r="H64" s="14">
        <v>0</v>
      </c>
      <c r="I64" s="14">
        <v>0</v>
      </c>
      <c r="J64" s="14">
        <v>25008.831249999999</v>
      </c>
      <c r="K64" s="14">
        <v>0</v>
      </c>
      <c r="L64" s="14">
        <v>0</v>
      </c>
      <c r="M64" s="14">
        <v>0</v>
      </c>
      <c r="N64" s="14">
        <v>0</v>
      </c>
      <c r="O64" s="14">
        <v>0</v>
      </c>
      <c r="P64" s="26">
        <v>0</v>
      </c>
    </row>
    <row r="65" spans="1:16" ht="15" customHeight="1" x14ac:dyDescent="0.25">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0</v>
      </c>
      <c r="E66" s="30">
        <v>0</v>
      </c>
      <c r="F66" s="30">
        <v>0</v>
      </c>
      <c r="G66" s="30">
        <v>0</v>
      </c>
      <c r="H66" s="30">
        <v>0</v>
      </c>
      <c r="I66" s="30">
        <v>0</v>
      </c>
      <c r="J66" s="30">
        <v>25008.831249999999</v>
      </c>
      <c r="K66" s="30">
        <v>0</v>
      </c>
      <c r="L66" s="30">
        <v>0</v>
      </c>
      <c r="M66" s="30">
        <v>0</v>
      </c>
      <c r="N66" s="30">
        <v>0</v>
      </c>
      <c r="O66" s="30">
        <v>0</v>
      </c>
      <c r="P66" s="31">
        <v>0</v>
      </c>
    </row>
    <row r="67" spans="1:16" ht="15" customHeight="1" x14ac:dyDescent="0.25">
      <c r="A67" s="129"/>
      <c r="B67" s="16" t="s">
        <v>312</v>
      </c>
      <c r="C67" s="30">
        <v>0</v>
      </c>
      <c r="D67" s="30">
        <v>1581777.2239999999</v>
      </c>
      <c r="E67" s="30">
        <v>0</v>
      </c>
      <c r="F67" s="30">
        <v>0</v>
      </c>
      <c r="G67" s="30">
        <v>0</v>
      </c>
      <c r="H67" s="30">
        <v>0</v>
      </c>
      <c r="I67" s="30">
        <v>0</v>
      </c>
      <c r="J67" s="30">
        <v>0</v>
      </c>
      <c r="K67" s="30">
        <v>0</v>
      </c>
      <c r="L67" s="30">
        <v>0</v>
      </c>
      <c r="M67" s="30">
        <v>0</v>
      </c>
      <c r="N67" s="30">
        <v>0</v>
      </c>
      <c r="O67" s="30">
        <v>0</v>
      </c>
      <c r="P67" s="31">
        <v>0</v>
      </c>
    </row>
    <row r="68" spans="1:16" ht="15" customHeight="1" x14ac:dyDescent="0.25">
      <c r="A68" s="129"/>
      <c r="B68" s="16" t="s">
        <v>313</v>
      </c>
      <c r="C68" s="30">
        <v>0</v>
      </c>
      <c r="D68" s="30">
        <v>0</v>
      </c>
      <c r="E68" s="30">
        <v>0</v>
      </c>
      <c r="F68" s="30">
        <v>156232.96000999998</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7210961.8458900005</v>
      </c>
      <c r="D69" s="14">
        <v>82302073.628000006</v>
      </c>
      <c r="E69" s="14">
        <v>2396565.0492199999</v>
      </c>
      <c r="F69" s="14">
        <v>2100647.2957700002</v>
      </c>
      <c r="G69" s="14">
        <v>1558850.1334300002</v>
      </c>
      <c r="H69" s="14">
        <v>924426.09461000003</v>
      </c>
      <c r="I69" s="14">
        <v>22959028.721950002</v>
      </c>
      <c r="J69" s="14">
        <v>18053682.06938</v>
      </c>
      <c r="K69" s="14">
        <v>90790324.122000009</v>
      </c>
      <c r="L69" s="14">
        <v>40596996</v>
      </c>
      <c r="M69" s="14">
        <v>37201368.826140001</v>
      </c>
      <c r="N69" s="14">
        <v>2398037.6660699998</v>
      </c>
      <c r="O69" s="14">
        <v>49857688.511</v>
      </c>
      <c r="P69" s="26">
        <v>1950147.2490000001</v>
      </c>
    </row>
    <row r="70" spans="1:16" ht="15" customHeight="1" x14ac:dyDescent="0.25">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7170478.6228499999</v>
      </c>
      <c r="D71" s="30">
        <v>78481707.840000004</v>
      </c>
      <c r="E71" s="30">
        <v>2121511.3447599998</v>
      </c>
      <c r="F71" s="30">
        <v>1982999.91056</v>
      </c>
      <c r="G71" s="30">
        <v>883143</v>
      </c>
      <c r="H71" s="30">
        <v>914429.20903000003</v>
      </c>
      <c r="I71" s="30">
        <v>22446881.26086</v>
      </c>
      <c r="J71" s="30">
        <v>16219292.04226</v>
      </c>
      <c r="K71" s="30">
        <v>86688582.783000007</v>
      </c>
      <c r="L71" s="30">
        <v>38708247</v>
      </c>
      <c r="M71" s="30">
        <v>34698404.915309995</v>
      </c>
      <c r="N71" s="30">
        <v>2346034.18328</v>
      </c>
      <c r="O71" s="30">
        <v>46449751.833999999</v>
      </c>
      <c r="P71" s="31">
        <v>1923397.5290000001</v>
      </c>
    </row>
    <row r="72" spans="1:16" ht="15" customHeight="1" x14ac:dyDescent="0.2">
      <c r="A72" s="4"/>
      <c r="B72" s="16" t="s">
        <v>312</v>
      </c>
      <c r="C72" s="30">
        <v>0</v>
      </c>
      <c r="D72" s="30">
        <v>3583143.0610000002</v>
      </c>
      <c r="E72" s="30">
        <v>0</v>
      </c>
      <c r="F72" s="30">
        <v>0</v>
      </c>
      <c r="G72" s="30">
        <v>657788</v>
      </c>
      <c r="H72" s="30">
        <v>0</v>
      </c>
      <c r="I72" s="30">
        <v>301171.23314999999</v>
      </c>
      <c r="J72" s="30">
        <v>1834390.02712</v>
      </c>
      <c r="K72" s="30">
        <v>2907597.017</v>
      </c>
      <c r="L72" s="30">
        <v>1514153</v>
      </c>
      <c r="M72" s="30">
        <v>2206298.72933</v>
      </c>
      <c r="N72" s="30">
        <v>0</v>
      </c>
      <c r="O72" s="30">
        <v>3188563.8670000001</v>
      </c>
      <c r="P72" s="31">
        <v>26749.72</v>
      </c>
    </row>
    <row r="73" spans="1:16" ht="15" customHeight="1" x14ac:dyDescent="0.2">
      <c r="A73" s="4"/>
      <c r="B73" s="16" t="s">
        <v>313</v>
      </c>
      <c r="C73" s="30">
        <v>40483.222860000002</v>
      </c>
      <c r="D73" s="30">
        <v>237222.72700000001</v>
      </c>
      <c r="E73" s="30">
        <v>275053.70445999998</v>
      </c>
      <c r="F73" s="30">
        <v>117647.38520999999</v>
      </c>
      <c r="G73" s="30">
        <v>17919</v>
      </c>
      <c r="H73" s="30">
        <v>9996.8855800000001</v>
      </c>
      <c r="I73" s="30">
        <v>210976.22794000001</v>
      </c>
      <c r="J73" s="30">
        <v>0</v>
      </c>
      <c r="K73" s="30">
        <v>1194144.3219999999</v>
      </c>
      <c r="L73" s="30">
        <v>374596</v>
      </c>
      <c r="M73" s="30">
        <v>296665.18150000001</v>
      </c>
      <c r="N73" s="30">
        <v>52003.482790000002</v>
      </c>
      <c r="O73" s="30">
        <v>219372.81</v>
      </c>
      <c r="P73" s="31">
        <v>0</v>
      </c>
    </row>
    <row r="74" spans="1:16" ht="15" customHeight="1" x14ac:dyDescent="0.2">
      <c r="A74" s="4" t="s">
        <v>14</v>
      </c>
      <c r="B74" s="5" t="s">
        <v>56</v>
      </c>
      <c r="C74" s="14">
        <v>630.27593000000002</v>
      </c>
      <c r="D74" s="14">
        <v>377206.18</v>
      </c>
      <c r="E74" s="14">
        <v>0</v>
      </c>
      <c r="F74" s="14">
        <v>31965.909309999999</v>
      </c>
      <c r="G74" s="14">
        <v>18031.642940000002</v>
      </c>
      <c r="H74" s="14">
        <v>0</v>
      </c>
      <c r="I74" s="14">
        <v>126448.06317000001</v>
      </c>
      <c r="J74" s="14">
        <v>334.54167000000001</v>
      </c>
      <c r="K74" s="14">
        <v>35627.923000000003</v>
      </c>
      <c r="L74" s="14">
        <v>44460</v>
      </c>
      <c r="M74" s="14">
        <v>15859.129000000001</v>
      </c>
      <c r="N74" s="14">
        <v>0</v>
      </c>
      <c r="O74" s="14">
        <v>294107.50599999999</v>
      </c>
      <c r="P74" s="26">
        <v>0</v>
      </c>
    </row>
    <row r="75" spans="1:16" ht="15" customHeight="1" x14ac:dyDescent="0.25">
      <c r="A75" s="129"/>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0</v>
      </c>
      <c r="M76" s="14">
        <v>-1664.1610000000001</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40158.349630000004</v>
      </c>
      <c r="D78" s="14">
        <v>456911.37099999998</v>
      </c>
      <c r="E78" s="14">
        <v>1345.5665699999997</v>
      </c>
      <c r="F78" s="14">
        <v>808.72649000000001</v>
      </c>
      <c r="G78" s="14">
        <v>883.24020000000007</v>
      </c>
      <c r="H78" s="14">
        <v>4325.0161999999991</v>
      </c>
      <c r="I78" s="14">
        <v>33015.132960000003</v>
      </c>
      <c r="J78" s="14">
        <v>34133.208319999998</v>
      </c>
      <c r="K78" s="14">
        <v>1023666.875</v>
      </c>
      <c r="L78" s="14">
        <v>485341</v>
      </c>
      <c r="M78" s="14">
        <v>52507.387000000002</v>
      </c>
      <c r="N78" s="14">
        <v>1196.74674</v>
      </c>
      <c r="O78" s="14">
        <v>201851.739</v>
      </c>
      <c r="P78" s="26">
        <v>19938.588</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7142.9214400000001</v>
      </c>
      <c r="D80" s="14">
        <v>37358.68</v>
      </c>
      <c r="E80" s="14">
        <v>1411.01423</v>
      </c>
      <c r="F80" s="14">
        <v>692.16723999999999</v>
      </c>
      <c r="G80" s="14">
        <v>5328.4166100000002</v>
      </c>
      <c r="H80" s="14">
        <v>4223.6378600000007</v>
      </c>
      <c r="I80" s="14">
        <v>11512.97977</v>
      </c>
      <c r="J80" s="14">
        <v>2351.2455</v>
      </c>
      <c r="K80" s="14">
        <v>133202.53</v>
      </c>
      <c r="L80" s="14">
        <v>11645</v>
      </c>
      <c r="M80" s="14">
        <v>20072.896000000001</v>
      </c>
      <c r="N80" s="14">
        <v>5786.7760199999993</v>
      </c>
      <c r="O80" s="14">
        <v>348077.35200000001</v>
      </c>
      <c r="P80" s="26">
        <v>7567.2830000000004</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314</v>
      </c>
      <c r="C82" s="30">
        <v>6531.48585</v>
      </c>
      <c r="D82" s="30">
        <v>20426.587</v>
      </c>
      <c r="E82" s="30">
        <v>1362.03592</v>
      </c>
      <c r="F82" s="30">
        <v>0</v>
      </c>
      <c r="G82" s="30">
        <v>3400.9539900000004</v>
      </c>
      <c r="H82" s="30">
        <v>2476.9021200000002</v>
      </c>
      <c r="I82" s="30">
        <v>10163.99583</v>
      </c>
      <c r="J82" s="30">
        <v>2351.2455</v>
      </c>
      <c r="K82" s="30">
        <v>32544.977999999999</v>
      </c>
      <c r="L82" s="30">
        <v>11645</v>
      </c>
      <c r="M82" s="30">
        <v>1776.09</v>
      </c>
      <c r="N82" s="30">
        <v>5786.7760199999993</v>
      </c>
      <c r="O82" s="30">
        <v>82391.028000000006</v>
      </c>
      <c r="P82" s="31">
        <v>7266.759</v>
      </c>
    </row>
    <row r="83" spans="1:16" ht="15" customHeight="1" x14ac:dyDescent="0.2">
      <c r="A83" s="4"/>
      <c r="B83" s="16" t="s">
        <v>315</v>
      </c>
      <c r="C83" s="30">
        <v>611.43558999999993</v>
      </c>
      <c r="D83" s="30">
        <v>16932.093000000001</v>
      </c>
      <c r="E83" s="30">
        <v>48.97831</v>
      </c>
      <c r="F83" s="30">
        <v>692.16723999999999</v>
      </c>
      <c r="G83" s="30">
        <v>1927.46262</v>
      </c>
      <c r="H83" s="30">
        <v>1746.7357400000001</v>
      </c>
      <c r="I83" s="30">
        <v>1348.9839399999998</v>
      </c>
      <c r="J83" s="30">
        <v>0</v>
      </c>
      <c r="K83" s="30">
        <v>100657.552</v>
      </c>
      <c r="L83" s="30">
        <v>0</v>
      </c>
      <c r="M83" s="30">
        <v>18296.806</v>
      </c>
      <c r="N83" s="30">
        <v>0</v>
      </c>
      <c r="O83" s="30">
        <v>265686.32400000002</v>
      </c>
      <c r="P83" s="31">
        <v>300.524</v>
      </c>
    </row>
    <row r="84" spans="1:16" ht="15" customHeight="1" x14ac:dyDescent="0.2">
      <c r="A84" s="4" t="s">
        <v>18</v>
      </c>
      <c r="B84" s="5" t="s">
        <v>75</v>
      </c>
      <c r="C84" s="14">
        <v>0</v>
      </c>
      <c r="D84" s="14">
        <v>0</v>
      </c>
      <c r="E84" s="14">
        <v>0</v>
      </c>
      <c r="F84" s="14">
        <v>12795.923439999999</v>
      </c>
      <c r="G84" s="14">
        <v>0</v>
      </c>
      <c r="H84" s="14">
        <v>0</v>
      </c>
      <c r="I84" s="14">
        <v>485.98500000000001</v>
      </c>
      <c r="J84" s="14">
        <v>0</v>
      </c>
      <c r="K84" s="14">
        <v>0</v>
      </c>
      <c r="L84" s="14">
        <v>0</v>
      </c>
      <c r="M84" s="14">
        <v>0</v>
      </c>
      <c r="N84" s="14">
        <v>0</v>
      </c>
      <c r="O84" s="14">
        <v>54805.343000000001</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108212.55895999999</v>
      </c>
      <c r="D86" s="14">
        <v>863899.04099999997</v>
      </c>
      <c r="E86" s="14">
        <v>51361.694219999998</v>
      </c>
      <c r="F86" s="14">
        <v>30382.96632</v>
      </c>
      <c r="G86" s="14">
        <v>7073.3613800000003</v>
      </c>
      <c r="H86" s="14">
        <v>13766.82122</v>
      </c>
      <c r="I86" s="14">
        <v>271461.37137999997</v>
      </c>
      <c r="J86" s="14">
        <v>226717.88408000002</v>
      </c>
      <c r="K86" s="14">
        <v>2282773.1239999998</v>
      </c>
      <c r="L86" s="14">
        <v>376303.99</v>
      </c>
      <c r="M86" s="14">
        <v>319463.46799999999</v>
      </c>
      <c r="N86" s="14">
        <v>61348.473109999999</v>
      </c>
      <c r="O86" s="14">
        <v>421278.85499999998</v>
      </c>
      <c r="P86" s="26">
        <v>86513.123000000007</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0</v>
      </c>
      <c r="F88" s="14">
        <v>0</v>
      </c>
      <c r="G88" s="14">
        <v>0</v>
      </c>
      <c r="H88" s="14">
        <v>0</v>
      </c>
      <c r="I88" s="14">
        <v>0</v>
      </c>
      <c r="J88" s="14">
        <v>329.06857000000002</v>
      </c>
      <c r="K88" s="14">
        <v>0</v>
      </c>
      <c r="L88" s="14">
        <v>1518</v>
      </c>
      <c r="M88" s="14">
        <v>0</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128"/>
      <c r="B90" s="22" t="s">
        <v>41</v>
      </c>
      <c r="C90" s="13">
        <v>7367731.6858399995</v>
      </c>
      <c r="D90" s="13">
        <v>85890446.413000017</v>
      </c>
      <c r="E90" s="13">
        <v>2450683.3242399995</v>
      </c>
      <c r="F90" s="13">
        <v>2359345.59608</v>
      </c>
      <c r="G90" s="13">
        <v>1622627.6482299999</v>
      </c>
      <c r="H90" s="13">
        <v>947079.84403000004</v>
      </c>
      <c r="I90" s="13">
        <v>23402339.459900003</v>
      </c>
      <c r="J90" s="13">
        <v>18350027.124039996</v>
      </c>
      <c r="K90" s="13">
        <v>94656685.185000002</v>
      </c>
      <c r="L90" s="13">
        <v>41822317.990000002</v>
      </c>
      <c r="M90" s="13">
        <v>37711544.485140003</v>
      </c>
      <c r="N90" s="13">
        <v>2472822.46753</v>
      </c>
      <c r="O90" s="13">
        <v>51783140.050999992</v>
      </c>
      <c r="P90" s="29">
        <v>2139804.585</v>
      </c>
    </row>
    <row r="91" spans="1:16" ht="15" customHeight="1" x14ac:dyDescent="0.2">
      <c r="A91" s="128"/>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410429.8</v>
      </c>
      <c r="D92" s="14">
        <v>4725000</v>
      </c>
      <c r="E92" s="14">
        <v>296400</v>
      </c>
      <c r="F92" s="14">
        <v>186947.38800000001</v>
      </c>
      <c r="G92" s="14">
        <v>150000</v>
      </c>
      <c r="H92" s="14">
        <v>36000</v>
      </c>
      <c r="I92" s="14">
        <v>1316814.14063</v>
      </c>
      <c r="J92" s="14">
        <v>2420000</v>
      </c>
      <c r="K92" s="14">
        <v>3844143.7349999999</v>
      </c>
      <c r="L92" s="14">
        <v>6054907</v>
      </c>
      <c r="M92" s="14">
        <v>1293063.325</v>
      </c>
      <c r="N92" s="14">
        <v>124000</v>
      </c>
      <c r="O92" s="14">
        <v>1972962.08</v>
      </c>
      <c r="P92" s="26">
        <v>844769</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6790.3831799999998</v>
      </c>
      <c r="D94" s="14">
        <v>16470.667000000001</v>
      </c>
      <c r="E94" s="14">
        <v>0</v>
      </c>
      <c r="F94" s="14">
        <v>1362.3059699999999</v>
      </c>
      <c r="G94" s="14">
        <v>12849.132</v>
      </c>
      <c r="H94" s="14">
        <v>0</v>
      </c>
      <c r="I94" s="14">
        <v>0</v>
      </c>
      <c r="J94" s="14">
        <v>0</v>
      </c>
      <c r="K94" s="14">
        <v>0</v>
      </c>
      <c r="L94" s="14">
        <v>0</v>
      </c>
      <c r="M94" s="14">
        <v>0</v>
      </c>
      <c r="N94" s="14">
        <v>0</v>
      </c>
      <c r="O94" s="14">
        <v>0</v>
      </c>
      <c r="P94" s="26">
        <v>8796.3050000000003</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500000</v>
      </c>
      <c r="L96" s="14">
        <v>0</v>
      </c>
      <c r="M96" s="14">
        <v>275000</v>
      </c>
      <c r="N96" s="14">
        <v>39377.924509999997</v>
      </c>
      <c r="O96" s="14">
        <v>400000</v>
      </c>
      <c r="P96" s="26">
        <v>108773.01700000001</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-5288.6616399999994</v>
      </c>
      <c r="D100" s="14">
        <v>-3384009.412</v>
      </c>
      <c r="E100" s="14">
        <v>26.746110000000002</v>
      </c>
      <c r="F100" s="14">
        <v>-21787.972010000001</v>
      </c>
      <c r="G100" s="14">
        <v>-9072.1009000000013</v>
      </c>
      <c r="H100" s="14">
        <v>2233.34274</v>
      </c>
      <c r="I100" s="14">
        <v>-30442.392380000001</v>
      </c>
      <c r="J100" s="14">
        <v>-361185.29691999994</v>
      </c>
      <c r="K100" s="14">
        <v>-697546.40700000001</v>
      </c>
      <c r="L100" s="14">
        <v>-1013690.6</v>
      </c>
      <c r="M100" s="14">
        <v>-370076.14399999997</v>
      </c>
      <c r="N100" s="14">
        <v>-18129.30213</v>
      </c>
      <c r="O100" s="14">
        <v>-132147.30600000001</v>
      </c>
      <c r="P100" s="26">
        <v>-209193.16399999999</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55414.736819999998</v>
      </c>
      <c r="D102" s="14">
        <v>767300.36399999994</v>
      </c>
      <c r="E102" s="14">
        <v>-73953.846890000001</v>
      </c>
      <c r="F102" s="14">
        <v>0</v>
      </c>
      <c r="G102" s="14">
        <v>-2119.9757999999997</v>
      </c>
      <c r="H102" s="14">
        <v>92049.398680000013</v>
      </c>
      <c r="I102" s="14">
        <v>93368.457060000001</v>
      </c>
      <c r="J102" s="14">
        <v>-1110909.9216300002</v>
      </c>
      <c r="K102" s="14">
        <v>-1778086.1140000001</v>
      </c>
      <c r="L102" s="14">
        <v>-8576860</v>
      </c>
      <c r="M102" s="14">
        <v>2053377.4180000001</v>
      </c>
      <c r="N102" s="14">
        <v>98937.508378188242</v>
      </c>
      <c r="O102" s="14">
        <v>482913.85700000002</v>
      </c>
      <c r="P102" s="26">
        <v>-511165.19099999999</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1712.2937400000001</v>
      </c>
      <c r="J104" s="14">
        <v>0</v>
      </c>
      <c r="K104" s="14">
        <v>-3.468</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91577.011450000005</v>
      </c>
      <c r="D106" s="14">
        <v>3456540.574</v>
      </c>
      <c r="E106" s="14">
        <v>-791.71231999999998</v>
      </c>
      <c r="F106" s="14">
        <v>220111.10536000002</v>
      </c>
      <c r="G106" s="14">
        <v>309188.88532999996</v>
      </c>
      <c r="H106" s="14">
        <v>10450.117039999999</v>
      </c>
      <c r="I106" s="14">
        <v>474526.20874000003</v>
      </c>
      <c r="J106" s="14">
        <v>395755.25156999996</v>
      </c>
      <c r="K106" s="14">
        <v>6578217.6789999995</v>
      </c>
      <c r="L106" s="14">
        <v>6478402.1900000004</v>
      </c>
      <c r="M106" s="14">
        <v>109326.269</v>
      </c>
      <c r="N106" s="14">
        <v>26927.115249999999</v>
      </c>
      <c r="O106" s="14">
        <v>1602513.942</v>
      </c>
      <c r="P106" s="26">
        <v>342360.71500000003</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0</v>
      </c>
      <c r="E108" s="14">
        <v>0</v>
      </c>
      <c r="F108" s="14">
        <v>-2.32599</v>
      </c>
      <c r="G108" s="14">
        <v>-2810.9270000000001</v>
      </c>
      <c r="H108" s="14">
        <v>0</v>
      </c>
      <c r="I108" s="14">
        <v>0</v>
      </c>
      <c r="J108" s="14">
        <v>0</v>
      </c>
      <c r="K108" s="14">
        <v>0</v>
      </c>
      <c r="L108" s="14">
        <v>0</v>
      </c>
      <c r="M108" s="14">
        <v>0</v>
      </c>
      <c r="N108" s="14">
        <v>0</v>
      </c>
      <c r="O108" s="14">
        <v>-2528.6260000000002</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7484.3650199999993</v>
      </c>
      <c r="D110" s="14">
        <v>138082.21299999999</v>
      </c>
      <c r="E110" s="14">
        <v>16148.102510000001</v>
      </c>
      <c r="F110" s="14">
        <v>21201.206530000101</v>
      </c>
      <c r="G110" s="14">
        <v>24245.978360000001</v>
      </c>
      <c r="H110" s="14">
        <v>16998.600440000002</v>
      </c>
      <c r="I110" s="14">
        <v>157306.81580000001</v>
      </c>
      <c r="J110" s="14">
        <v>6569.6454599999997</v>
      </c>
      <c r="K110" s="14">
        <v>570448.77800000005</v>
      </c>
      <c r="L110" s="14">
        <v>158838.12</v>
      </c>
      <c r="M110" s="14">
        <v>306823.33600000001</v>
      </c>
      <c r="N110" s="14">
        <v>39152.537899999959</v>
      </c>
      <c r="O110" s="14">
        <v>298614.49599999998</v>
      </c>
      <c r="P110" s="26">
        <v>3552.33</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915617.96</v>
      </c>
      <c r="E114" s="14">
        <v>0</v>
      </c>
      <c r="F114" s="14">
        <v>4849.2053699999997</v>
      </c>
      <c r="G114" s="14">
        <v>0</v>
      </c>
      <c r="H114" s="14">
        <v>1708.7966899999999</v>
      </c>
      <c r="I114" s="14">
        <v>71.985699999999994</v>
      </c>
      <c r="J114" s="14">
        <v>12903.30594</v>
      </c>
      <c r="K114" s="14">
        <v>237806.66899999999</v>
      </c>
      <c r="L114" s="14">
        <v>19337.75</v>
      </c>
      <c r="M114" s="14">
        <v>0</v>
      </c>
      <c r="N114" s="14">
        <v>0</v>
      </c>
      <c r="O114" s="14">
        <v>1831.366</v>
      </c>
      <c r="P114" s="26">
        <v>18953.871999999999</v>
      </c>
    </row>
    <row r="115" spans="1:24" x14ac:dyDescent="0.2">
      <c r="A115" s="4"/>
      <c r="B115" s="10" t="s">
        <v>94</v>
      </c>
      <c r="C115" s="14"/>
      <c r="D115" s="14"/>
      <c r="E115" s="14"/>
      <c r="F115" s="14"/>
      <c r="G115" s="14"/>
      <c r="H115" s="14"/>
      <c r="I115" s="14"/>
      <c r="J115" s="14"/>
      <c r="K115" s="14"/>
      <c r="L115" s="14"/>
      <c r="M115" s="14"/>
      <c r="N115" s="14"/>
      <c r="O115" s="14"/>
      <c r="P115" s="26"/>
    </row>
    <row r="116" spans="1:24" ht="15" x14ac:dyDescent="0.2">
      <c r="A116" s="131"/>
      <c r="B116" s="19" t="s">
        <v>108</v>
      </c>
      <c r="C116" s="13">
        <v>566407.63483</v>
      </c>
      <c r="D116" s="13">
        <v>7035002.3659999995</v>
      </c>
      <c r="E116" s="13">
        <v>237829.28941000003</v>
      </c>
      <c r="F116" s="13">
        <v>412680.91323000012</v>
      </c>
      <c r="G116" s="13">
        <v>482280.99198999995</v>
      </c>
      <c r="H116" s="13">
        <v>159440.25559000002</v>
      </c>
      <c r="I116" s="13">
        <v>2013357.50929</v>
      </c>
      <c r="J116" s="13">
        <v>1363132.9844200001</v>
      </c>
      <c r="K116" s="13">
        <v>9254980.8719999995</v>
      </c>
      <c r="L116" s="13">
        <v>3120934.4600000009</v>
      </c>
      <c r="M116" s="13">
        <v>3667514.2039999999</v>
      </c>
      <c r="N116" s="13">
        <v>310265.78390818817</v>
      </c>
      <c r="O116" s="13">
        <v>4624159.8090000004</v>
      </c>
      <c r="P116" s="29">
        <v>606846.88399999996</v>
      </c>
    </row>
    <row r="117" spans="1:24" ht="15" x14ac:dyDescent="0.2">
      <c r="A117" s="132"/>
      <c r="B117" s="17" t="s">
        <v>109</v>
      </c>
      <c r="C117" s="12">
        <v>7934139.3206699993</v>
      </c>
      <c r="D117" s="12">
        <v>92925448.779000014</v>
      </c>
      <c r="E117" s="12">
        <v>2688512.6136499997</v>
      </c>
      <c r="F117" s="12">
        <v>2772026.5093100001</v>
      </c>
      <c r="G117" s="12">
        <v>2104908.6402199999</v>
      </c>
      <c r="H117" s="12">
        <v>1106520.09962</v>
      </c>
      <c r="I117" s="12">
        <v>25415696.969190001</v>
      </c>
      <c r="J117" s="12">
        <v>19713160.108459998</v>
      </c>
      <c r="K117" s="12">
        <v>103911666.057</v>
      </c>
      <c r="L117" s="12">
        <v>44943252.450000003</v>
      </c>
      <c r="M117" s="12">
        <v>41379058.689140007</v>
      </c>
      <c r="N117" s="12">
        <v>2783088.2514381884</v>
      </c>
      <c r="O117" s="12">
        <v>56407299.859999992</v>
      </c>
      <c r="P117" s="27">
        <v>2746651.469</v>
      </c>
    </row>
    <row r="118" spans="1:24" x14ac:dyDescent="0.2">
      <c r="B118" s="20"/>
    </row>
    <row r="119" spans="1:24" ht="15" x14ac:dyDescent="0.25">
      <c r="A119" s="133"/>
    </row>
    <row r="122" spans="1:24" x14ac:dyDescent="0.2">
      <c r="A122" s="36" t="s">
        <v>128</v>
      </c>
    </row>
    <row r="123" spans="1:24" ht="15" x14ac:dyDescent="0.25">
      <c r="A123"/>
      <c r="X123" s="32"/>
    </row>
    <row r="124" spans="1:24" ht="30" customHeight="1" x14ac:dyDescent="0.2">
      <c r="A124" s="119"/>
      <c r="B124" s="120"/>
      <c r="C124" s="34" t="s">
        <v>132</v>
      </c>
      <c r="D124" s="34" t="s">
        <v>67</v>
      </c>
      <c r="E124" s="34" t="s">
        <v>66</v>
      </c>
      <c r="F124" s="34" t="s">
        <v>7</v>
      </c>
      <c r="G124" s="34" t="s">
        <v>9</v>
      </c>
      <c r="H124" s="34" t="s">
        <v>131</v>
      </c>
      <c r="I124" s="34" t="s">
        <v>96</v>
      </c>
      <c r="J124" s="34" t="s">
        <v>10</v>
      </c>
      <c r="K124" s="34" t="s">
        <v>6</v>
      </c>
      <c r="L124" s="34" t="s">
        <v>46</v>
      </c>
      <c r="M124" s="34" t="s">
        <v>8</v>
      </c>
      <c r="N124" s="34" t="s">
        <v>68</v>
      </c>
      <c r="O124" s="34" t="s">
        <v>110</v>
      </c>
      <c r="P124" s="35" t="s">
        <v>47</v>
      </c>
    </row>
    <row r="125" spans="1:24" ht="15" x14ac:dyDescent="0.25">
      <c r="A125" s="123"/>
      <c r="B125" s="37" t="s">
        <v>112</v>
      </c>
      <c r="C125" s="42">
        <v>5432099.8847899996</v>
      </c>
      <c r="D125" s="42">
        <v>57375770.563000008</v>
      </c>
      <c r="E125" s="42">
        <v>1324239.56006</v>
      </c>
      <c r="F125" s="42">
        <v>249896.34217999995</v>
      </c>
      <c r="G125" s="42">
        <v>300562.29872000002</v>
      </c>
      <c r="H125" s="42">
        <v>427152.75887000002</v>
      </c>
      <c r="I125" s="42">
        <v>11345049.114589998</v>
      </c>
      <c r="J125" s="42">
        <v>11912179.168370001</v>
      </c>
      <c r="K125" s="42">
        <v>52055870.373999998</v>
      </c>
      <c r="L125" s="42">
        <v>24961907</v>
      </c>
      <c r="M125" s="42">
        <v>25804468.555</v>
      </c>
      <c r="N125" s="42">
        <v>2553011.1721699983</v>
      </c>
      <c r="O125" s="42">
        <v>40908298.914999999</v>
      </c>
      <c r="P125" s="43">
        <v>687168.97100000002</v>
      </c>
    </row>
    <row r="126" spans="1:24" ht="15" x14ac:dyDescent="0.25">
      <c r="A126" s="123"/>
      <c r="B126" s="38" t="s">
        <v>113</v>
      </c>
      <c r="C126" s="44"/>
      <c r="D126" s="44"/>
      <c r="E126" s="44"/>
      <c r="F126" s="44"/>
      <c r="G126" s="44"/>
      <c r="H126" s="44"/>
      <c r="I126" s="44"/>
      <c r="J126" s="44"/>
      <c r="K126" s="44"/>
      <c r="L126" s="44"/>
      <c r="M126" s="44"/>
      <c r="N126" s="44"/>
      <c r="O126" s="44"/>
      <c r="P126" s="45"/>
    </row>
    <row r="127" spans="1:24" ht="15" x14ac:dyDescent="0.25">
      <c r="A127" s="124"/>
      <c r="B127" s="39" t="s">
        <v>114</v>
      </c>
      <c r="C127" s="30">
        <v>3637.45</v>
      </c>
      <c r="D127" s="30">
        <v>101582.837</v>
      </c>
      <c r="E127" s="30">
        <v>0</v>
      </c>
      <c r="F127" s="30">
        <v>15037.521279999999</v>
      </c>
      <c r="G127" s="30">
        <v>0</v>
      </c>
      <c r="H127" s="30">
        <v>0</v>
      </c>
      <c r="I127" s="30">
        <v>0</v>
      </c>
      <c r="J127" s="30">
        <v>0</v>
      </c>
      <c r="K127" s="30">
        <v>1052254.976</v>
      </c>
      <c r="L127" s="30">
        <v>0</v>
      </c>
      <c r="M127" s="30">
        <v>4299.9399999999996</v>
      </c>
      <c r="N127" s="30">
        <v>0</v>
      </c>
      <c r="O127" s="30">
        <v>54.947000000000003</v>
      </c>
      <c r="P127" s="31">
        <v>43683.107000000004</v>
      </c>
    </row>
    <row r="128" spans="1:24" ht="15" x14ac:dyDescent="0.25">
      <c r="A128" s="124"/>
      <c r="B128" s="40" t="s">
        <v>115</v>
      </c>
      <c r="C128" s="39"/>
      <c r="D128" s="39"/>
      <c r="E128" s="39"/>
      <c r="F128" s="39"/>
      <c r="G128" s="39"/>
      <c r="H128" s="39"/>
      <c r="I128" s="39"/>
      <c r="J128" s="39"/>
      <c r="K128" s="39"/>
      <c r="L128" s="39"/>
      <c r="M128" s="39"/>
      <c r="N128" s="39"/>
      <c r="O128" s="39"/>
      <c r="P128" s="46"/>
    </row>
    <row r="129" spans="1:16" ht="15" x14ac:dyDescent="0.25">
      <c r="A129" s="124"/>
      <c r="B129" s="39" t="s">
        <v>116</v>
      </c>
      <c r="C129" s="30">
        <v>210681.45387999999</v>
      </c>
      <c r="D129" s="30">
        <v>333038.12800000003</v>
      </c>
      <c r="E129" s="30">
        <v>13774.488499999999</v>
      </c>
      <c r="F129" s="30">
        <v>193015.31866999998</v>
      </c>
      <c r="G129" s="30">
        <v>138198.38433999999</v>
      </c>
      <c r="H129" s="30">
        <v>700</v>
      </c>
      <c r="I129" s="30">
        <v>23160.70176</v>
      </c>
      <c r="J129" s="30">
        <v>252301.25999000002</v>
      </c>
      <c r="K129" s="30">
        <v>2791148.6880000001</v>
      </c>
      <c r="L129" s="30">
        <v>50909</v>
      </c>
      <c r="M129" s="30">
        <v>998502.01500000001</v>
      </c>
      <c r="N129" s="30">
        <v>2993.5605699999996</v>
      </c>
      <c r="O129" s="30">
        <v>678290.54399999999</v>
      </c>
      <c r="P129" s="31">
        <v>11254.144</v>
      </c>
    </row>
    <row r="130" spans="1:16" ht="15" x14ac:dyDescent="0.25">
      <c r="A130" s="124"/>
      <c r="B130" s="40" t="s">
        <v>117</v>
      </c>
      <c r="C130" s="39"/>
      <c r="D130" s="39"/>
      <c r="E130" s="39"/>
      <c r="F130" s="39"/>
      <c r="G130" s="39"/>
      <c r="H130" s="39"/>
      <c r="I130" s="39"/>
      <c r="J130" s="39"/>
      <c r="K130" s="39"/>
      <c r="L130" s="39"/>
      <c r="M130" s="39"/>
      <c r="N130" s="39"/>
      <c r="O130" s="39"/>
      <c r="P130" s="46"/>
    </row>
    <row r="131" spans="1:16" ht="15" x14ac:dyDescent="0.25">
      <c r="A131" s="124"/>
      <c r="B131" s="39" t="s">
        <v>118</v>
      </c>
      <c r="C131" s="30">
        <v>3040172.0594599997</v>
      </c>
      <c r="D131" s="30">
        <v>22321002.192000002</v>
      </c>
      <c r="E131" s="30">
        <v>93776.592640000003</v>
      </c>
      <c r="F131" s="30">
        <v>4084.2083600000005</v>
      </c>
      <c r="G131" s="30">
        <v>157723.85007999997</v>
      </c>
      <c r="H131" s="30">
        <v>117815.64388869899</v>
      </c>
      <c r="I131" s="30">
        <v>7184686.8110099994</v>
      </c>
      <c r="J131" s="30">
        <v>4847312.1879599998</v>
      </c>
      <c r="K131" s="30">
        <v>18354614.083000001</v>
      </c>
      <c r="L131" s="30">
        <v>13722332</v>
      </c>
      <c r="M131" s="30">
        <v>9759263.3019999992</v>
      </c>
      <c r="N131" s="30">
        <v>500390.00891000236</v>
      </c>
      <c r="O131" s="30">
        <v>15916888.277000001</v>
      </c>
      <c r="P131" s="31">
        <v>632087.98499999999</v>
      </c>
    </row>
    <row r="132" spans="1:16" ht="15" x14ac:dyDescent="0.25">
      <c r="A132" s="124"/>
      <c r="B132" s="40" t="s">
        <v>119</v>
      </c>
      <c r="C132" s="39"/>
      <c r="D132" s="39"/>
      <c r="E132" s="39"/>
      <c r="F132" s="39"/>
      <c r="G132" s="39"/>
      <c r="H132" s="39"/>
      <c r="I132" s="39"/>
      <c r="J132" s="39"/>
      <c r="K132" s="39"/>
      <c r="L132" s="39"/>
      <c r="M132" s="39"/>
      <c r="N132" s="39"/>
      <c r="O132" s="39"/>
      <c r="P132" s="46"/>
    </row>
    <row r="133" spans="1:16" ht="15" x14ac:dyDescent="0.25">
      <c r="A133" s="124"/>
      <c r="B133" s="39" t="s">
        <v>120</v>
      </c>
      <c r="C133" s="30">
        <v>2177608.9214500003</v>
      </c>
      <c r="D133" s="30">
        <v>34620147.406000003</v>
      </c>
      <c r="E133" s="30">
        <v>1216688.4789200001</v>
      </c>
      <c r="F133" s="30">
        <v>37759.293870000001</v>
      </c>
      <c r="G133" s="30">
        <v>4640.0643</v>
      </c>
      <c r="H133" s="30">
        <v>308637.11498130101</v>
      </c>
      <c r="I133" s="30">
        <v>4137201.60182</v>
      </c>
      <c r="J133" s="30">
        <v>6812565.7204200001</v>
      </c>
      <c r="K133" s="30">
        <v>29857852.627</v>
      </c>
      <c r="L133" s="30">
        <v>11188666</v>
      </c>
      <c r="M133" s="30">
        <v>15042403.298</v>
      </c>
      <c r="N133" s="30">
        <v>2049627.6026899959</v>
      </c>
      <c r="O133" s="30">
        <v>24313065.147</v>
      </c>
      <c r="P133" s="31">
        <v>143.73500000000001</v>
      </c>
    </row>
    <row r="134" spans="1:16" ht="15" x14ac:dyDescent="0.25">
      <c r="A134" s="124"/>
      <c r="B134" s="40" t="s">
        <v>121</v>
      </c>
      <c r="C134" s="39"/>
      <c r="D134" s="39"/>
      <c r="E134" s="39"/>
      <c r="F134" s="39"/>
      <c r="G134" s="39"/>
      <c r="H134" s="39"/>
      <c r="I134" s="39"/>
      <c r="J134" s="39"/>
      <c r="K134" s="39"/>
      <c r="L134" s="39"/>
      <c r="M134" s="39"/>
      <c r="N134" s="39"/>
      <c r="O134" s="39"/>
      <c r="P134" s="46"/>
    </row>
    <row r="135" spans="1:16" ht="15" x14ac:dyDescent="0.25">
      <c r="A135" s="123"/>
      <c r="B135" s="37" t="s">
        <v>122</v>
      </c>
      <c r="C135" s="42">
        <v>-233209.98889000001</v>
      </c>
      <c r="D135" s="42">
        <v>-1861144.236</v>
      </c>
      <c r="E135" s="42">
        <v>-25273</v>
      </c>
      <c r="F135" s="42">
        <v>-122</v>
      </c>
      <c r="G135" s="42">
        <v>-5258</v>
      </c>
      <c r="H135" s="42">
        <v>-29106.560850000002</v>
      </c>
      <c r="I135" s="42">
        <v>-332709.22097000002</v>
      </c>
      <c r="J135" s="42">
        <v>-503916</v>
      </c>
      <c r="K135" s="42">
        <v>-2303881</v>
      </c>
      <c r="L135" s="42">
        <v>-1263017</v>
      </c>
      <c r="M135" s="42">
        <v>-511775.86199999996</v>
      </c>
      <c r="N135" s="42">
        <v>-80300.034990000015</v>
      </c>
      <c r="O135" s="42">
        <v>-1013922</v>
      </c>
      <c r="P135" s="43">
        <v>-12883.724000000002</v>
      </c>
    </row>
    <row r="136" spans="1:16" ht="15" x14ac:dyDescent="0.25">
      <c r="A136" s="123"/>
      <c r="B136" s="38" t="s">
        <v>123</v>
      </c>
      <c r="C136" s="42"/>
      <c r="D136" s="42"/>
      <c r="E136" s="42"/>
      <c r="F136" s="42"/>
      <c r="G136" s="42"/>
      <c r="H136" s="42"/>
      <c r="I136" s="42"/>
      <c r="J136" s="42"/>
      <c r="K136" s="42"/>
      <c r="L136" s="42"/>
      <c r="M136" s="42"/>
      <c r="N136" s="42"/>
      <c r="O136" s="42"/>
      <c r="P136" s="43"/>
    </row>
    <row r="137" spans="1:16" ht="15" x14ac:dyDescent="0.25">
      <c r="A137" s="123"/>
      <c r="B137" s="37" t="s">
        <v>124</v>
      </c>
      <c r="C137" s="42">
        <v>7170478.6228499999</v>
      </c>
      <c r="D137" s="42">
        <v>78481707.840000004</v>
      </c>
      <c r="E137" s="42">
        <v>2121511.3447599998</v>
      </c>
      <c r="F137" s="42">
        <v>1982999.910560003</v>
      </c>
      <c r="G137" s="42">
        <v>883143</v>
      </c>
      <c r="H137" s="42">
        <v>914429.20903000003</v>
      </c>
      <c r="I137" s="42">
        <v>22446881.26086</v>
      </c>
      <c r="J137" s="42">
        <v>16244300.87352</v>
      </c>
      <c r="K137" s="42">
        <v>86688582.782999992</v>
      </c>
      <c r="L137" s="42">
        <v>38708247</v>
      </c>
      <c r="M137" s="42">
        <v>34698404.914000005</v>
      </c>
      <c r="N137" s="42">
        <v>2346034.18328</v>
      </c>
      <c r="O137" s="42">
        <v>46449751.834000006</v>
      </c>
      <c r="P137" s="43">
        <v>1923397.5279999999</v>
      </c>
    </row>
    <row r="138" spans="1:16" ht="15" x14ac:dyDescent="0.25">
      <c r="A138" s="123"/>
      <c r="B138" s="38" t="s">
        <v>125</v>
      </c>
      <c r="C138" s="42"/>
      <c r="D138" s="42"/>
      <c r="E138" s="42"/>
      <c r="F138" s="42"/>
      <c r="G138" s="42"/>
      <c r="H138" s="42"/>
      <c r="I138" s="42"/>
      <c r="J138" s="42"/>
      <c r="K138" s="42"/>
      <c r="L138" s="42"/>
      <c r="M138" s="42"/>
      <c r="N138" s="42"/>
      <c r="O138" s="42"/>
      <c r="P138" s="43"/>
    </row>
    <row r="139" spans="1:16" ht="15" x14ac:dyDescent="0.25">
      <c r="A139" s="124"/>
      <c r="B139" s="39" t="s">
        <v>114</v>
      </c>
      <c r="C139" s="30">
        <v>890848.77308000007</v>
      </c>
      <c r="D139" s="30">
        <v>8110903.6140000001</v>
      </c>
      <c r="E139" s="30">
        <v>0</v>
      </c>
      <c r="F139" s="30">
        <v>50000</v>
      </c>
      <c r="G139" s="30">
        <v>0</v>
      </c>
      <c r="H139" s="30">
        <v>175567.74653</v>
      </c>
      <c r="I139" s="30">
        <v>3006053.13619</v>
      </c>
      <c r="J139" s="30">
        <v>2902003.4110900001</v>
      </c>
      <c r="K139" s="30">
        <v>5816419.2589999996</v>
      </c>
      <c r="L139" s="30">
        <v>8007126</v>
      </c>
      <c r="M139" s="30">
        <v>4823269.3899999997</v>
      </c>
      <c r="N139" s="30">
        <v>0</v>
      </c>
      <c r="O139" s="30">
        <v>7410242</v>
      </c>
      <c r="P139" s="31">
        <v>319350.14799999999</v>
      </c>
    </row>
    <row r="140" spans="1:16" ht="15" x14ac:dyDescent="0.25">
      <c r="A140" s="124"/>
      <c r="B140" s="40" t="s">
        <v>115</v>
      </c>
      <c r="C140" s="39"/>
      <c r="D140" s="39"/>
      <c r="E140" s="39"/>
      <c r="F140" s="39"/>
      <c r="G140" s="39"/>
      <c r="H140" s="39"/>
      <c r="I140" s="39"/>
      <c r="J140" s="39"/>
      <c r="K140" s="39"/>
      <c r="L140" s="39"/>
      <c r="M140" s="39"/>
      <c r="N140" s="39"/>
      <c r="O140" s="39"/>
      <c r="P140" s="46"/>
    </row>
    <row r="141" spans="1:16" ht="15" x14ac:dyDescent="0.25">
      <c r="A141" s="124"/>
      <c r="B141" s="39" t="s">
        <v>116</v>
      </c>
      <c r="C141" s="30">
        <v>222755.24168000001</v>
      </c>
      <c r="D141" s="30">
        <v>742620.57700000005</v>
      </c>
      <c r="E141" s="30">
        <v>0</v>
      </c>
      <c r="F141" s="30">
        <v>494505.09539999999</v>
      </c>
      <c r="G141" s="30">
        <v>1392</v>
      </c>
      <c r="H141" s="30">
        <v>6290.6984499999999</v>
      </c>
      <c r="I141" s="30">
        <v>78600.922430000006</v>
      </c>
      <c r="J141" s="30">
        <v>555411.54186999996</v>
      </c>
      <c r="K141" s="30">
        <v>927233.277</v>
      </c>
      <c r="L141" s="30">
        <v>2738029</v>
      </c>
      <c r="M141" s="30">
        <v>1002995.3639999999</v>
      </c>
      <c r="N141" s="30">
        <v>2346034.18328</v>
      </c>
      <c r="O141" s="30">
        <v>393404.93300000002</v>
      </c>
      <c r="P141" s="31">
        <v>440047.065</v>
      </c>
    </row>
    <row r="142" spans="1:16" ht="15" x14ac:dyDescent="0.25">
      <c r="A142" s="124"/>
      <c r="B142" s="40" t="s">
        <v>117</v>
      </c>
      <c r="C142" s="30"/>
      <c r="D142" s="30"/>
      <c r="E142" s="30"/>
      <c r="F142" s="30"/>
      <c r="G142" s="30"/>
      <c r="H142" s="30"/>
      <c r="I142" s="30"/>
      <c r="J142" s="30"/>
      <c r="K142" s="30"/>
      <c r="L142" s="30"/>
      <c r="M142" s="30"/>
      <c r="N142" s="30"/>
      <c r="O142" s="30"/>
      <c r="P142" s="31"/>
    </row>
    <row r="143" spans="1:16" ht="15" x14ac:dyDescent="0.25">
      <c r="A143" s="124"/>
      <c r="B143" s="39" t="s">
        <v>126</v>
      </c>
      <c r="C143" s="30">
        <v>6056874.6080900002</v>
      </c>
      <c r="D143" s="30">
        <v>69628183.649000004</v>
      </c>
      <c r="E143" s="30">
        <v>2121511.3447599998</v>
      </c>
      <c r="F143" s="30">
        <v>1438494.815160003</v>
      </c>
      <c r="G143" s="30">
        <v>881751</v>
      </c>
      <c r="H143" s="30">
        <v>732570.76405</v>
      </c>
      <c r="I143" s="30">
        <v>19362227.202240001</v>
      </c>
      <c r="J143" s="30">
        <v>12786885.92056</v>
      </c>
      <c r="K143" s="30">
        <v>79944930.246999994</v>
      </c>
      <c r="L143" s="30">
        <v>27963092</v>
      </c>
      <c r="M143" s="30">
        <v>28872140.16</v>
      </c>
      <c r="N143" s="30">
        <v>0</v>
      </c>
      <c r="O143" s="30">
        <v>38646104.901000001</v>
      </c>
      <c r="P143" s="31">
        <v>1164000.3149999999</v>
      </c>
    </row>
    <row r="144" spans="1:16" ht="15" x14ac:dyDescent="0.25">
      <c r="A144" s="125"/>
      <c r="B144" s="41" t="s">
        <v>127</v>
      </c>
      <c r="C144" s="47"/>
      <c r="D144" s="47"/>
      <c r="E144" s="47"/>
      <c r="F144" s="47"/>
      <c r="G144" s="47"/>
      <c r="H144" s="47"/>
      <c r="I144" s="47"/>
      <c r="J144" s="47"/>
      <c r="K144" s="47"/>
      <c r="L144" s="47"/>
      <c r="M144" s="47"/>
      <c r="N144" s="47"/>
      <c r="O144" s="47"/>
      <c r="P144" s="48"/>
    </row>
    <row r="145" spans="1:18" ht="15" x14ac:dyDescent="0.25">
      <c r="A145"/>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50" orientation="landscape" r:id="rId1"/>
  <rowBreaks count="1" manualBreakCount="1">
    <brk id="55"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zoomScaleNormal="100" workbookViewId="0">
      <selection activeCell="G146" sqref="G146"/>
    </sheetView>
  </sheetViews>
  <sheetFormatPr defaultColWidth="9.28515625" defaultRowHeight="11.25" x14ac:dyDescent="0.2"/>
  <cols>
    <col min="1" max="1" width="4.28515625" style="11" customWidth="1"/>
    <col min="2" max="2" width="64.28515625" style="11" bestFit="1" customWidth="1"/>
    <col min="3" max="16" width="12.42578125" style="11" customWidth="1"/>
    <col min="17" max="16384" width="9.28515625" style="11"/>
  </cols>
  <sheetData>
    <row r="1" spans="1:16" ht="15" customHeight="1" x14ac:dyDescent="0.2">
      <c r="A1" s="23" t="s">
        <v>33</v>
      </c>
    </row>
    <row r="2" spans="1:16" ht="15" customHeight="1" x14ac:dyDescent="0.2">
      <c r="A2" s="24" t="s">
        <v>338</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336</v>
      </c>
      <c r="I4" s="34" t="s">
        <v>337</v>
      </c>
      <c r="J4" s="34" t="s">
        <v>10</v>
      </c>
      <c r="K4" s="34" t="s">
        <v>6</v>
      </c>
      <c r="L4" s="34" t="s">
        <v>46</v>
      </c>
      <c r="M4" s="34" t="s">
        <v>8</v>
      </c>
      <c r="N4" s="34" t="s">
        <v>68</v>
      </c>
      <c r="O4" s="34" t="s">
        <v>165</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1297754</v>
      </c>
      <c r="D6" s="14">
        <v>4941989</v>
      </c>
      <c r="E6" s="14">
        <v>440299</v>
      </c>
      <c r="F6" s="14">
        <v>247905</v>
      </c>
      <c r="G6" s="14">
        <v>62786</v>
      </c>
      <c r="H6" s="14">
        <v>55149</v>
      </c>
      <c r="I6" s="14">
        <v>3475193</v>
      </c>
      <c r="J6" s="14">
        <v>2590399</v>
      </c>
      <c r="K6" s="14">
        <v>19191894.487</v>
      </c>
      <c r="L6" s="14">
        <v>4894857</v>
      </c>
      <c r="M6" s="14">
        <v>5083001</v>
      </c>
      <c r="N6" s="14">
        <v>205593</v>
      </c>
      <c r="O6" s="14">
        <v>7631016</v>
      </c>
      <c r="P6" s="26">
        <v>442348</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379</v>
      </c>
      <c r="D8" s="14">
        <v>1698610</v>
      </c>
      <c r="E8" s="14">
        <v>5</v>
      </c>
      <c r="F8" s="14">
        <v>53064</v>
      </c>
      <c r="G8" s="14">
        <v>12240</v>
      </c>
      <c r="H8" s="14">
        <v>46155</v>
      </c>
      <c r="I8" s="14">
        <v>153920</v>
      </c>
      <c r="J8" s="14">
        <v>30787</v>
      </c>
      <c r="K8" s="14">
        <v>2018699.9589999998</v>
      </c>
      <c r="L8" s="14">
        <v>372135</v>
      </c>
      <c r="M8" s="14">
        <v>183551</v>
      </c>
      <c r="N8" s="14">
        <v>0</v>
      </c>
      <c r="O8" s="14">
        <v>748749</v>
      </c>
      <c r="P8" s="26">
        <v>706442</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5">
      <c r="A10" s="129"/>
      <c r="B10" s="16" t="s">
        <v>299</v>
      </c>
      <c r="C10" s="30">
        <v>379</v>
      </c>
      <c r="D10" s="30">
        <v>481883</v>
      </c>
      <c r="E10" s="30">
        <v>5</v>
      </c>
      <c r="F10" s="30">
        <v>4</v>
      </c>
      <c r="G10" s="30">
        <v>506</v>
      </c>
      <c r="H10" s="30">
        <v>3477</v>
      </c>
      <c r="I10" s="30">
        <v>351</v>
      </c>
      <c r="J10" s="30">
        <v>7728</v>
      </c>
      <c r="K10" s="30">
        <v>678772.98199999996</v>
      </c>
      <c r="L10" s="30">
        <v>293849</v>
      </c>
      <c r="M10" s="30">
        <v>111038</v>
      </c>
      <c r="N10" s="30">
        <v>0</v>
      </c>
      <c r="O10" s="30">
        <v>748749</v>
      </c>
      <c r="P10" s="31">
        <v>83005</v>
      </c>
    </row>
    <row r="11" spans="1:16" ht="15" customHeight="1" x14ac:dyDescent="0.25">
      <c r="A11" s="129"/>
      <c r="B11" s="16" t="s">
        <v>300</v>
      </c>
      <c r="C11" s="30">
        <v>0</v>
      </c>
      <c r="D11" s="30">
        <v>25500</v>
      </c>
      <c r="E11" s="30">
        <v>0</v>
      </c>
      <c r="F11" s="30">
        <v>5082</v>
      </c>
      <c r="G11" s="30">
        <v>0</v>
      </c>
      <c r="H11" s="30">
        <v>4530</v>
      </c>
      <c r="I11" s="30">
        <v>0</v>
      </c>
      <c r="J11" s="30">
        <v>2699</v>
      </c>
      <c r="K11" s="30">
        <v>1634.7940000000001</v>
      </c>
      <c r="L11" s="30">
        <v>0</v>
      </c>
      <c r="M11" s="30">
        <v>69159</v>
      </c>
      <c r="N11" s="30">
        <v>0</v>
      </c>
      <c r="O11" s="30">
        <v>0</v>
      </c>
      <c r="P11" s="31">
        <v>76</v>
      </c>
    </row>
    <row r="12" spans="1:16" ht="15" customHeight="1" x14ac:dyDescent="0.25">
      <c r="A12" s="129"/>
      <c r="B12" s="16" t="s">
        <v>301</v>
      </c>
      <c r="C12" s="30">
        <v>0</v>
      </c>
      <c r="D12" s="30">
        <v>1191227</v>
      </c>
      <c r="E12" s="30">
        <v>0</v>
      </c>
      <c r="F12" s="30">
        <v>47978</v>
      </c>
      <c r="G12" s="30">
        <v>11734</v>
      </c>
      <c r="H12" s="30">
        <v>38148</v>
      </c>
      <c r="I12" s="30">
        <v>153569</v>
      </c>
      <c r="J12" s="30">
        <v>20360</v>
      </c>
      <c r="K12" s="30">
        <v>1338292.183</v>
      </c>
      <c r="L12" s="30">
        <v>78286</v>
      </c>
      <c r="M12" s="30">
        <v>3354</v>
      </c>
      <c r="N12" s="30">
        <v>0</v>
      </c>
      <c r="O12" s="30">
        <v>0</v>
      </c>
      <c r="P12" s="31">
        <v>623361</v>
      </c>
    </row>
    <row r="13" spans="1:16" ht="15" customHeight="1" x14ac:dyDescent="0.25">
      <c r="A13" s="129"/>
      <c r="B13" s="16" t="s">
        <v>302</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66439</v>
      </c>
      <c r="D14" s="14">
        <v>1584631</v>
      </c>
      <c r="E14" s="14">
        <v>0</v>
      </c>
      <c r="F14" s="14">
        <v>0</v>
      </c>
      <c r="G14" s="14">
        <v>53</v>
      </c>
      <c r="H14" s="14">
        <v>27858</v>
      </c>
      <c r="I14" s="14">
        <v>181045</v>
      </c>
      <c r="J14" s="14">
        <v>289795</v>
      </c>
      <c r="K14" s="14">
        <v>1128536.2279999999</v>
      </c>
      <c r="L14" s="14">
        <v>1908542</v>
      </c>
      <c r="M14" s="14">
        <v>126430</v>
      </c>
      <c r="N14" s="14">
        <v>0</v>
      </c>
      <c r="O14" s="14">
        <v>131587</v>
      </c>
      <c r="P14" s="26">
        <v>28069</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5">
      <c r="A16" s="129"/>
      <c r="B16" s="16" t="s">
        <v>300</v>
      </c>
      <c r="C16" s="30">
        <v>32851</v>
      </c>
      <c r="D16" s="30">
        <v>22826</v>
      </c>
      <c r="E16" s="30">
        <v>0</v>
      </c>
      <c r="F16" s="30">
        <v>0</v>
      </c>
      <c r="G16" s="30">
        <v>53</v>
      </c>
      <c r="H16" s="30">
        <v>27858</v>
      </c>
      <c r="I16" s="30">
        <v>181045</v>
      </c>
      <c r="J16" s="30">
        <v>279770</v>
      </c>
      <c r="K16" s="30">
        <v>1040251.3639999999</v>
      </c>
      <c r="L16" s="30">
        <v>1824573</v>
      </c>
      <c r="M16" s="30">
        <v>121324</v>
      </c>
      <c r="N16" s="30">
        <v>0</v>
      </c>
      <c r="O16" s="30">
        <v>131587</v>
      </c>
      <c r="P16" s="31">
        <v>27348</v>
      </c>
    </row>
    <row r="17" spans="1:16" ht="15" customHeight="1" x14ac:dyDescent="0.25">
      <c r="A17" s="129"/>
      <c r="B17" s="16" t="s">
        <v>301</v>
      </c>
      <c r="C17" s="30">
        <v>33588</v>
      </c>
      <c r="D17" s="30">
        <v>1191617</v>
      </c>
      <c r="E17" s="30">
        <v>0</v>
      </c>
      <c r="F17" s="30">
        <v>0</v>
      </c>
      <c r="G17" s="30">
        <v>0</v>
      </c>
      <c r="H17" s="30">
        <v>0</v>
      </c>
      <c r="I17" s="30">
        <v>0</v>
      </c>
      <c r="J17" s="30">
        <v>0</v>
      </c>
      <c r="K17" s="30">
        <v>99.41</v>
      </c>
      <c r="L17" s="30">
        <v>83969</v>
      </c>
      <c r="M17" s="30">
        <v>5106</v>
      </c>
      <c r="N17" s="30">
        <v>0</v>
      </c>
      <c r="O17" s="30">
        <v>0</v>
      </c>
      <c r="P17" s="31">
        <v>721</v>
      </c>
    </row>
    <row r="18" spans="1:16" ht="15" customHeight="1" x14ac:dyDescent="0.25">
      <c r="A18" s="129"/>
      <c r="B18" s="16" t="s">
        <v>302</v>
      </c>
      <c r="C18" s="30">
        <v>0</v>
      </c>
      <c r="D18" s="30">
        <v>370188</v>
      </c>
      <c r="E18" s="30">
        <v>0</v>
      </c>
      <c r="F18" s="30">
        <v>0</v>
      </c>
      <c r="G18" s="30">
        <v>0</v>
      </c>
      <c r="H18" s="30">
        <v>0</v>
      </c>
      <c r="I18" s="30">
        <v>0</v>
      </c>
      <c r="J18" s="30">
        <v>10025</v>
      </c>
      <c r="K18" s="30">
        <v>88185.453999999998</v>
      </c>
      <c r="L18" s="30">
        <v>0</v>
      </c>
      <c r="M18" s="30">
        <v>0</v>
      </c>
      <c r="N18" s="30">
        <v>0</v>
      </c>
      <c r="O18" s="30">
        <v>0</v>
      </c>
      <c r="P18" s="31">
        <v>0</v>
      </c>
    </row>
    <row r="19" spans="1:16"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31835</v>
      </c>
      <c r="D24" s="14">
        <v>13904386</v>
      </c>
      <c r="E24" s="14">
        <v>14425</v>
      </c>
      <c r="F24" s="14">
        <v>1615570</v>
      </c>
      <c r="G24" s="14">
        <v>1545260</v>
      </c>
      <c r="H24" s="14">
        <v>138992</v>
      </c>
      <c r="I24" s="14">
        <v>1082080</v>
      </c>
      <c r="J24" s="14">
        <v>229611</v>
      </c>
      <c r="K24" s="14">
        <v>7245337.7679999992</v>
      </c>
      <c r="L24" s="14">
        <v>7717445</v>
      </c>
      <c r="M24" s="14">
        <v>1758849</v>
      </c>
      <c r="N24" s="14">
        <v>1</v>
      </c>
      <c r="O24" s="14">
        <v>5432693</v>
      </c>
      <c r="P24" s="26">
        <v>252772</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5">
      <c r="A26" s="129"/>
      <c r="B26" s="16" t="s">
        <v>300</v>
      </c>
      <c r="C26" s="30">
        <v>2388</v>
      </c>
      <c r="D26" s="30">
        <v>55773</v>
      </c>
      <c r="E26" s="30">
        <v>0</v>
      </c>
      <c r="F26" s="30">
        <v>89</v>
      </c>
      <c r="G26" s="30">
        <v>0</v>
      </c>
      <c r="H26" s="30">
        <v>0</v>
      </c>
      <c r="I26" s="30">
        <v>0</v>
      </c>
      <c r="J26" s="30">
        <v>22980</v>
      </c>
      <c r="K26" s="30">
        <v>151617.486</v>
      </c>
      <c r="L26" s="30">
        <v>63505</v>
      </c>
      <c r="M26" s="30">
        <v>369446</v>
      </c>
      <c r="N26" s="30">
        <v>1</v>
      </c>
      <c r="O26" s="30">
        <v>73388</v>
      </c>
      <c r="P26" s="31">
        <v>0</v>
      </c>
    </row>
    <row r="27" spans="1:16" ht="15" customHeight="1" x14ac:dyDescent="0.25">
      <c r="A27" s="129"/>
      <c r="B27" s="16" t="s">
        <v>301</v>
      </c>
      <c r="C27" s="30">
        <v>29447</v>
      </c>
      <c r="D27" s="30">
        <v>13848613</v>
      </c>
      <c r="E27" s="30">
        <v>14425</v>
      </c>
      <c r="F27" s="30">
        <v>1615481</v>
      </c>
      <c r="G27" s="30">
        <v>1511577</v>
      </c>
      <c r="H27" s="30">
        <v>138992</v>
      </c>
      <c r="I27" s="30">
        <v>1082080</v>
      </c>
      <c r="J27" s="30">
        <v>206631</v>
      </c>
      <c r="K27" s="30">
        <v>7093720.2819999997</v>
      </c>
      <c r="L27" s="30">
        <v>7653940</v>
      </c>
      <c r="M27" s="30">
        <v>1389403</v>
      </c>
      <c r="N27" s="30">
        <v>0</v>
      </c>
      <c r="O27" s="30">
        <v>2299653</v>
      </c>
      <c r="P27" s="31">
        <v>252772</v>
      </c>
    </row>
    <row r="28" spans="1:16" ht="15" customHeight="1" x14ac:dyDescent="0.25">
      <c r="A28" s="129"/>
      <c r="B28" s="16" t="s">
        <v>302</v>
      </c>
      <c r="C28" s="30">
        <v>0</v>
      </c>
      <c r="D28" s="30">
        <v>0</v>
      </c>
      <c r="E28" s="30">
        <v>0</v>
      </c>
      <c r="F28" s="30">
        <v>0</v>
      </c>
      <c r="G28" s="30">
        <v>33683</v>
      </c>
      <c r="H28" s="30">
        <v>0</v>
      </c>
      <c r="I28" s="30">
        <v>0</v>
      </c>
      <c r="J28" s="30">
        <v>0</v>
      </c>
      <c r="K28" s="30">
        <v>0</v>
      </c>
      <c r="L28" s="30">
        <v>0</v>
      </c>
      <c r="M28" s="30">
        <v>0</v>
      </c>
      <c r="N28" s="30">
        <v>0</v>
      </c>
      <c r="O28" s="30">
        <v>3059652</v>
      </c>
      <c r="P28" s="31">
        <v>0</v>
      </c>
    </row>
    <row r="29" spans="1:16" ht="15" customHeight="1" x14ac:dyDescent="0.2">
      <c r="A29" s="4" t="s">
        <v>16</v>
      </c>
      <c r="B29" s="5" t="s">
        <v>54</v>
      </c>
      <c r="C29" s="14">
        <v>6144522</v>
      </c>
      <c r="D29" s="14">
        <v>62989211</v>
      </c>
      <c r="E29" s="14">
        <v>1661077</v>
      </c>
      <c r="F29" s="14">
        <v>400564</v>
      </c>
      <c r="G29" s="14">
        <v>384087</v>
      </c>
      <c r="H29" s="14">
        <v>690473</v>
      </c>
      <c r="I29" s="14">
        <v>17440032</v>
      </c>
      <c r="J29" s="14">
        <v>14786902</v>
      </c>
      <c r="K29" s="14">
        <v>66139256.682999998</v>
      </c>
      <c r="L29" s="14">
        <v>25952853</v>
      </c>
      <c r="M29" s="14">
        <v>31220436</v>
      </c>
      <c r="N29" s="14">
        <v>2349690</v>
      </c>
      <c r="O29" s="14">
        <v>40299742</v>
      </c>
      <c r="P29" s="26">
        <v>1058145</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5">
      <c r="A31" s="129"/>
      <c r="B31" s="16" t="s">
        <v>301</v>
      </c>
      <c r="C31" s="30">
        <v>1008825</v>
      </c>
      <c r="D31" s="30">
        <v>8309632</v>
      </c>
      <c r="E31" s="30">
        <v>296999</v>
      </c>
      <c r="F31" s="30">
        <v>345204</v>
      </c>
      <c r="G31" s="30">
        <v>180970</v>
      </c>
      <c r="H31" s="30">
        <v>302977</v>
      </c>
      <c r="I31" s="30">
        <v>6656058</v>
      </c>
      <c r="J31" s="30">
        <v>3406883</v>
      </c>
      <c r="K31" s="30">
        <v>17670374.82</v>
      </c>
      <c r="L31" s="30">
        <v>2399431</v>
      </c>
      <c r="M31" s="30">
        <v>6287307</v>
      </c>
      <c r="N31" s="30">
        <v>0</v>
      </c>
      <c r="O31" s="30">
        <v>3861490</v>
      </c>
      <c r="P31" s="31">
        <v>483494</v>
      </c>
    </row>
    <row r="32" spans="1:16" ht="15" customHeight="1" x14ac:dyDescent="0.25">
      <c r="A32" s="129"/>
      <c r="B32" s="16" t="s">
        <v>302</v>
      </c>
      <c r="C32" s="30">
        <v>5135697</v>
      </c>
      <c r="D32" s="30">
        <v>54679579</v>
      </c>
      <c r="E32" s="30">
        <v>1364078</v>
      </c>
      <c r="F32" s="30">
        <v>55360</v>
      </c>
      <c r="G32" s="30">
        <v>203117</v>
      </c>
      <c r="H32" s="30">
        <v>387496</v>
      </c>
      <c r="I32" s="30">
        <v>10783974</v>
      </c>
      <c r="J32" s="30">
        <v>11380019</v>
      </c>
      <c r="K32" s="30">
        <v>48468881.862999998</v>
      </c>
      <c r="L32" s="30">
        <v>23553422</v>
      </c>
      <c r="M32" s="30">
        <v>24933129</v>
      </c>
      <c r="N32" s="30">
        <v>2349690</v>
      </c>
      <c r="O32" s="30">
        <v>36438252</v>
      </c>
      <c r="P32" s="31">
        <v>574651</v>
      </c>
    </row>
    <row r="33" spans="1:16" ht="15" customHeight="1" x14ac:dyDescent="0.2">
      <c r="A33" s="4" t="s">
        <v>17</v>
      </c>
      <c r="B33" s="5" t="s">
        <v>56</v>
      </c>
      <c r="C33" s="14">
        <v>43</v>
      </c>
      <c r="D33" s="14">
        <v>55853</v>
      </c>
      <c r="E33" s="14">
        <v>0</v>
      </c>
      <c r="F33" s="14">
        <v>1970</v>
      </c>
      <c r="G33" s="14">
        <v>3829</v>
      </c>
      <c r="H33" s="14">
        <v>218</v>
      </c>
      <c r="I33" s="14">
        <v>195238</v>
      </c>
      <c r="J33" s="14">
        <v>10726</v>
      </c>
      <c r="K33" s="14">
        <v>6734.1909999999998</v>
      </c>
      <c r="L33" s="14">
        <v>14756</v>
      </c>
      <c r="M33" s="14">
        <v>6102</v>
      </c>
      <c r="N33" s="14">
        <v>0</v>
      </c>
      <c r="O33" s="14">
        <v>17920</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-301</v>
      </c>
      <c r="I35" s="14">
        <v>0</v>
      </c>
      <c r="J35" s="14">
        <v>0</v>
      </c>
      <c r="K35" s="14">
        <v>0</v>
      </c>
      <c r="L35" s="14">
        <v>40171</v>
      </c>
      <c r="M35" s="14">
        <v>48766</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458795</v>
      </c>
      <c r="E37" s="14">
        <v>0</v>
      </c>
      <c r="F37" s="14">
        <v>0</v>
      </c>
      <c r="G37" s="14">
        <v>0</v>
      </c>
      <c r="H37" s="14">
        <v>7797</v>
      </c>
      <c r="I37" s="14">
        <v>171210</v>
      </c>
      <c r="J37" s="14">
        <v>3762</v>
      </c>
      <c r="K37" s="14">
        <v>761405.8</v>
      </c>
      <c r="L37" s="14">
        <v>81860</v>
      </c>
      <c r="M37" s="14">
        <v>254653</v>
      </c>
      <c r="N37" s="14">
        <v>0</v>
      </c>
      <c r="O37" s="14">
        <v>290362</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67810</v>
      </c>
      <c r="D39" s="14">
        <v>552078</v>
      </c>
      <c r="E39" s="14">
        <v>3188</v>
      </c>
      <c r="F39" s="14">
        <v>19911</v>
      </c>
      <c r="G39" s="14">
        <v>14483</v>
      </c>
      <c r="H39" s="14">
        <v>9985</v>
      </c>
      <c r="I39" s="14">
        <v>293914</v>
      </c>
      <c r="J39" s="14">
        <v>352003</v>
      </c>
      <c r="K39" s="14">
        <v>576172.96399999992</v>
      </c>
      <c r="L39" s="14">
        <v>208239</v>
      </c>
      <c r="M39" s="14">
        <v>194418</v>
      </c>
      <c r="N39" s="14">
        <v>4231</v>
      </c>
      <c r="O39" s="14">
        <v>587220</v>
      </c>
      <c r="P39" s="26">
        <v>9660</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5">
      <c r="A41" s="129"/>
      <c r="B41" s="16" t="s">
        <v>303</v>
      </c>
      <c r="C41" s="30">
        <v>67810</v>
      </c>
      <c r="D41" s="30">
        <v>549230</v>
      </c>
      <c r="E41" s="30">
        <v>3188</v>
      </c>
      <c r="F41" s="30">
        <v>19911</v>
      </c>
      <c r="G41" s="30">
        <v>13522</v>
      </c>
      <c r="H41" s="30">
        <v>6103</v>
      </c>
      <c r="I41" s="30">
        <v>250712</v>
      </c>
      <c r="J41" s="30">
        <v>236803</v>
      </c>
      <c r="K41" s="30">
        <v>552732.73899999994</v>
      </c>
      <c r="L41" s="30">
        <v>208239</v>
      </c>
      <c r="M41" s="30">
        <v>194418</v>
      </c>
      <c r="N41" s="30">
        <v>4231</v>
      </c>
      <c r="O41" s="30">
        <v>337700</v>
      </c>
      <c r="P41" s="31">
        <v>9660</v>
      </c>
    </row>
    <row r="42" spans="1:16" ht="15" customHeight="1" x14ac:dyDescent="0.25">
      <c r="A42" s="129"/>
      <c r="B42" s="16" t="s">
        <v>304</v>
      </c>
      <c r="C42" s="30">
        <v>0</v>
      </c>
      <c r="D42" s="30">
        <v>2848</v>
      </c>
      <c r="E42" s="30">
        <v>0</v>
      </c>
      <c r="F42" s="30">
        <v>0</v>
      </c>
      <c r="G42" s="30">
        <v>961</v>
      </c>
      <c r="H42" s="30">
        <v>3882</v>
      </c>
      <c r="I42" s="30">
        <v>43202</v>
      </c>
      <c r="J42" s="30">
        <v>115200</v>
      </c>
      <c r="K42" s="30">
        <v>23440.224999999999</v>
      </c>
      <c r="L42" s="30">
        <v>0</v>
      </c>
      <c r="M42" s="30">
        <v>0</v>
      </c>
      <c r="N42" s="30">
        <v>0</v>
      </c>
      <c r="O42" s="30">
        <v>249520</v>
      </c>
      <c r="P42" s="31">
        <v>0</v>
      </c>
    </row>
    <row r="43" spans="1:16" ht="15" customHeight="1" x14ac:dyDescent="0.2">
      <c r="A43" s="4" t="s">
        <v>21</v>
      </c>
      <c r="B43" s="5" t="s">
        <v>61</v>
      </c>
      <c r="C43" s="14">
        <v>12792</v>
      </c>
      <c r="D43" s="14">
        <v>241893</v>
      </c>
      <c r="E43" s="14">
        <v>88366</v>
      </c>
      <c r="F43" s="14">
        <v>3868</v>
      </c>
      <c r="G43" s="14">
        <v>477</v>
      </c>
      <c r="H43" s="14">
        <v>331</v>
      </c>
      <c r="I43" s="14">
        <v>92961</v>
      </c>
      <c r="J43" s="14">
        <v>32850</v>
      </c>
      <c r="K43" s="14">
        <v>141116.927</v>
      </c>
      <c r="L43" s="14">
        <v>53894</v>
      </c>
      <c r="M43" s="14">
        <v>89598</v>
      </c>
      <c r="N43" s="14">
        <v>15418</v>
      </c>
      <c r="O43" s="14">
        <v>36939</v>
      </c>
      <c r="P43" s="26">
        <v>3847</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5">
      <c r="A45" s="129"/>
      <c r="B45" s="16" t="s">
        <v>103</v>
      </c>
      <c r="C45" s="30">
        <v>0</v>
      </c>
      <c r="D45" s="30">
        <v>149248</v>
      </c>
      <c r="E45" s="30">
        <v>61085</v>
      </c>
      <c r="F45" s="30">
        <v>0</v>
      </c>
      <c r="G45" s="30">
        <v>0</v>
      </c>
      <c r="H45" s="30">
        <v>0</v>
      </c>
      <c r="I45" s="30">
        <v>0</v>
      </c>
      <c r="J45" s="30">
        <v>0</v>
      </c>
      <c r="K45" s="30">
        <v>0</v>
      </c>
      <c r="L45" s="30">
        <v>0</v>
      </c>
      <c r="M45" s="30">
        <v>0</v>
      </c>
      <c r="N45" s="30">
        <v>0</v>
      </c>
      <c r="O45" s="30">
        <v>2652</v>
      </c>
      <c r="P45" s="31">
        <v>0</v>
      </c>
    </row>
    <row r="46" spans="1:16" ht="15" customHeight="1" x14ac:dyDescent="0.25">
      <c r="A46" s="129"/>
      <c r="B46" s="16" t="s">
        <v>305</v>
      </c>
      <c r="C46" s="30">
        <v>12792</v>
      </c>
      <c r="D46" s="30">
        <v>92645</v>
      </c>
      <c r="E46" s="30">
        <v>27281</v>
      </c>
      <c r="F46" s="30">
        <v>3868</v>
      </c>
      <c r="G46" s="30">
        <v>477</v>
      </c>
      <c r="H46" s="30">
        <v>331</v>
      </c>
      <c r="I46" s="30">
        <v>92961</v>
      </c>
      <c r="J46" s="30">
        <v>32850</v>
      </c>
      <c r="K46" s="30">
        <v>141116.927</v>
      </c>
      <c r="L46" s="30">
        <v>53894</v>
      </c>
      <c r="M46" s="30">
        <v>89598</v>
      </c>
      <c r="N46" s="30">
        <v>15418</v>
      </c>
      <c r="O46" s="30">
        <v>34287</v>
      </c>
      <c r="P46" s="31">
        <v>3847</v>
      </c>
    </row>
    <row r="47" spans="1:16" ht="15" customHeight="1" x14ac:dyDescent="0.2">
      <c r="A47" s="4" t="s">
        <v>22</v>
      </c>
      <c r="B47" s="5" t="s">
        <v>62</v>
      </c>
      <c r="C47" s="14">
        <v>49484</v>
      </c>
      <c r="D47" s="14">
        <v>2671984</v>
      </c>
      <c r="E47" s="14">
        <v>1845</v>
      </c>
      <c r="F47" s="14">
        <v>3061</v>
      </c>
      <c r="G47" s="14">
        <v>5655</v>
      </c>
      <c r="H47" s="14">
        <v>8503</v>
      </c>
      <c r="I47" s="14">
        <v>81341</v>
      </c>
      <c r="J47" s="14">
        <v>497347</v>
      </c>
      <c r="K47" s="14">
        <v>1657279.7439999999</v>
      </c>
      <c r="L47" s="14">
        <v>673077</v>
      </c>
      <c r="M47" s="14">
        <v>239680</v>
      </c>
      <c r="N47" s="14">
        <v>1521</v>
      </c>
      <c r="O47" s="14">
        <v>393392</v>
      </c>
      <c r="P47" s="26">
        <v>119890</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5">
      <c r="A49" s="129"/>
      <c r="B49" s="16" t="s">
        <v>306</v>
      </c>
      <c r="C49" s="30">
        <v>129</v>
      </c>
      <c r="D49" s="30">
        <v>13740</v>
      </c>
      <c r="E49" s="30">
        <v>0</v>
      </c>
      <c r="F49" s="30">
        <v>0</v>
      </c>
      <c r="G49" s="30">
        <v>4672</v>
      </c>
      <c r="H49" s="30">
        <v>3248</v>
      </c>
      <c r="I49" s="30">
        <v>2737</v>
      </c>
      <c r="J49" s="30">
        <v>3774</v>
      </c>
      <c r="K49" s="30">
        <v>439170.87699999998</v>
      </c>
      <c r="L49" s="30">
        <v>142</v>
      </c>
      <c r="M49" s="30">
        <v>6605</v>
      </c>
      <c r="N49" s="30">
        <v>0</v>
      </c>
      <c r="O49" s="30">
        <v>61540</v>
      </c>
      <c r="P49" s="31">
        <v>23395</v>
      </c>
    </row>
    <row r="50" spans="1:16" ht="15" customHeight="1" x14ac:dyDescent="0.25">
      <c r="A50" s="129"/>
      <c r="B50" s="16" t="s">
        <v>307</v>
      </c>
      <c r="C50" s="30">
        <v>49355</v>
      </c>
      <c r="D50" s="30">
        <v>2658244</v>
      </c>
      <c r="E50" s="30">
        <v>1845</v>
      </c>
      <c r="F50" s="30">
        <v>3061</v>
      </c>
      <c r="G50" s="30">
        <v>983</v>
      </c>
      <c r="H50" s="30">
        <v>5255</v>
      </c>
      <c r="I50" s="30">
        <v>78604</v>
      </c>
      <c r="J50" s="30">
        <v>493573</v>
      </c>
      <c r="K50" s="30">
        <v>1218108.8670000001</v>
      </c>
      <c r="L50" s="30">
        <v>672935</v>
      </c>
      <c r="M50" s="30">
        <v>233075</v>
      </c>
      <c r="N50" s="30">
        <v>1521</v>
      </c>
      <c r="O50" s="30">
        <v>331852</v>
      </c>
      <c r="P50" s="31">
        <v>96495</v>
      </c>
    </row>
    <row r="51" spans="1:16" ht="15" customHeight="1" x14ac:dyDescent="0.2">
      <c r="A51" s="4" t="s">
        <v>23</v>
      </c>
      <c r="B51" s="5" t="s">
        <v>64</v>
      </c>
      <c r="C51" s="14">
        <v>48761</v>
      </c>
      <c r="D51" s="14">
        <v>1592731</v>
      </c>
      <c r="E51" s="14">
        <v>21741</v>
      </c>
      <c r="F51" s="14">
        <v>83561</v>
      </c>
      <c r="G51" s="14">
        <v>26378</v>
      </c>
      <c r="H51" s="14">
        <v>12269</v>
      </c>
      <c r="I51" s="14">
        <v>398939</v>
      </c>
      <c r="J51" s="14">
        <v>629049</v>
      </c>
      <c r="K51" s="14">
        <v>1822415.882</v>
      </c>
      <c r="L51" s="14">
        <v>2914679</v>
      </c>
      <c r="M51" s="14">
        <v>378218</v>
      </c>
      <c r="N51" s="14">
        <v>21443</v>
      </c>
      <c r="O51" s="14">
        <v>140462</v>
      </c>
      <c r="P51" s="26">
        <v>209296</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2750</v>
      </c>
      <c r="D53" s="14">
        <v>688245</v>
      </c>
      <c r="E53" s="14">
        <v>712</v>
      </c>
      <c r="F53" s="14">
        <v>0</v>
      </c>
      <c r="G53" s="14">
        <v>7</v>
      </c>
      <c r="H53" s="14">
        <v>7883</v>
      </c>
      <c r="I53" s="14">
        <v>346406</v>
      </c>
      <c r="J53" s="14">
        <v>7177</v>
      </c>
      <c r="K53" s="14">
        <v>243299.04500000001</v>
      </c>
      <c r="L53" s="14">
        <v>1440300</v>
      </c>
      <c r="M53" s="14">
        <v>6332</v>
      </c>
      <c r="N53" s="14">
        <v>0</v>
      </c>
      <c r="O53" s="14">
        <v>53086</v>
      </c>
      <c r="P53" s="26">
        <v>2199</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7722569</v>
      </c>
      <c r="D55" s="12">
        <v>91380406</v>
      </c>
      <c r="E55" s="12">
        <v>2231658</v>
      </c>
      <c r="F55" s="12">
        <v>2429474</v>
      </c>
      <c r="G55" s="12">
        <v>2055255</v>
      </c>
      <c r="H55" s="12">
        <v>1005312</v>
      </c>
      <c r="I55" s="12">
        <v>23912279</v>
      </c>
      <c r="J55" s="12">
        <v>19460408</v>
      </c>
      <c r="K55" s="12">
        <v>100932149.678</v>
      </c>
      <c r="L55" s="12">
        <v>46272808</v>
      </c>
      <c r="M55" s="12">
        <v>39590034</v>
      </c>
      <c r="N55" s="12">
        <v>2597897</v>
      </c>
      <c r="O55" s="12">
        <v>55763168</v>
      </c>
      <c r="P55" s="27">
        <v>2832668</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624</v>
      </c>
      <c r="D57" s="14">
        <v>576821</v>
      </c>
      <c r="E57" s="14">
        <v>0</v>
      </c>
      <c r="F57" s="14">
        <v>527</v>
      </c>
      <c r="G57" s="14">
        <v>22512</v>
      </c>
      <c r="H57" s="14">
        <v>413</v>
      </c>
      <c r="I57" s="14">
        <v>308</v>
      </c>
      <c r="J57" s="14">
        <v>12174</v>
      </c>
      <c r="K57" s="14">
        <v>655349.01500000001</v>
      </c>
      <c r="L57" s="14">
        <v>418523</v>
      </c>
      <c r="M57" s="14">
        <v>119957</v>
      </c>
      <c r="N57" s="14">
        <v>0</v>
      </c>
      <c r="O57" s="14">
        <v>771112</v>
      </c>
      <c r="P57" s="26">
        <v>97896</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5">
      <c r="A59" s="129"/>
      <c r="B59" s="16" t="s">
        <v>309</v>
      </c>
      <c r="C59" s="30">
        <v>624</v>
      </c>
      <c r="D59" s="30">
        <v>369768</v>
      </c>
      <c r="E59" s="30">
        <v>0</v>
      </c>
      <c r="F59" s="30">
        <v>527</v>
      </c>
      <c r="G59" s="30">
        <v>8496</v>
      </c>
      <c r="H59" s="30">
        <v>413</v>
      </c>
      <c r="I59" s="30">
        <v>308</v>
      </c>
      <c r="J59" s="30">
        <v>12174</v>
      </c>
      <c r="K59" s="30">
        <v>655349.01500000001</v>
      </c>
      <c r="L59" s="30">
        <v>418523</v>
      </c>
      <c r="M59" s="30">
        <v>119957</v>
      </c>
      <c r="N59" s="30">
        <v>0</v>
      </c>
      <c r="O59" s="30">
        <v>771112</v>
      </c>
      <c r="P59" s="31">
        <v>87064</v>
      </c>
    </row>
    <row r="60" spans="1:16" ht="15" customHeight="1" x14ac:dyDescent="0.2">
      <c r="A60" s="4"/>
      <c r="B60" s="16" t="s">
        <v>310</v>
      </c>
      <c r="C60" s="30">
        <v>0</v>
      </c>
      <c r="D60" s="30">
        <v>2457</v>
      </c>
      <c r="E60" s="30">
        <v>0</v>
      </c>
      <c r="F60" s="30">
        <v>0</v>
      </c>
      <c r="G60" s="30">
        <v>14016</v>
      </c>
      <c r="H60" s="30">
        <v>0</v>
      </c>
      <c r="I60" s="30">
        <v>0</v>
      </c>
      <c r="J60" s="30">
        <v>0</v>
      </c>
      <c r="K60" s="30">
        <v>0</v>
      </c>
      <c r="L60" s="30">
        <v>0</v>
      </c>
      <c r="M60" s="30">
        <v>0</v>
      </c>
      <c r="N60" s="30">
        <v>0</v>
      </c>
      <c r="O60" s="30">
        <v>0</v>
      </c>
      <c r="P60" s="31">
        <v>10832</v>
      </c>
    </row>
    <row r="61" spans="1:16"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5">
      <c r="A63" s="129"/>
      <c r="B63" s="16" t="s">
        <v>313</v>
      </c>
      <c r="C63" s="30">
        <v>0</v>
      </c>
      <c r="D63" s="30">
        <v>204596</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1481476</v>
      </c>
      <c r="E64" s="14">
        <v>0</v>
      </c>
      <c r="F64" s="14">
        <v>0</v>
      </c>
      <c r="G64" s="14">
        <v>0</v>
      </c>
      <c r="H64" s="14">
        <v>0</v>
      </c>
      <c r="I64" s="14">
        <v>0</v>
      </c>
      <c r="J64" s="14">
        <v>22031</v>
      </c>
      <c r="K64" s="14">
        <v>0</v>
      </c>
      <c r="L64" s="14">
        <v>0</v>
      </c>
      <c r="M64" s="14">
        <v>0</v>
      </c>
      <c r="N64" s="14">
        <v>0</v>
      </c>
      <c r="O64" s="14">
        <v>0</v>
      </c>
      <c r="P64" s="26">
        <v>0</v>
      </c>
    </row>
    <row r="65" spans="1:16" ht="15" customHeight="1" x14ac:dyDescent="0.25">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0</v>
      </c>
      <c r="E66" s="30">
        <v>0</v>
      </c>
      <c r="F66" s="30">
        <v>0</v>
      </c>
      <c r="G66" s="30">
        <v>0</v>
      </c>
      <c r="H66" s="30">
        <v>0</v>
      </c>
      <c r="I66" s="30">
        <v>0</v>
      </c>
      <c r="J66" s="30">
        <v>22031</v>
      </c>
      <c r="K66" s="30">
        <v>0</v>
      </c>
      <c r="L66" s="30">
        <v>0</v>
      </c>
      <c r="M66" s="30">
        <v>0</v>
      </c>
      <c r="N66" s="30">
        <v>0</v>
      </c>
      <c r="O66" s="30">
        <v>0</v>
      </c>
      <c r="P66" s="31">
        <v>0</v>
      </c>
    </row>
    <row r="67" spans="1:16" ht="15" customHeight="1" x14ac:dyDescent="0.25">
      <c r="A67" s="129"/>
      <c r="B67" s="16" t="s">
        <v>312</v>
      </c>
      <c r="C67" s="30">
        <v>0</v>
      </c>
      <c r="D67" s="30">
        <v>1481476</v>
      </c>
      <c r="E67" s="30">
        <v>0</v>
      </c>
      <c r="F67" s="30">
        <v>0</v>
      </c>
      <c r="G67" s="30">
        <v>0</v>
      </c>
      <c r="H67" s="30">
        <v>0</v>
      </c>
      <c r="I67" s="30">
        <v>0</v>
      </c>
      <c r="J67" s="30">
        <v>0</v>
      </c>
      <c r="K67" s="30">
        <v>0</v>
      </c>
      <c r="L67" s="30">
        <v>0</v>
      </c>
      <c r="M67" s="30">
        <v>0</v>
      </c>
      <c r="N67" s="30">
        <v>0</v>
      </c>
      <c r="O67" s="30">
        <v>0</v>
      </c>
      <c r="P67" s="31">
        <v>0</v>
      </c>
    </row>
    <row r="68" spans="1:16" ht="15" customHeight="1" x14ac:dyDescent="0.25">
      <c r="A68" s="129"/>
      <c r="B68" s="16" t="s">
        <v>313</v>
      </c>
      <c r="C68" s="30">
        <v>0</v>
      </c>
      <c r="D68" s="30">
        <v>0</v>
      </c>
      <c r="E68" s="30">
        <v>0</v>
      </c>
      <c r="F68" s="30">
        <v>0</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6965282</v>
      </c>
      <c r="D69" s="14">
        <v>80417790</v>
      </c>
      <c r="E69" s="14">
        <v>1941564</v>
      </c>
      <c r="F69" s="14">
        <v>1912725</v>
      </c>
      <c r="G69" s="14">
        <v>1471853</v>
      </c>
      <c r="H69" s="14">
        <v>828489</v>
      </c>
      <c r="I69" s="14">
        <v>21429297</v>
      </c>
      <c r="J69" s="14">
        <v>17681204</v>
      </c>
      <c r="K69" s="14">
        <v>87715413.295000002</v>
      </c>
      <c r="L69" s="14">
        <v>39564767</v>
      </c>
      <c r="M69" s="14">
        <v>35341916</v>
      </c>
      <c r="N69" s="14">
        <v>2245219</v>
      </c>
      <c r="O69" s="14">
        <v>48869634</v>
      </c>
      <c r="P69" s="26">
        <v>1995523</v>
      </c>
    </row>
    <row r="70" spans="1:16" ht="15" customHeight="1" x14ac:dyDescent="0.25">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6922093</v>
      </c>
      <c r="D71" s="30">
        <v>77217682</v>
      </c>
      <c r="E71" s="30">
        <v>1905639</v>
      </c>
      <c r="F71" s="30">
        <v>1884271</v>
      </c>
      <c r="G71" s="30">
        <v>919241</v>
      </c>
      <c r="H71" s="30">
        <v>820348</v>
      </c>
      <c r="I71" s="30">
        <v>21207688</v>
      </c>
      <c r="J71" s="30">
        <v>16193806</v>
      </c>
      <c r="K71" s="30">
        <v>84226992.944999993</v>
      </c>
      <c r="L71" s="30">
        <v>38088024</v>
      </c>
      <c r="M71" s="30">
        <v>33423922</v>
      </c>
      <c r="N71" s="30">
        <v>2192894</v>
      </c>
      <c r="O71" s="30">
        <v>45599882</v>
      </c>
      <c r="P71" s="31">
        <v>1930836</v>
      </c>
    </row>
    <row r="72" spans="1:16" ht="15" customHeight="1" x14ac:dyDescent="0.2">
      <c r="A72" s="4"/>
      <c r="B72" s="16" t="s">
        <v>312</v>
      </c>
      <c r="C72" s="30">
        <v>0</v>
      </c>
      <c r="D72" s="30">
        <v>2951636</v>
      </c>
      <c r="E72" s="30">
        <v>33791</v>
      </c>
      <c r="F72" s="30">
        <v>0</v>
      </c>
      <c r="G72" s="30">
        <v>539631</v>
      </c>
      <c r="H72" s="30">
        <v>0</v>
      </c>
      <c r="I72" s="30">
        <v>9055</v>
      </c>
      <c r="J72" s="30">
        <v>1487398</v>
      </c>
      <c r="K72" s="30">
        <v>2457735.8709999998</v>
      </c>
      <c r="L72" s="30">
        <v>1035532</v>
      </c>
      <c r="M72" s="30">
        <v>1502578</v>
      </c>
      <c r="N72" s="30">
        <v>0</v>
      </c>
      <c r="O72" s="30">
        <v>3035192</v>
      </c>
      <c r="P72" s="31">
        <v>64687</v>
      </c>
    </row>
    <row r="73" spans="1:16" ht="15" customHeight="1" x14ac:dyDescent="0.2">
      <c r="A73" s="4"/>
      <c r="B73" s="16" t="s">
        <v>313</v>
      </c>
      <c r="C73" s="30">
        <v>43189</v>
      </c>
      <c r="D73" s="30">
        <v>248472</v>
      </c>
      <c r="E73" s="30">
        <v>2134</v>
      </c>
      <c r="F73" s="30">
        <v>28454</v>
      </c>
      <c r="G73" s="30">
        <v>12981</v>
      </c>
      <c r="H73" s="30">
        <v>8141</v>
      </c>
      <c r="I73" s="30">
        <v>212554</v>
      </c>
      <c r="J73" s="30">
        <v>0</v>
      </c>
      <c r="K73" s="30">
        <v>1030684.4790000001</v>
      </c>
      <c r="L73" s="30">
        <v>441211</v>
      </c>
      <c r="M73" s="30">
        <v>415416</v>
      </c>
      <c r="N73" s="30">
        <v>52325</v>
      </c>
      <c r="O73" s="30">
        <v>234560</v>
      </c>
      <c r="P73" s="31">
        <v>0</v>
      </c>
    </row>
    <row r="74" spans="1:16" ht="15" customHeight="1" x14ac:dyDescent="0.2">
      <c r="A74" s="4" t="s">
        <v>14</v>
      </c>
      <c r="B74" s="5" t="s">
        <v>56</v>
      </c>
      <c r="C74" s="14">
        <v>869</v>
      </c>
      <c r="D74" s="14">
        <v>173690</v>
      </c>
      <c r="E74" s="14">
        <v>0</v>
      </c>
      <c r="F74" s="14">
        <v>37042</v>
      </c>
      <c r="G74" s="14">
        <v>29055</v>
      </c>
      <c r="H74" s="14">
        <v>4</v>
      </c>
      <c r="I74" s="14">
        <v>200241</v>
      </c>
      <c r="J74" s="14">
        <v>347</v>
      </c>
      <c r="K74" s="14">
        <v>40686.697999999997</v>
      </c>
      <c r="L74" s="14">
        <v>52349</v>
      </c>
      <c r="M74" s="14">
        <v>24190</v>
      </c>
      <c r="N74" s="14">
        <v>0</v>
      </c>
      <c r="O74" s="14">
        <v>354896</v>
      </c>
      <c r="P74" s="26">
        <v>0</v>
      </c>
    </row>
    <row r="75" spans="1:16" ht="15" customHeight="1" x14ac:dyDescent="0.25">
      <c r="A75" s="129"/>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0</v>
      </c>
      <c r="M76" s="14">
        <v>11147</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48886</v>
      </c>
      <c r="D78" s="14">
        <v>473253</v>
      </c>
      <c r="E78" s="14">
        <v>1988</v>
      </c>
      <c r="F78" s="14">
        <v>1523</v>
      </c>
      <c r="G78" s="14">
        <v>904</v>
      </c>
      <c r="H78" s="14">
        <v>3285</v>
      </c>
      <c r="I78" s="14">
        <v>37808</v>
      </c>
      <c r="J78" s="14">
        <v>30851</v>
      </c>
      <c r="K78" s="14">
        <v>982070.25800000003</v>
      </c>
      <c r="L78" s="14">
        <v>376727</v>
      </c>
      <c r="M78" s="14">
        <v>49270</v>
      </c>
      <c r="N78" s="14">
        <v>1292</v>
      </c>
      <c r="O78" s="14">
        <v>379919</v>
      </c>
      <c r="P78" s="26">
        <v>20704</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4840</v>
      </c>
      <c r="D80" s="14">
        <v>13828</v>
      </c>
      <c r="E80" s="14">
        <v>1421</v>
      </c>
      <c r="F80" s="14">
        <v>1613</v>
      </c>
      <c r="G80" s="14">
        <v>9736</v>
      </c>
      <c r="H80" s="14">
        <v>4145</v>
      </c>
      <c r="I80" s="14">
        <v>14500</v>
      </c>
      <c r="J80" s="14">
        <v>1703</v>
      </c>
      <c r="K80" s="14">
        <v>138433.36199999999</v>
      </c>
      <c r="L80" s="14">
        <v>10568</v>
      </c>
      <c r="M80" s="14">
        <v>22586</v>
      </c>
      <c r="N80" s="14">
        <v>6877</v>
      </c>
      <c r="O80" s="14">
        <v>353239</v>
      </c>
      <c r="P80" s="26">
        <v>7477</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314</v>
      </c>
      <c r="C82" s="30">
        <v>4181</v>
      </c>
      <c r="D82" s="30">
        <v>6590</v>
      </c>
      <c r="E82" s="30">
        <v>1363</v>
      </c>
      <c r="F82" s="30">
        <v>1613</v>
      </c>
      <c r="G82" s="30">
        <v>4999</v>
      </c>
      <c r="H82" s="30">
        <v>2317</v>
      </c>
      <c r="I82" s="30">
        <v>12913</v>
      </c>
      <c r="J82" s="30">
        <v>1703</v>
      </c>
      <c r="K82" s="30">
        <v>29579.673999999999</v>
      </c>
      <c r="L82" s="30">
        <v>10568</v>
      </c>
      <c r="M82" s="30">
        <v>2806</v>
      </c>
      <c r="N82" s="30">
        <v>6877</v>
      </c>
      <c r="O82" s="30">
        <v>66966</v>
      </c>
      <c r="P82" s="31">
        <v>6852</v>
      </c>
    </row>
    <row r="83" spans="1:16" ht="15" customHeight="1" x14ac:dyDescent="0.2">
      <c r="A83" s="4"/>
      <c r="B83" s="16" t="s">
        <v>315</v>
      </c>
      <c r="C83" s="30">
        <v>659</v>
      </c>
      <c r="D83" s="30">
        <v>7238</v>
      </c>
      <c r="E83" s="30">
        <v>58</v>
      </c>
      <c r="F83" s="30">
        <v>0</v>
      </c>
      <c r="G83" s="30">
        <v>4737</v>
      </c>
      <c r="H83" s="30">
        <v>1828</v>
      </c>
      <c r="I83" s="30">
        <v>1587</v>
      </c>
      <c r="J83" s="30">
        <v>0</v>
      </c>
      <c r="K83" s="30">
        <v>108853.68799999999</v>
      </c>
      <c r="L83" s="30">
        <v>0</v>
      </c>
      <c r="M83" s="30">
        <v>19780</v>
      </c>
      <c r="N83" s="30">
        <v>0</v>
      </c>
      <c r="O83" s="30">
        <v>286273</v>
      </c>
      <c r="P83" s="31">
        <v>625</v>
      </c>
    </row>
    <row r="84" spans="1:16" ht="15" customHeight="1" x14ac:dyDescent="0.2">
      <c r="A84" s="4" t="s">
        <v>18</v>
      </c>
      <c r="B84" s="5" t="s">
        <v>75</v>
      </c>
      <c r="C84" s="14">
        <v>0</v>
      </c>
      <c r="D84" s="14">
        <v>0</v>
      </c>
      <c r="E84" s="14">
        <v>0</v>
      </c>
      <c r="F84" s="14">
        <v>14427</v>
      </c>
      <c r="G84" s="14">
        <v>0</v>
      </c>
      <c r="H84" s="14">
        <v>0</v>
      </c>
      <c r="I84" s="14">
        <v>737</v>
      </c>
      <c r="J84" s="14">
        <v>0</v>
      </c>
      <c r="K84" s="14">
        <v>0</v>
      </c>
      <c r="L84" s="14">
        <v>0</v>
      </c>
      <c r="M84" s="14">
        <v>0</v>
      </c>
      <c r="N84" s="14">
        <v>0</v>
      </c>
      <c r="O84" s="14">
        <v>54303</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153190</v>
      </c>
      <c r="D86" s="14">
        <v>888769</v>
      </c>
      <c r="E86" s="14">
        <v>55155</v>
      </c>
      <c r="F86" s="14">
        <v>34019</v>
      </c>
      <c r="G86" s="14">
        <v>31576</v>
      </c>
      <c r="H86" s="14">
        <v>16394</v>
      </c>
      <c r="I86" s="14">
        <v>262060</v>
      </c>
      <c r="J86" s="14">
        <v>255894</v>
      </c>
      <c r="K86" s="14">
        <v>2230503.466</v>
      </c>
      <c r="L86" s="14">
        <v>425105</v>
      </c>
      <c r="M86" s="14">
        <v>479223</v>
      </c>
      <c r="N86" s="14">
        <v>58641</v>
      </c>
      <c r="O86" s="14">
        <v>552077</v>
      </c>
      <c r="P86" s="26">
        <v>94583</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0</v>
      </c>
      <c r="F88" s="14">
        <v>0</v>
      </c>
      <c r="G88" s="14">
        <v>0</v>
      </c>
      <c r="H88" s="14">
        <v>0</v>
      </c>
      <c r="I88" s="14">
        <v>0</v>
      </c>
      <c r="J88" s="14">
        <v>105458</v>
      </c>
      <c r="K88" s="14">
        <v>0</v>
      </c>
      <c r="L88" s="14">
        <v>2124963</v>
      </c>
      <c r="M88" s="14">
        <v>0</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128"/>
      <c r="B90" s="22" t="s">
        <v>41</v>
      </c>
      <c r="C90" s="13">
        <v>7173691</v>
      </c>
      <c r="D90" s="13">
        <v>84025627</v>
      </c>
      <c r="E90" s="13">
        <v>2000128</v>
      </c>
      <c r="F90" s="13">
        <v>2001876</v>
      </c>
      <c r="G90" s="13">
        <v>1565636</v>
      </c>
      <c r="H90" s="13">
        <v>852730</v>
      </c>
      <c r="I90" s="13">
        <v>21944951</v>
      </c>
      <c r="J90" s="13">
        <v>18109662</v>
      </c>
      <c r="K90" s="13">
        <v>91762456.094000012</v>
      </c>
      <c r="L90" s="13">
        <v>42973002</v>
      </c>
      <c r="M90" s="13">
        <v>36048289</v>
      </c>
      <c r="N90" s="13">
        <v>2312029</v>
      </c>
      <c r="O90" s="13">
        <v>51335180</v>
      </c>
      <c r="P90" s="29">
        <v>2216183</v>
      </c>
    </row>
    <row r="91" spans="1:16" ht="15" customHeight="1" x14ac:dyDescent="0.2">
      <c r="A91" s="128"/>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410430</v>
      </c>
      <c r="D92" s="14">
        <v>4725000</v>
      </c>
      <c r="E92" s="14">
        <v>296400</v>
      </c>
      <c r="F92" s="14">
        <v>171947</v>
      </c>
      <c r="G92" s="14">
        <v>150000</v>
      </c>
      <c r="H92" s="14">
        <v>36000</v>
      </c>
      <c r="I92" s="14">
        <v>1312317</v>
      </c>
      <c r="J92" s="14">
        <v>2420000</v>
      </c>
      <c r="K92" s="14">
        <v>3844143.7349999999</v>
      </c>
      <c r="L92" s="14">
        <v>5900000</v>
      </c>
      <c r="M92" s="14">
        <v>1293063</v>
      </c>
      <c r="N92" s="14">
        <v>124000</v>
      </c>
      <c r="O92" s="14">
        <v>1972962</v>
      </c>
      <c r="P92" s="26">
        <v>844769</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v>
      </c>
      <c r="D94" s="14">
        <v>16471</v>
      </c>
      <c r="E94" s="14">
        <v>0</v>
      </c>
      <c r="F94" s="14">
        <v>1362</v>
      </c>
      <c r="G94" s="14">
        <v>12849</v>
      </c>
      <c r="H94" s="14">
        <v>0</v>
      </c>
      <c r="I94" s="14">
        <v>0</v>
      </c>
      <c r="J94" s="14">
        <v>0</v>
      </c>
      <c r="K94" s="14">
        <v>0</v>
      </c>
      <c r="L94" s="14">
        <v>0</v>
      </c>
      <c r="M94" s="14">
        <v>0</v>
      </c>
      <c r="N94" s="14">
        <v>0</v>
      </c>
      <c r="O94" s="14">
        <v>0</v>
      </c>
      <c r="P94" s="26">
        <v>8796</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500000</v>
      </c>
      <c r="L96" s="14">
        <v>0</v>
      </c>
      <c r="M96" s="14">
        <v>275000</v>
      </c>
      <c r="N96" s="14">
        <v>40173</v>
      </c>
      <c r="O96" s="14">
        <v>400000</v>
      </c>
      <c r="P96" s="26">
        <v>108773</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-7902</v>
      </c>
      <c r="D100" s="14">
        <v>-3132188</v>
      </c>
      <c r="E100" s="14">
        <v>65</v>
      </c>
      <c r="F100" s="14">
        <v>-9301</v>
      </c>
      <c r="G100" s="14">
        <v>10782</v>
      </c>
      <c r="H100" s="14">
        <v>3467</v>
      </c>
      <c r="I100" s="14">
        <v>-18461</v>
      </c>
      <c r="J100" s="14">
        <v>-330960</v>
      </c>
      <c r="K100" s="14">
        <v>-793082.78</v>
      </c>
      <c r="L100" s="14">
        <v>-932811</v>
      </c>
      <c r="M100" s="14">
        <v>-382980</v>
      </c>
      <c r="N100" s="14">
        <v>-20201</v>
      </c>
      <c r="O100" s="14">
        <v>-111275</v>
      </c>
      <c r="P100" s="26">
        <v>-200443</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55415</v>
      </c>
      <c r="D102" s="14">
        <v>767300</v>
      </c>
      <c r="E102" s="14">
        <v>-73954</v>
      </c>
      <c r="F102" s="14">
        <v>0</v>
      </c>
      <c r="G102" s="14">
        <v>-2247</v>
      </c>
      <c r="H102" s="14">
        <v>77068</v>
      </c>
      <c r="I102" s="14">
        <v>102449</v>
      </c>
      <c r="J102" s="14">
        <v>-1113950</v>
      </c>
      <c r="K102" s="14">
        <v>-1478086.0959999999</v>
      </c>
      <c r="L102" s="14">
        <v>-8577074</v>
      </c>
      <c r="M102" s="14">
        <v>2042009</v>
      </c>
      <c r="N102" s="14">
        <v>98937</v>
      </c>
      <c r="O102" s="14">
        <v>143089</v>
      </c>
      <c r="P102" s="26">
        <v>-511165</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1914</v>
      </c>
      <c r="J104" s="14">
        <v>0</v>
      </c>
      <c r="K104" s="14">
        <v>-44.485999999999997</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91577</v>
      </c>
      <c r="D106" s="14">
        <v>3479886</v>
      </c>
      <c r="E106" s="14">
        <v>-856</v>
      </c>
      <c r="F106" s="14">
        <v>246602</v>
      </c>
      <c r="G106" s="14">
        <v>309053</v>
      </c>
      <c r="H106" s="14">
        <v>25433</v>
      </c>
      <c r="I106" s="14">
        <v>474659</v>
      </c>
      <c r="J106" s="14">
        <v>398785</v>
      </c>
      <c r="K106" s="14">
        <v>6617088.8779999996</v>
      </c>
      <c r="L106" s="14">
        <v>6755924</v>
      </c>
      <c r="M106" s="14">
        <v>129574</v>
      </c>
      <c r="N106" s="14">
        <v>26927</v>
      </c>
      <c r="O106" s="14">
        <v>1942497</v>
      </c>
      <c r="P106" s="26">
        <v>342362</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0</v>
      </c>
      <c r="E108" s="14">
        <v>0</v>
      </c>
      <c r="F108" s="14">
        <v>-2</v>
      </c>
      <c r="G108" s="14">
        <v>-2873</v>
      </c>
      <c r="H108" s="14">
        <v>0</v>
      </c>
      <c r="I108" s="14">
        <v>0</v>
      </c>
      <c r="J108" s="14">
        <v>0</v>
      </c>
      <c r="K108" s="14">
        <v>0</v>
      </c>
      <c r="L108" s="14">
        <v>0</v>
      </c>
      <c r="M108" s="14">
        <v>0</v>
      </c>
      <c r="N108" s="14">
        <v>0</v>
      </c>
      <c r="O108" s="14">
        <v>-2447</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-7432</v>
      </c>
      <c r="D110" s="14">
        <v>12266</v>
      </c>
      <c r="E110" s="14">
        <v>9875</v>
      </c>
      <c r="F110" s="14">
        <v>12458</v>
      </c>
      <c r="G110" s="14">
        <v>11810</v>
      </c>
      <c r="H110" s="14">
        <v>8990</v>
      </c>
      <c r="I110" s="14">
        <v>94380</v>
      </c>
      <c r="J110" s="14">
        <v>-33001</v>
      </c>
      <c r="K110" s="14">
        <v>286366.25300000003</v>
      </c>
      <c r="L110" s="14">
        <v>135313</v>
      </c>
      <c r="M110" s="14">
        <v>185079</v>
      </c>
      <c r="N110" s="14">
        <v>16032</v>
      </c>
      <c r="O110" s="14">
        <v>81394</v>
      </c>
      <c r="P110" s="26">
        <v>2292</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1086044</v>
      </c>
      <c r="E114" s="14">
        <v>0</v>
      </c>
      <c r="F114" s="14">
        <v>4532</v>
      </c>
      <c r="G114" s="14">
        <v>245</v>
      </c>
      <c r="H114" s="14">
        <v>1624</v>
      </c>
      <c r="I114" s="14">
        <v>70</v>
      </c>
      <c r="J114" s="14">
        <v>9872</v>
      </c>
      <c r="K114" s="14">
        <v>193308.08</v>
      </c>
      <c r="L114" s="14">
        <v>18454</v>
      </c>
      <c r="M114" s="14">
        <v>0</v>
      </c>
      <c r="N114" s="14">
        <v>0</v>
      </c>
      <c r="O114" s="14">
        <v>1768</v>
      </c>
      <c r="P114" s="26">
        <v>21101</v>
      </c>
    </row>
    <row r="115" spans="1:24" x14ac:dyDescent="0.2">
      <c r="A115" s="4"/>
      <c r="B115" s="10" t="s">
        <v>94</v>
      </c>
      <c r="C115" s="14"/>
      <c r="D115" s="14"/>
      <c r="E115" s="14"/>
      <c r="F115" s="14"/>
      <c r="G115" s="14"/>
      <c r="H115" s="14"/>
      <c r="I115" s="14"/>
      <c r="J115" s="14"/>
      <c r="K115" s="14"/>
      <c r="L115" s="14"/>
      <c r="M115" s="14"/>
      <c r="N115" s="14"/>
      <c r="O115" s="14"/>
      <c r="P115" s="26"/>
    </row>
    <row r="116" spans="1:24" ht="15" x14ac:dyDescent="0.2">
      <c r="A116" s="131"/>
      <c r="B116" s="19" t="s">
        <v>108</v>
      </c>
      <c r="C116" s="13">
        <v>548878</v>
      </c>
      <c r="D116" s="13">
        <v>7354779</v>
      </c>
      <c r="E116" s="13">
        <v>231530</v>
      </c>
      <c r="F116" s="13">
        <v>427598</v>
      </c>
      <c r="G116" s="13">
        <v>489619</v>
      </c>
      <c r="H116" s="13">
        <v>152582</v>
      </c>
      <c r="I116" s="13">
        <v>1967328</v>
      </c>
      <c r="J116" s="13">
        <v>1350746</v>
      </c>
      <c r="K116" s="13">
        <v>9169693.5839999989</v>
      </c>
      <c r="L116" s="13">
        <v>3299806</v>
      </c>
      <c r="M116" s="13">
        <v>3541745</v>
      </c>
      <c r="N116" s="13">
        <v>285868</v>
      </c>
      <c r="O116" s="13">
        <v>4427988</v>
      </c>
      <c r="P116" s="29">
        <v>616485</v>
      </c>
    </row>
    <row r="117" spans="1:24" ht="15" x14ac:dyDescent="0.2">
      <c r="A117" s="132"/>
      <c r="B117" s="17" t="s">
        <v>109</v>
      </c>
      <c r="C117" s="12">
        <v>7722569</v>
      </c>
      <c r="D117" s="12">
        <v>91380406</v>
      </c>
      <c r="E117" s="12">
        <v>2231658</v>
      </c>
      <c r="F117" s="12">
        <v>2429474</v>
      </c>
      <c r="G117" s="12">
        <v>2055255</v>
      </c>
      <c r="H117" s="12">
        <v>1005312</v>
      </c>
      <c r="I117" s="12">
        <v>23912279</v>
      </c>
      <c r="J117" s="12">
        <v>19460408</v>
      </c>
      <c r="K117" s="12">
        <v>100932149.678</v>
      </c>
      <c r="L117" s="12">
        <v>46272808</v>
      </c>
      <c r="M117" s="12">
        <v>39590034</v>
      </c>
      <c r="N117" s="12">
        <v>2597897</v>
      </c>
      <c r="O117" s="12">
        <v>55763168</v>
      </c>
      <c r="P117" s="27">
        <v>2832668</v>
      </c>
    </row>
    <row r="118" spans="1:24" x14ac:dyDescent="0.2">
      <c r="B118" s="20"/>
    </row>
    <row r="119" spans="1:24" ht="15" x14ac:dyDescent="0.25">
      <c r="A119" s="133"/>
    </row>
    <row r="122" spans="1:24" x14ac:dyDescent="0.2">
      <c r="A122" s="36" t="s">
        <v>128</v>
      </c>
      <c r="B122" s="39"/>
      <c r="C122" s="39"/>
      <c r="D122" s="39"/>
      <c r="E122" s="39"/>
      <c r="F122" s="39"/>
      <c r="G122" s="39"/>
      <c r="H122" s="39"/>
      <c r="I122" s="39"/>
      <c r="J122" s="39"/>
      <c r="K122" s="39"/>
      <c r="L122" s="39"/>
      <c r="M122" s="39"/>
      <c r="N122" s="39"/>
      <c r="O122" s="39"/>
      <c r="P122" s="39"/>
    </row>
    <row r="123" spans="1:24" ht="15" x14ac:dyDescent="0.25">
      <c r="A123"/>
      <c r="B123" s="39"/>
      <c r="C123" s="39"/>
      <c r="D123" s="39"/>
      <c r="E123" s="39"/>
      <c r="F123" s="39"/>
      <c r="G123" s="39"/>
      <c r="H123" s="39"/>
      <c r="I123" s="39"/>
      <c r="J123" s="39"/>
      <c r="K123" s="39"/>
      <c r="L123" s="39"/>
      <c r="M123" s="39"/>
      <c r="N123" s="39"/>
      <c r="O123" s="39"/>
      <c r="P123" s="39"/>
      <c r="X123" s="32"/>
    </row>
    <row r="124" spans="1:24" ht="30" customHeight="1" x14ac:dyDescent="0.2">
      <c r="A124" s="119"/>
      <c r="B124" s="120"/>
      <c r="C124" s="34" t="s">
        <v>132</v>
      </c>
      <c r="D124" s="34" t="s">
        <v>67</v>
      </c>
      <c r="E124" s="34" t="s">
        <v>66</v>
      </c>
      <c r="F124" s="34" t="s">
        <v>7</v>
      </c>
      <c r="G124" s="34" t="s">
        <v>9</v>
      </c>
      <c r="H124" s="34" t="s">
        <v>336</v>
      </c>
      <c r="I124" s="34" t="s">
        <v>337</v>
      </c>
      <c r="J124" s="34" t="s">
        <v>10</v>
      </c>
      <c r="K124" s="34" t="s">
        <v>6</v>
      </c>
      <c r="L124" s="34" t="s">
        <v>46</v>
      </c>
      <c r="M124" s="34" t="s">
        <v>8</v>
      </c>
      <c r="N124" s="34" t="s">
        <v>68</v>
      </c>
      <c r="O124" s="34" t="s">
        <v>165</v>
      </c>
      <c r="P124" s="35" t="s">
        <v>47</v>
      </c>
    </row>
    <row r="125" spans="1:24" ht="15" x14ac:dyDescent="0.25">
      <c r="A125" s="123"/>
      <c r="B125" s="19" t="s">
        <v>112</v>
      </c>
      <c r="C125" s="42">
        <v>5392489</v>
      </c>
      <c r="D125" s="42">
        <v>57028845</v>
      </c>
      <c r="E125" s="42">
        <v>1387791</v>
      </c>
      <c r="F125" s="42">
        <v>55471</v>
      </c>
      <c r="G125" s="42">
        <v>241154</v>
      </c>
      <c r="H125" s="42">
        <v>416745</v>
      </c>
      <c r="I125" s="42">
        <v>11168981</v>
      </c>
      <c r="J125" s="42">
        <v>12032329.030280001</v>
      </c>
      <c r="K125" s="42">
        <v>50868789</v>
      </c>
      <c r="L125" s="42">
        <v>25300024</v>
      </c>
      <c r="M125" s="42">
        <v>25422196</v>
      </c>
      <c r="N125" s="42">
        <v>2429107</v>
      </c>
      <c r="O125" s="42">
        <v>40565396</v>
      </c>
      <c r="P125" s="43">
        <v>585714</v>
      </c>
    </row>
    <row r="126" spans="1:24" ht="15" x14ac:dyDescent="0.25">
      <c r="A126" s="123"/>
      <c r="B126" s="158" t="s">
        <v>113</v>
      </c>
      <c r="C126" s="44"/>
      <c r="D126" s="44"/>
      <c r="E126" s="44"/>
      <c r="F126" s="44"/>
      <c r="G126" s="44"/>
      <c r="H126" s="44"/>
      <c r="I126" s="44"/>
      <c r="J126" s="44"/>
      <c r="K126" s="44"/>
      <c r="L126" s="44"/>
      <c r="M126" s="44"/>
      <c r="N126" s="44"/>
      <c r="O126" s="44"/>
      <c r="P126" s="45"/>
    </row>
    <row r="127" spans="1:24" ht="15" x14ac:dyDescent="0.25">
      <c r="A127" s="124"/>
      <c r="B127" s="76" t="s">
        <v>114</v>
      </c>
      <c r="C127" s="30">
        <v>4099</v>
      </c>
      <c r="D127" s="30">
        <v>147904</v>
      </c>
      <c r="E127" s="30">
        <v>0</v>
      </c>
      <c r="F127" s="30">
        <v>11124</v>
      </c>
      <c r="G127" s="30">
        <v>0</v>
      </c>
      <c r="H127" s="30">
        <v>0</v>
      </c>
      <c r="I127" s="30">
        <v>0</v>
      </c>
      <c r="J127" s="30">
        <v>0</v>
      </c>
      <c r="K127" s="30">
        <v>975340</v>
      </c>
      <c r="L127" s="30">
        <v>0</v>
      </c>
      <c r="M127" s="30">
        <v>4300</v>
      </c>
      <c r="N127" s="30">
        <v>0</v>
      </c>
      <c r="O127" s="30">
        <v>30</v>
      </c>
      <c r="P127" s="31">
        <v>0</v>
      </c>
    </row>
    <row r="128" spans="1:24" ht="15" x14ac:dyDescent="0.25">
      <c r="A128" s="124"/>
      <c r="B128" s="159" t="s">
        <v>115</v>
      </c>
      <c r="C128" s="39"/>
      <c r="D128" s="39"/>
      <c r="E128" s="39"/>
      <c r="F128" s="39"/>
      <c r="G128" s="39"/>
      <c r="H128" s="39"/>
      <c r="I128" s="39"/>
      <c r="J128" s="39"/>
      <c r="K128" s="39"/>
      <c r="L128" s="39"/>
      <c r="M128" s="39"/>
      <c r="N128" s="39"/>
      <c r="O128" s="39"/>
      <c r="P128" s="46"/>
    </row>
    <row r="129" spans="1:16" ht="15" x14ac:dyDescent="0.25">
      <c r="A129" s="124"/>
      <c r="B129" s="76" t="s">
        <v>116</v>
      </c>
      <c r="C129" s="30">
        <v>191274</v>
      </c>
      <c r="D129" s="30">
        <v>508369</v>
      </c>
      <c r="E129" s="30">
        <v>17133</v>
      </c>
      <c r="F129" s="30">
        <v>6020</v>
      </c>
      <c r="G129" s="30">
        <v>114734</v>
      </c>
      <c r="H129" s="30">
        <v>1285</v>
      </c>
      <c r="I129" s="30">
        <v>2620</v>
      </c>
      <c r="J129" s="30">
        <v>316064</v>
      </c>
      <c r="K129" s="30">
        <v>2247709</v>
      </c>
      <c r="L129" s="30">
        <v>343457</v>
      </c>
      <c r="M129" s="30">
        <v>1359697</v>
      </c>
      <c r="N129" s="30">
        <v>2093</v>
      </c>
      <c r="O129" s="30">
        <v>749274</v>
      </c>
      <c r="P129" s="31">
        <v>8340</v>
      </c>
    </row>
    <row r="130" spans="1:16" ht="15" x14ac:dyDescent="0.25">
      <c r="A130" s="124"/>
      <c r="B130" s="159" t="s">
        <v>117</v>
      </c>
      <c r="C130" s="39"/>
      <c r="D130" s="39"/>
      <c r="E130" s="39"/>
      <c r="F130" s="39"/>
      <c r="G130" s="39"/>
      <c r="H130" s="39"/>
      <c r="I130" s="39"/>
      <c r="J130" s="39"/>
      <c r="K130" s="39"/>
      <c r="L130" s="39"/>
      <c r="M130" s="39"/>
      <c r="N130" s="39"/>
      <c r="O130" s="39"/>
      <c r="P130" s="46"/>
    </row>
    <row r="131" spans="1:16" ht="15" x14ac:dyDescent="0.25">
      <c r="A131" s="124"/>
      <c r="B131" s="76" t="s">
        <v>118</v>
      </c>
      <c r="C131" s="30">
        <v>3165342</v>
      </c>
      <c r="D131" s="30">
        <v>22690474</v>
      </c>
      <c r="E131" s="30">
        <v>52742</v>
      </c>
      <c r="F131" s="30">
        <v>3675</v>
      </c>
      <c r="G131" s="30">
        <v>120991</v>
      </c>
      <c r="H131" s="30">
        <v>116271</v>
      </c>
      <c r="I131" s="30">
        <v>7110992</v>
      </c>
      <c r="J131" s="30">
        <v>4903242.74756</v>
      </c>
      <c r="K131" s="30">
        <v>18466247</v>
      </c>
      <c r="L131" s="30">
        <v>13700747</v>
      </c>
      <c r="M131" s="30">
        <v>9697160</v>
      </c>
      <c r="N131" s="30">
        <v>459681</v>
      </c>
      <c r="O131" s="30">
        <v>16182862</v>
      </c>
      <c r="P131" s="31">
        <v>576979</v>
      </c>
    </row>
    <row r="132" spans="1:16" ht="15" x14ac:dyDescent="0.25">
      <c r="A132" s="124"/>
      <c r="B132" s="159" t="s">
        <v>119</v>
      </c>
      <c r="C132" s="39"/>
      <c r="D132" s="39"/>
      <c r="E132" s="39"/>
      <c r="F132" s="39"/>
      <c r="G132" s="39"/>
      <c r="H132" s="39"/>
      <c r="I132" s="39"/>
      <c r="J132" s="39"/>
      <c r="K132" s="39"/>
      <c r="L132" s="39"/>
      <c r="M132" s="39"/>
      <c r="N132" s="39"/>
      <c r="O132" s="39"/>
      <c r="P132" s="46"/>
    </row>
    <row r="133" spans="1:16" ht="15" x14ac:dyDescent="0.25">
      <c r="A133" s="124"/>
      <c r="B133" s="76" t="s">
        <v>120</v>
      </c>
      <c r="C133" s="30">
        <v>2031774</v>
      </c>
      <c r="D133" s="30">
        <v>33682098</v>
      </c>
      <c r="E133" s="30">
        <v>1317916</v>
      </c>
      <c r="F133" s="30">
        <v>34652</v>
      </c>
      <c r="G133" s="30">
        <v>5429</v>
      </c>
      <c r="H133" s="30">
        <v>299189</v>
      </c>
      <c r="I133" s="30">
        <v>4055369</v>
      </c>
      <c r="J133" s="30">
        <v>6813022.2827200005</v>
      </c>
      <c r="K133" s="30">
        <v>29179493</v>
      </c>
      <c r="L133" s="30">
        <v>11255820</v>
      </c>
      <c r="M133" s="30">
        <v>14361039</v>
      </c>
      <c r="N133" s="30">
        <v>1967333</v>
      </c>
      <c r="O133" s="30">
        <v>23633230</v>
      </c>
      <c r="P133" s="31">
        <v>395</v>
      </c>
    </row>
    <row r="134" spans="1:16" ht="15" x14ac:dyDescent="0.25">
      <c r="A134" s="124"/>
      <c r="B134" s="159" t="s">
        <v>121</v>
      </c>
      <c r="C134" s="39"/>
      <c r="D134" s="39"/>
      <c r="E134" s="39"/>
      <c r="F134" s="39"/>
      <c r="G134" s="39"/>
      <c r="H134" s="39"/>
      <c r="I134" s="39"/>
      <c r="J134" s="39"/>
      <c r="K134" s="39"/>
      <c r="L134" s="39"/>
      <c r="M134" s="39"/>
      <c r="N134" s="39"/>
      <c r="O134" s="39"/>
      <c r="P134" s="46"/>
    </row>
    <row r="135" spans="1:16" ht="15" x14ac:dyDescent="0.25">
      <c r="A135" s="123"/>
      <c r="B135" s="19" t="s">
        <v>122</v>
      </c>
      <c r="C135" s="42">
        <v>-256792</v>
      </c>
      <c r="D135" s="42">
        <v>-1979078</v>
      </c>
      <c r="E135" s="42">
        <v>-23713</v>
      </c>
      <c r="F135" s="42">
        <v>-111</v>
      </c>
      <c r="G135" s="42">
        <v>-4354</v>
      </c>
      <c r="H135" s="42">
        <v>-29249</v>
      </c>
      <c r="I135" s="42">
        <v>-385007</v>
      </c>
      <c r="J135" s="42">
        <v>-642285.2996899999</v>
      </c>
      <c r="K135" s="42">
        <v>-2311722</v>
      </c>
      <c r="L135" s="42">
        <v>-1746602</v>
      </c>
      <c r="M135" s="42">
        <v>-489067</v>
      </c>
      <c r="N135" s="42">
        <v>-79417</v>
      </c>
      <c r="O135" s="42">
        <v>-1067492</v>
      </c>
      <c r="P135" s="43">
        <v>-11063</v>
      </c>
    </row>
    <row r="136" spans="1:16" ht="15" x14ac:dyDescent="0.25">
      <c r="A136" s="123"/>
      <c r="B136" s="158" t="s">
        <v>123</v>
      </c>
      <c r="C136" s="42"/>
      <c r="D136" s="42"/>
      <c r="E136" s="42"/>
      <c r="F136" s="42"/>
      <c r="G136" s="42"/>
      <c r="H136" s="42"/>
      <c r="I136" s="42"/>
      <c r="J136" s="42"/>
      <c r="K136" s="42"/>
      <c r="L136" s="42"/>
      <c r="M136" s="42"/>
      <c r="N136" s="42"/>
      <c r="O136" s="42"/>
      <c r="P136" s="43"/>
    </row>
    <row r="137" spans="1:16" ht="15" x14ac:dyDescent="0.25">
      <c r="A137" s="123"/>
      <c r="B137" s="19" t="s">
        <v>124</v>
      </c>
      <c r="C137" s="42">
        <v>6922093</v>
      </c>
      <c r="D137" s="42">
        <v>77217682</v>
      </c>
      <c r="E137" s="42">
        <v>1905639</v>
      </c>
      <c r="F137" s="42">
        <v>1884271</v>
      </c>
      <c r="G137" s="42">
        <v>919241</v>
      </c>
      <c r="H137" s="42">
        <v>820348</v>
      </c>
      <c r="I137" s="42">
        <v>21207688</v>
      </c>
      <c r="J137" s="42">
        <v>16215837</v>
      </c>
      <c r="K137" s="42">
        <v>84226993</v>
      </c>
      <c r="L137" s="42">
        <v>38088024</v>
      </c>
      <c r="M137" s="42">
        <v>33423922</v>
      </c>
      <c r="N137" s="42">
        <v>2192894</v>
      </c>
      <c r="O137" s="42">
        <v>45599882</v>
      </c>
      <c r="P137" s="43">
        <v>1930836</v>
      </c>
    </row>
    <row r="138" spans="1:16" ht="15" x14ac:dyDescent="0.25">
      <c r="A138" s="123"/>
      <c r="B138" s="158" t="s">
        <v>125</v>
      </c>
      <c r="C138" s="42"/>
      <c r="D138" s="42"/>
      <c r="E138" s="42"/>
      <c r="F138" s="42"/>
      <c r="G138" s="42"/>
      <c r="H138" s="42"/>
      <c r="I138" s="42"/>
      <c r="J138" s="42"/>
      <c r="K138" s="42"/>
      <c r="L138" s="42"/>
      <c r="M138" s="42"/>
      <c r="N138" s="42"/>
      <c r="O138" s="42"/>
      <c r="P138" s="43"/>
    </row>
    <row r="139" spans="1:16" ht="15" x14ac:dyDescent="0.25">
      <c r="A139" s="124"/>
      <c r="B139" s="76" t="s">
        <v>114</v>
      </c>
      <c r="C139" s="30">
        <v>770134</v>
      </c>
      <c r="D139" s="30">
        <v>8150784</v>
      </c>
      <c r="E139" s="30">
        <v>0</v>
      </c>
      <c r="F139" s="30">
        <v>75000</v>
      </c>
      <c r="G139" s="30">
        <v>0</v>
      </c>
      <c r="H139" s="30">
        <v>140000</v>
      </c>
      <c r="I139" s="30">
        <v>2999472</v>
      </c>
      <c r="J139" s="30">
        <v>2879434</v>
      </c>
      <c r="K139" s="30">
        <v>5807074</v>
      </c>
      <c r="L139" s="30">
        <v>7150514</v>
      </c>
      <c r="M139" s="30">
        <v>4812801</v>
      </c>
      <c r="N139" s="30">
        <v>0</v>
      </c>
      <c r="O139" s="30">
        <v>7429142</v>
      </c>
      <c r="P139" s="31">
        <v>108556</v>
      </c>
    </row>
    <row r="140" spans="1:16" ht="15" x14ac:dyDescent="0.25">
      <c r="A140" s="124"/>
      <c r="B140" s="159" t="s">
        <v>115</v>
      </c>
      <c r="C140" s="39"/>
      <c r="D140" s="39"/>
      <c r="E140" s="39"/>
      <c r="F140" s="39"/>
      <c r="G140" s="39"/>
      <c r="H140" s="39"/>
      <c r="I140" s="39"/>
      <c r="J140" s="39"/>
      <c r="K140" s="39"/>
      <c r="L140" s="39"/>
      <c r="M140" s="39"/>
      <c r="N140" s="39"/>
      <c r="O140" s="39"/>
      <c r="P140" s="46"/>
    </row>
    <row r="141" spans="1:16" ht="15" x14ac:dyDescent="0.25">
      <c r="A141" s="124"/>
      <c r="B141" s="76" t="s">
        <v>116</v>
      </c>
      <c r="C141" s="30">
        <v>254131</v>
      </c>
      <c r="D141" s="30">
        <v>888219</v>
      </c>
      <c r="E141" s="30">
        <v>0</v>
      </c>
      <c r="F141" s="30">
        <v>446897</v>
      </c>
      <c r="G141" s="30">
        <v>3520</v>
      </c>
      <c r="H141" s="30">
        <v>782</v>
      </c>
      <c r="I141" s="30">
        <v>88258</v>
      </c>
      <c r="J141" s="30">
        <v>713252</v>
      </c>
      <c r="K141" s="30">
        <v>968195</v>
      </c>
      <c r="L141" s="30">
        <v>3368365</v>
      </c>
      <c r="M141" s="30">
        <v>950440</v>
      </c>
      <c r="N141" s="30">
        <v>2192894</v>
      </c>
      <c r="O141" s="30">
        <v>286036</v>
      </c>
      <c r="P141" s="31">
        <v>697072</v>
      </c>
    </row>
    <row r="142" spans="1:16" ht="15" x14ac:dyDescent="0.25">
      <c r="A142" s="124"/>
      <c r="B142" s="159" t="s">
        <v>117</v>
      </c>
      <c r="C142" s="30"/>
      <c r="D142" s="30"/>
      <c r="E142" s="30"/>
      <c r="F142" s="30"/>
      <c r="G142" s="30"/>
      <c r="H142" s="30"/>
      <c r="I142" s="30"/>
      <c r="J142" s="30"/>
      <c r="K142" s="30"/>
      <c r="L142" s="30"/>
      <c r="M142" s="30"/>
      <c r="N142" s="30"/>
      <c r="O142" s="30"/>
      <c r="P142" s="31"/>
    </row>
    <row r="143" spans="1:16" ht="15" x14ac:dyDescent="0.25">
      <c r="A143" s="124"/>
      <c r="B143" s="76" t="s">
        <v>126</v>
      </c>
      <c r="C143" s="30">
        <v>5897828</v>
      </c>
      <c r="D143" s="30">
        <v>68178679</v>
      </c>
      <c r="E143" s="30">
        <v>1905639</v>
      </c>
      <c r="F143" s="30">
        <v>1362374</v>
      </c>
      <c r="G143" s="30">
        <v>915721</v>
      </c>
      <c r="H143" s="30">
        <v>679566</v>
      </c>
      <c r="I143" s="30">
        <v>18119958</v>
      </c>
      <c r="J143" s="30">
        <v>12623151</v>
      </c>
      <c r="K143" s="30">
        <v>77451724</v>
      </c>
      <c r="L143" s="30">
        <v>27569145</v>
      </c>
      <c r="M143" s="30">
        <v>27660681</v>
      </c>
      <c r="N143" s="30">
        <v>0</v>
      </c>
      <c r="O143" s="30">
        <v>37884704</v>
      </c>
      <c r="P143" s="31">
        <v>1125208</v>
      </c>
    </row>
    <row r="144" spans="1:16" ht="15" x14ac:dyDescent="0.25">
      <c r="A144" s="125"/>
      <c r="B144" s="160" t="s">
        <v>127</v>
      </c>
      <c r="C144" s="47"/>
      <c r="D144" s="47"/>
      <c r="E144" s="47"/>
      <c r="F144" s="47"/>
      <c r="G144" s="47"/>
      <c r="H144" s="47"/>
      <c r="I144" s="47"/>
      <c r="J144" s="47"/>
      <c r="K144" s="47"/>
      <c r="L144" s="47"/>
      <c r="M144" s="47"/>
      <c r="N144" s="47"/>
      <c r="O144" s="47"/>
      <c r="P144" s="48"/>
    </row>
    <row r="145" spans="1:18" ht="15" x14ac:dyDescent="0.25">
      <c r="A145"/>
      <c r="B145" s="39"/>
      <c r="C145" s="39"/>
      <c r="D145" s="39"/>
      <c r="E145" s="39"/>
      <c r="F145" s="39"/>
      <c r="G145" s="39"/>
      <c r="H145" s="39"/>
      <c r="I145" s="39"/>
      <c r="J145" s="39"/>
      <c r="K145" s="39"/>
      <c r="L145" s="39"/>
      <c r="M145" s="39"/>
      <c r="N145" s="39"/>
      <c r="O145" s="39"/>
      <c r="P145" s="39"/>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50" orientation="landscape" horizontalDpi="360" verticalDpi="360" r:id="rId1"/>
  <rowBreaks count="2" manualBreakCount="2">
    <brk id="55" max="16383" man="1"/>
    <brk id="120" max="15"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zoomScaleNormal="100" workbookViewId="0">
      <selection activeCell="A147" sqref="A147"/>
    </sheetView>
  </sheetViews>
  <sheetFormatPr defaultColWidth="9.140625" defaultRowHeight="11.25" x14ac:dyDescent="0.2"/>
  <cols>
    <col min="1" max="1" width="4.28515625" style="11" customWidth="1"/>
    <col min="2" max="2" width="109.140625" style="11" customWidth="1"/>
    <col min="3" max="7" width="12.42578125" style="11" customWidth="1"/>
    <col min="8" max="8" width="10.28515625" style="11" customWidth="1"/>
    <col min="9" max="16" width="12.42578125" style="11" customWidth="1"/>
    <col min="17" max="16384" width="9.140625" style="11"/>
  </cols>
  <sheetData>
    <row r="1" spans="1:16" ht="15" customHeight="1" x14ac:dyDescent="0.2">
      <c r="A1" s="23" t="s">
        <v>33</v>
      </c>
    </row>
    <row r="2" spans="1:16" ht="15" customHeight="1" x14ac:dyDescent="0.2">
      <c r="A2" s="24" t="s">
        <v>316</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131</v>
      </c>
      <c r="I4" s="34" t="s">
        <v>96</v>
      </c>
      <c r="J4" s="34" t="s">
        <v>10</v>
      </c>
      <c r="K4" s="34" t="s">
        <v>6</v>
      </c>
      <c r="L4" s="34" t="s">
        <v>46</v>
      </c>
      <c r="M4" s="34" t="s">
        <v>8</v>
      </c>
      <c r="N4" s="34" t="s">
        <v>68</v>
      </c>
      <c r="O4" s="34" t="s">
        <v>110</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1003813</v>
      </c>
      <c r="D6" s="14">
        <v>5565236</v>
      </c>
      <c r="E6" s="14">
        <v>231741</v>
      </c>
      <c r="F6" s="14">
        <v>197349</v>
      </c>
      <c r="G6" s="14">
        <v>60055</v>
      </c>
      <c r="H6" s="14">
        <v>63075</v>
      </c>
      <c r="I6" s="14">
        <v>3777746</v>
      </c>
      <c r="J6" s="14">
        <v>1483169</v>
      </c>
      <c r="K6" s="14">
        <v>11006334.282</v>
      </c>
      <c r="L6" s="14">
        <v>2690365</v>
      </c>
      <c r="M6" s="14">
        <v>4535243</v>
      </c>
      <c r="N6" s="14">
        <v>166079</v>
      </c>
      <c r="O6" s="14">
        <v>4535815</v>
      </c>
      <c r="P6" s="26">
        <v>494885</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218</v>
      </c>
      <c r="D8" s="14">
        <v>1025062</v>
      </c>
      <c r="E8" s="14">
        <v>2</v>
      </c>
      <c r="F8" s="14">
        <v>50107</v>
      </c>
      <c r="G8" s="14">
        <v>49623</v>
      </c>
      <c r="H8" s="14">
        <v>39972</v>
      </c>
      <c r="I8" s="14">
        <v>3136</v>
      </c>
      <c r="J8" s="14">
        <v>16922</v>
      </c>
      <c r="K8" s="14">
        <v>4085342.5830000001</v>
      </c>
      <c r="L8" s="14">
        <v>655273</v>
      </c>
      <c r="M8" s="14">
        <v>197475</v>
      </c>
      <c r="N8" s="14">
        <v>0</v>
      </c>
      <c r="O8" s="14">
        <v>916039</v>
      </c>
      <c r="P8" s="26">
        <v>770119</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5">
      <c r="A10" s="129"/>
      <c r="B10" s="16" t="s">
        <v>299</v>
      </c>
      <c r="C10" s="30">
        <v>218</v>
      </c>
      <c r="D10" s="30">
        <v>543607</v>
      </c>
      <c r="E10" s="30">
        <v>2</v>
      </c>
      <c r="F10" s="30">
        <v>3</v>
      </c>
      <c r="G10" s="30">
        <v>40666</v>
      </c>
      <c r="H10" s="30">
        <v>3410</v>
      </c>
      <c r="I10" s="30">
        <v>480</v>
      </c>
      <c r="J10" s="30">
        <v>9399</v>
      </c>
      <c r="K10" s="30">
        <v>904930.76500000001</v>
      </c>
      <c r="L10" s="30">
        <v>388257</v>
      </c>
      <c r="M10" s="30">
        <v>131412</v>
      </c>
      <c r="N10" s="30">
        <v>0</v>
      </c>
      <c r="O10" s="30">
        <v>916039</v>
      </c>
      <c r="P10" s="31">
        <v>143062</v>
      </c>
    </row>
    <row r="11" spans="1:16" ht="15" customHeight="1" x14ac:dyDescent="0.25">
      <c r="A11" s="129"/>
      <c r="B11" s="16" t="s">
        <v>300</v>
      </c>
      <c r="C11" s="30">
        <v>0</v>
      </c>
      <c r="D11" s="30">
        <v>881</v>
      </c>
      <c r="E11" s="30">
        <v>0</v>
      </c>
      <c r="F11" s="30">
        <v>2956</v>
      </c>
      <c r="G11" s="30">
        <v>0</v>
      </c>
      <c r="H11" s="30">
        <v>2896</v>
      </c>
      <c r="I11" s="30">
        <v>0</v>
      </c>
      <c r="J11" s="30">
        <v>6470</v>
      </c>
      <c r="K11" s="30">
        <v>1605.29</v>
      </c>
      <c r="L11" s="30">
        <v>0</v>
      </c>
      <c r="M11" s="30">
        <v>60290</v>
      </c>
      <c r="N11" s="30">
        <v>0</v>
      </c>
      <c r="O11" s="30">
        <v>0</v>
      </c>
      <c r="P11" s="31">
        <v>62</v>
      </c>
    </row>
    <row r="12" spans="1:16" ht="15" customHeight="1" x14ac:dyDescent="0.25">
      <c r="A12" s="129"/>
      <c r="B12" s="16" t="s">
        <v>301</v>
      </c>
      <c r="C12" s="30">
        <v>0</v>
      </c>
      <c r="D12" s="30">
        <v>480574</v>
      </c>
      <c r="E12" s="30">
        <v>0</v>
      </c>
      <c r="F12" s="30">
        <v>47148</v>
      </c>
      <c r="G12" s="30">
        <v>8957</v>
      </c>
      <c r="H12" s="30">
        <v>33666</v>
      </c>
      <c r="I12" s="30">
        <v>2656</v>
      </c>
      <c r="J12" s="30">
        <v>1053</v>
      </c>
      <c r="K12" s="30">
        <v>3178806.5279999999</v>
      </c>
      <c r="L12" s="30">
        <v>267016</v>
      </c>
      <c r="M12" s="30">
        <v>5773</v>
      </c>
      <c r="N12" s="30">
        <v>0</v>
      </c>
      <c r="O12" s="30">
        <v>0</v>
      </c>
      <c r="P12" s="31">
        <v>626995</v>
      </c>
    </row>
    <row r="13" spans="1:16" ht="15" customHeight="1" x14ac:dyDescent="0.25">
      <c r="A13" s="129"/>
      <c r="B13" s="16" t="s">
        <v>302</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66042</v>
      </c>
      <c r="D14" s="14">
        <v>1626336</v>
      </c>
      <c r="E14" s="14">
        <v>0</v>
      </c>
      <c r="F14" s="14">
        <v>0</v>
      </c>
      <c r="G14" s="14">
        <v>48</v>
      </c>
      <c r="H14" s="14">
        <v>25579</v>
      </c>
      <c r="I14" s="14">
        <v>180733</v>
      </c>
      <c r="J14" s="14">
        <v>346892</v>
      </c>
      <c r="K14" s="14">
        <v>1129007.5210000002</v>
      </c>
      <c r="L14" s="14">
        <v>1962111</v>
      </c>
      <c r="M14" s="14">
        <v>177461</v>
      </c>
      <c r="N14" s="14">
        <v>0</v>
      </c>
      <c r="O14" s="14">
        <v>132905</v>
      </c>
      <c r="P14" s="26">
        <v>35297</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5">
      <c r="A16" s="129"/>
      <c r="B16" s="16" t="s">
        <v>300</v>
      </c>
      <c r="C16" s="30">
        <v>31783</v>
      </c>
      <c r="D16" s="30">
        <v>44026</v>
      </c>
      <c r="E16" s="30">
        <v>0</v>
      </c>
      <c r="F16" s="30">
        <v>0</v>
      </c>
      <c r="G16" s="30">
        <v>48</v>
      </c>
      <c r="H16" s="30">
        <v>25579</v>
      </c>
      <c r="I16" s="30">
        <v>180733</v>
      </c>
      <c r="J16" s="30">
        <v>337226</v>
      </c>
      <c r="K16" s="30">
        <v>1036446.096</v>
      </c>
      <c r="L16" s="30">
        <v>1801927</v>
      </c>
      <c r="M16" s="30">
        <v>125147</v>
      </c>
      <c r="N16" s="30">
        <v>0</v>
      </c>
      <c r="O16" s="30">
        <v>132905</v>
      </c>
      <c r="P16" s="31">
        <v>34594</v>
      </c>
    </row>
    <row r="17" spans="1:16" ht="15" customHeight="1" x14ac:dyDescent="0.25">
      <c r="A17" s="129"/>
      <c r="B17" s="16" t="s">
        <v>301</v>
      </c>
      <c r="C17" s="30">
        <v>34259</v>
      </c>
      <c r="D17" s="30">
        <v>1228001</v>
      </c>
      <c r="E17" s="30">
        <v>0</v>
      </c>
      <c r="F17" s="30">
        <v>0</v>
      </c>
      <c r="G17" s="30">
        <v>0</v>
      </c>
      <c r="H17" s="30">
        <v>0</v>
      </c>
      <c r="I17" s="30">
        <v>0</v>
      </c>
      <c r="J17" s="30">
        <v>0</v>
      </c>
      <c r="K17" s="30">
        <v>98.370999999999995</v>
      </c>
      <c r="L17" s="30">
        <v>160184</v>
      </c>
      <c r="M17" s="30">
        <v>52314</v>
      </c>
      <c r="N17" s="30">
        <v>0</v>
      </c>
      <c r="O17" s="30">
        <v>0</v>
      </c>
      <c r="P17" s="31">
        <v>703</v>
      </c>
    </row>
    <row r="18" spans="1:16" ht="15" customHeight="1" x14ac:dyDescent="0.25">
      <c r="A18" s="129"/>
      <c r="B18" s="16" t="s">
        <v>302</v>
      </c>
      <c r="C18" s="30">
        <v>0</v>
      </c>
      <c r="D18" s="30">
        <v>354309</v>
      </c>
      <c r="E18" s="30">
        <v>0</v>
      </c>
      <c r="F18" s="30">
        <v>0</v>
      </c>
      <c r="G18" s="30">
        <v>0</v>
      </c>
      <c r="H18" s="30">
        <v>0</v>
      </c>
      <c r="I18" s="30">
        <v>0</v>
      </c>
      <c r="J18" s="30">
        <v>9666</v>
      </c>
      <c r="K18" s="30">
        <v>92463.054000000004</v>
      </c>
      <c r="L18" s="30">
        <v>0</v>
      </c>
      <c r="M18" s="30">
        <v>0</v>
      </c>
      <c r="N18" s="30">
        <v>0</v>
      </c>
      <c r="O18" s="30">
        <v>0</v>
      </c>
      <c r="P18" s="31">
        <v>0</v>
      </c>
    </row>
    <row r="19" spans="1:16"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210783</v>
      </c>
      <c r="D24" s="14">
        <v>12160599</v>
      </c>
      <c r="E24" s="14">
        <v>19555</v>
      </c>
      <c r="F24" s="14">
        <v>1451904</v>
      </c>
      <c r="G24" s="14">
        <v>1750618</v>
      </c>
      <c r="H24" s="14">
        <v>126065</v>
      </c>
      <c r="I24" s="14">
        <v>412032</v>
      </c>
      <c r="J24" s="14">
        <v>286796</v>
      </c>
      <c r="K24" s="14">
        <v>6935051.1920000007</v>
      </c>
      <c r="L24" s="14">
        <v>7907587</v>
      </c>
      <c r="M24" s="14">
        <v>1883541</v>
      </c>
      <c r="N24" s="14">
        <v>1</v>
      </c>
      <c r="O24" s="14">
        <v>7704323</v>
      </c>
      <c r="P24" s="26">
        <v>160756</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5">
      <c r="A26" s="129"/>
      <c r="B26" s="16" t="s">
        <v>300</v>
      </c>
      <c r="C26" s="30">
        <v>2387</v>
      </c>
      <c r="D26" s="30">
        <v>53167</v>
      </c>
      <c r="E26" s="30">
        <v>0</v>
      </c>
      <c r="F26" s="30">
        <v>67</v>
      </c>
      <c r="G26" s="30">
        <v>0</v>
      </c>
      <c r="H26" s="30">
        <v>0</v>
      </c>
      <c r="I26" s="30">
        <v>0</v>
      </c>
      <c r="J26" s="30">
        <v>118738</v>
      </c>
      <c r="K26" s="30">
        <v>135446.17800000001</v>
      </c>
      <c r="L26" s="30">
        <v>64752</v>
      </c>
      <c r="M26" s="30">
        <v>436072</v>
      </c>
      <c r="N26" s="30">
        <v>1</v>
      </c>
      <c r="O26" s="30">
        <v>72767</v>
      </c>
      <c r="P26" s="31">
        <v>0</v>
      </c>
    </row>
    <row r="27" spans="1:16" ht="15" customHeight="1" x14ac:dyDescent="0.25">
      <c r="A27" s="129"/>
      <c r="B27" s="16" t="s">
        <v>301</v>
      </c>
      <c r="C27" s="30">
        <v>208396</v>
      </c>
      <c r="D27" s="30">
        <v>12107432</v>
      </c>
      <c r="E27" s="30">
        <v>19555</v>
      </c>
      <c r="F27" s="30">
        <v>1451837</v>
      </c>
      <c r="G27" s="30">
        <v>1714316</v>
      </c>
      <c r="H27" s="30">
        <v>126065</v>
      </c>
      <c r="I27" s="30">
        <v>412032</v>
      </c>
      <c r="J27" s="30">
        <v>168058</v>
      </c>
      <c r="K27" s="30">
        <v>6799605.0140000004</v>
      </c>
      <c r="L27" s="30">
        <v>7842835</v>
      </c>
      <c r="M27" s="30">
        <v>1447469</v>
      </c>
      <c r="N27" s="30">
        <v>0</v>
      </c>
      <c r="O27" s="30">
        <v>4491485</v>
      </c>
      <c r="P27" s="31">
        <v>160756</v>
      </c>
    </row>
    <row r="28" spans="1:16" ht="15" customHeight="1" x14ac:dyDescent="0.25">
      <c r="A28" s="129"/>
      <c r="B28" s="16" t="s">
        <v>302</v>
      </c>
      <c r="C28" s="30">
        <v>0</v>
      </c>
      <c r="D28" s="30">
        <v>0</v>
      </c>
      <c r="E28" s="30">
        <v>0</v>
      </c>
      <c r="F28" s="30">
        <v>0</v>
      </c>
      <c r="G28" s="30">
        <v>36302</v>
      </c>
      <c r="H28" s="30">
        <v>0</v>
      </c>
      <c r="I28" s="30">
        <v>0</v>
      </c>
      <c r="J28" s="30">
        <v>0</v>
      </c>
      <c r="K28" s="30">
        <v>0</v>
      </c>
      <c r="L28" s="30">
        <v>0</v>
      </c>
      <c r="M28" s="30">
        <v>0</v>
      </c>
      <c r="N28" s="30">
        <v>0</v>
      </c>
      <c r="O28" s="30">
        <v>3140071</v>
      </c>
      <c r="P28" s="31">
        <v>0</v>
      </c>
    </row>
    <row r="29" spans="1:16" ht="15" customHeight="1" x14ac:dyDescent="0.2">
      <c r="A29" s="4" t="s">
        <v>16</v>
      </c>
      <c r="B29" s="5" t="s">
        <v>54</v>
      </c>
      <c r="C29" s="14">
        <v>5794352</v>
      </c>
      <c r="D29" s="14">
        <v>59354827</v>
      </c>
      <c r="E29" s="14">
        <v>1630434</v>
      </c>
      <c r="F29" s="14">
        <v>406416</v>
      </c>
      <c r="G29" s="14">
        <v>215054</v>
      </c>
      <c r="H29" s="14">
        <v>625568</v>
      </c>
      <c r="I29" s="14">
        <v>16756232</v>
      </c>
      <c r="J29" s="14">
        <v>14250450</v>
      </c>
      <c r="K29" s="14">
        <v>63213636.82</v>
      </c>
      <c r="L29" s="14">
        <v>25890830</v>
      </c>
      <c r="M29" s="14">
        <v>30003970</v>
      </c>
      <c r="N29" s="14">
        <v>2271449</v>
      </c>
      <c r="O29" s="14">
        <v>39823426</v>
      </c>
      <c r="P29" s="26">
        <v>996654</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5">
      <c r="A31" s="129"/>
      <c r="B31" s="16" t="s">
        <v>301</v>
      </c>
      <c r="C31" s="30">
        <v>946618</v>
      </c>
      <c r="D31" s="30">
        <v>6214057</v>
      </c>
      <c r="E31" s="30">
        <v>498250</v>
      </c>
      <c r="F31" s="30">
        <v>359812</v>
      </c>
      <c r="G31" s="30">
        <v>40489</v>
      </c>
      <c r="H31" s="30">
        <v>243052</v>
      </c>
      <c r="I31" s="30">
        <v>6291030</v>
      </c>
      <c r="J31" s="30">
        <v>2981940</v>
      </c>
      <c r="K31" s="30">
        <v>16119258.189999999</v>
      </c>
      <c r="L31" s="30">
        <v>2229947</v>
      </c>
      <c r="M31" s="30">
        <v>5772761</v>
      </c>
      <c r="N31" s="30">
        <v>0</v>
      </c>
      <c r="O31" s="30">
        <v>3965219</v>
      </c>
      <c r="P31" s="31">
        <v>461454</v>
      </c>
    </row>
    <row r="32" spans="1:16" ht="15" customHeight="1" x14ac:dyDescent="0.25">
      <c r="A32" s="129"/>
      <c r="B32" s="16" t="s">
        <v>302</v>
      </c>
      <c r="C32" s="30">
        <v>4847734</v>
      </c>
      <c r="D32" s="30">
        <v>53140770</v>
      </c>
      <c r="E32" s="30">
        <v>1132184</v>
      </c>
      <c r="F32" s="30">
        <v>46604</v>
      </c>
      <c r="G32" s="30">
        <v>174565</v>
      </c>
      <c r="H32" s="30">
        <v>382516</v>
      </c>
      <c r="I32" s="30">
        <v>10465202</v>
      </c>
      <c r="J32" s="30">
        <v>11268510</v>
      </c>
      <c r="K32" s="30">
        <v>47094378.630000003</v>
      </c>
      <c r="L32" s="30">
        <v>23660883</v>
      </c>
      <c r="M32" s="30">
        <v>24231209</v>
      </c>
      <c r="N32" s="30">
        <v>2271449</v>
      </c>
      <c r="O32" s="30">
        <v>35858207</v>
      </c>
      <c r="P32" s="31">
        <v>535200</v>
      </c>
    </row>
    <row r="33" spans="1:16" ht="15" customHeight="1" x14ac:dyDescent="0.2">
      <c r="A33" s="4" t="s">
        <v>17</v>
      </c>
      <c r="B33" s="5" t="s">
        <v>56</v>
      </c>
      <c r="C33" s="14">
        <v>0</v>
      </c>
      <c r="D33" s="14">
        <v>91249</v>
      </c>
      <c r="E33" s="14">
        <v>0</v>
      </c>
      <c r="F33" s="14">
        <v>0</v>
      </c>
      <c r="G33" s="14">
        <v>62</v>
      </c>
      <c r="H33" s="14">
        <v>0</v>
      </c>
      <c r="I33" s="14">
        <v>211768</v>
      </c>
      <c r="J33" s="14">
        <v>10693</v>
      </c>
      <c r="K33" s="14">
        <v>7324.6530000000002</v>
      </c>
      <c r="L33" s="14">
        <v>12972</v>
      </c>
      <c r="M33" s="14">
        <v>1453</v>
      </c>
      <c r="N33" s="14">
        <v>0</v>
      </c>
      <c r="O33" s="14">
        <v>23719</v>
      </c>
      <c r="P33" s="26">
        <v>151</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8</v>
      </c>
      <c r="I35" s="14">
        <v>0</v>
      </c>
      <c r="J35" s="14">
        <v>0</v>
      </c>
      <c r="K35" s="14">
        <v>0</v>
      </c>
      <c r="L35" s="14">
        <v>63859</v>
      </c>
      <c r="M35" s="14">
        <v>79859</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466674</v>
      </c>
      <c r="E37" s="14">
        <v>0</v>
      </c>
      <c r="F37" s="14">
        <v>0</v>
      </c>
      <c r="G37" s="14">
        <v>0</v>
      </c>
      <c r="H37" s="14">
        <v>7797</v>
      </c>
      <c r="I37" s="14">
        <v>171819</v>
      </c>
      <c r="J37" s="14">
        <v>3872</v>
      </c>
      <c r="K37" s="14">
        <v>758427.29099999997</v>
      </c>
      <c r="L37" s="14">
        <v>89853</v>
      </c>
      <c r="M37" s="14">
        <v>238875</v>
      </c>
      <c r="N37" s="14">
        <v>0</v>
      </c>
      <c r="O37" s="14">
        <v>277406</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68203</v>
      </c>
      <c r="D39" s="14">
        <v>572510</v>
      </c>
      <c r="E39" s="14">
        <v>3872</v>
      </c>
      <c r="F39" s="14">
        <v>19120</v>
      </c>
      <c r="G39" s="14">
        <v>14718</v>
      </c>
      <c r="H39" s="14">
        <v>10423</v>
      </c>
      <c r="I39" s="14">
        <v>299335</v>
      </c>
      <c r="J39" s="14">
        <v>385055</v>
      </c>
      <c r="K39" s="14">
        <v>591289.95799999998</v>
      </c>
      <c r="L39" s="14">
        <v>198064</v>
      </c>
      <c r="M39" s="14">
        <v>152875</v>
      </c>
      <c r="N39" s="14">
        <v>5073</v>
      </c>
      <c r="O39" s="14">
        <v>584451</v>
      </c>
      <c r="P39" s="26">
        <v>10593</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5">
      <c r="A41" s="129"/>
      <c r="B41" s="16" t="s">
        <v>303</v>
      </c>
      <c r="C41" s="30">
        <v>68203</v>
      </c>
      <c r="D41" s="30">
        <v>569619</v>
      </c>
      <c r="E41" s="30">
        <v>3872</v>
      </c>
      <c r="F41" s="30">
        <v>19120</v>
      </c>
      <c r="G41" s="30">
        <v>13708</v>
      </c>
      <c r="H41" s="30">
        <v>6491</v>
      </c>
      <c r="I41" s="30">
        <v>251559</v>
      </c>
      <c r="J41" s="30">
        <v>259162</v>
      </c>
      <c r="K41" s="30">
        <v>571192.35499999998</v>
      </c>
      <c r="L41" s="30">
        <v>198064</v>
      </c>
      <c r="M41" s="30">
        <v>152875</v>
      </c>
      <c r="N41" s="30">
        <v>5073</v>
      </c>
      <c r="O41" s="30">
        <v>333920</v>
      </c>
      <c r="P41" s="31">
        <v>10593</v>
      </c>
    </row>
    <row r="42" spans="1:16" ht="15" customHeight="1" x14ac:dyDescent="0.25">
      <c r="A42" s="129"/>
      <c r="B42" s="16" t="s">
        <v>304</v>
      </c>
      <c r="C42" s="30">
        <v>0</v>
      </c>
      <c r="D42" s="30">
        <v>2891</v>
      </c>
      <c r="E42" s="30">
        <v>0</v>
      </c>
      <c r="F42" s="30">
        <v>0</v>
      </c>
      <c r="G42" s="30">
        <v>1010</v>
      </c>
      <c r="H42" s="30">
        <v>3932</v>
      </c>
      <c r="I42" s="30">
        <v>47776</v>
      </c>
      <c r="J42" s="30">
        <v>125893</v>
      </c>
      <c r="K42" s="30">
        <v>20097.602999999999</v>
      </c>
      <c r="L42" s="30">
        <v>0</v>
      </c>
      <c r="M42" s="30">
        <v>0</v>
      </c>
      <c r="N42" s="30">
        <v>0</v>
      </c>
      <c r="O42" s="30">
        <v>250531</v>
      </c>
      <c r="P42" s="31">
        <v>0</v>
      </c>
    </row>
    <row r="43" spans="1:16" ht="15" customHeight="1" x14ac:dyDescent="0.2">
      <c r="A43" s="4" t="s">
        <v>21</v>
      </c>
      <c r="B43" s="5" t="s">
        <v>61</v>
      </c>
      <c r="C43" s="14">
        <v>13845</v>
      </c>
      <c r="D43" s="14">
        <v>245203</v>
      </c>
      <c r="E43" s="14">
        <v>89911</v>
      </c>
      <c r="F43" s="14">
        <v>4053</v>
      </c>
      <c r="G43" s="14">
        <v>566</v>
      </c>
      <c r="H43" s="14">
        <v>403</v>
      </c>
      <c r="I43" s="14">
        <v>88916</v>
      </c>
      <c r="J43" s="14">
        <v>35829</v>
      </c>
      <c r="K43" s="14">
        <v>126720.772</v>
      </c>
      <c r="L43" s="14">
        <v>48832</v>
      </c>
      <c r="M43" s="14">
        <v>86965</v>
      </c>
      <c r="N43" s="14">
        <v>13929</v>
      </c>
      <c r="O43" s="14">
        <v>38065</v>
      </c>
      <c r="P43" s="26">
        <v>4658</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5">
      <c r="A45" s="129"/>
      <c r="B45" s="16" t="s">
        <v>103</v>
      </c>
      <c r="C45" s="30">
        <v>0</v>
      </c>
      <c r="D45" s="30">
        <v>147741</v>
      </c>
      <c r="E45" s="30">
        <v>61085</v>
      </c>
      <c r="F45" s="30">
        <v>0</v>
      </c>
      <c r="G45" s="30">
        <v>0</v>
      </c>
      <c r="H45" s="30">
        <v>0</v>
      </c>
      <c r="I45" s="30">
        <v>0</v>
      </c>
      <c r="J45" s="30">
        <v>0</v>
      </c>
      <c r="K45" s="30">
        <v>0</v>
      </c>
      <c r="L45" s="30">
        <v>0</v>
      </c>
      <c r="M45" s="30">
        <v>0</v>
      </c>
      <c r="N45" s="30">
        <v>0</v>
      </c>
      <c r="O45" s="30">
        <v>2652</v>
      </c>
      <c r="P45" s="31">
        <v>0</v>
      </c>
    </row>
    <row r="46" spans="1:16" ht="15" customHeight="1" x14ac:dyDescent="0.25">
      <c r="A46" s="129"/>
      <c r="B46" s="16" t="s">
        <v>305</v>
      </c>
      <c r="C46" s="30">
        <v>13845</v>
      </c>
      <c r="D46" s="30">
        <v>97462</v>
      </c>
      <c r="E46" s="30">
        <v>28826</v>
      </c>
      <c r="F46" s="30">
        <v>4053</v>
      </c>
      <c r="G46" s="30">
        <v>566</v>
      </c>
      <c r="H46" s="30">
        <v>403</v>
      </c>
      <c r="I46" s="30">
        <v>88916</v>
      </c>
      <c r="J46" s="30">
        <v>35829</v>
      </c>
      <c r="K46" s="30">
        <v>126720.772</v>
      </c>
      <c r="L46" s="30">
        <v>48832</v>
      </c>
      <c r="M46" s="30">
        <v>86965</v>
      </c>
      <c r="N46" s="30">
        <v>13929</v>
      </c>
      <c r="O46" s="30">
        <v>35413</v>
      </c>
      <c r="P46" s="31">
        <v>4658</v>
      </c>
    </row>
    <row r="47" spans="1:16" ht="15" customHeight="1" x14ac:dyDescent="0.2">
      <c r="A47" s="4" t="s">
        <v>22</v>
      </c>
      <c r="B47" s="5" t="s">
        <v>62</v>
      </c>
      <c r="C47" s="14">
        <v>49831</v>
      </c>
      <c r="D47" s="14">
        <v>2640389</v>
      </c>
      <c r="E47" s="14">
        <v>1929</v>
      </c>
      <c r="F47" s="14">
        <v>2689</v>
      </c>
      <c r="G47" s="14">
        <v>3169</v>
      </c>
      <c r="H47" s="14">
        <v>8990</v>
      </c>
      <c r="I47" s="14">
        <v>83815</v>
      </c>
      <c r="J47" s="14">
        <v>499807</v>
      </c>
      <c r="K47" s="14">
        <v>1765772.575</v>
      </c>
      <c r="L47" s="14">
        <v>775030</v>
      </c>
      <c r="M47" s="14">
        <v>271007</v>
      </c>
      <c r="N47" s="14">
        <v>1573</v>
      </c>
      <c r="O47" s="14">
        <v>379724</v>
      </c>
      <c r="P47" s="26">
        <v>118189</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5">
      <c r="A49" s="129"/>
      <c r="B49" s="16" t="s">
        <v>306</v>
      </c>
      <c r="C49" s="30">
        <v>431</v>
      </c>
      <c r="D49" s="30">
        <v>11662</v>
      </c>
      <c r="E49" s="30">
        <v>0</v>
      </c>
      <c r="F49" s="30">
        <v>2689</v>
      </c>
      <c r="G49" s="30">
        <v>1208</v>
      </c>
      <c r="H49" s="30">
        <v>3041</v>
      </c>
      <c r="I49" s="30">
        <v>3122</v>
      </c>
      <c r="J49" s="30">
        <v>3584</v>
      </c>
      <c r="K49" s="30">
        <v>437394.277</v>
      </c>
      <c r="L49" s="30">
        <v>142</v>
      </c>
      <c r="M49" s="30">
        <v>5402</v>
      </c>
      <c r="N49" s="30">
        <v>0</v>
      </c>
      <c r="O49" s="30">
        <v>56706</v>
      </c>
      <c r="P49" s="31">
        <v>22490</v>
      </c>
    </row>
    <row r="50" spans="1:16" ht="15" customHeight="1" x14ac:dyDescent="0.25">
      <c r="A50" s="129"/>
      <c r="B50" s="16" t="s">
        <v>307</v>
      </c>
      <c r="C50" s="30">
        <v>49400</v>
      </c>
      <c r="D50" s="30">
        <v>2628727</v>
      </c>
      <c r="E50" s="30">
        <v>1929</v>
      </c>
      <c r="F50" s="30">
        <v>0</v>
      </c>
      <c r="G50" s="30">
        <v>1961</v>
      </c>
      <c r="H50" s="30">
        <v>5949</v>
      </c>
      <c r="I50" s="30">
        <v>80693</v>
      </c>
      <c r="J50" s="30">
        <v>496223</v>
      </c>
      <c r="K50" s="30">
        <v>1328378.298</v>
      </c>
      <c r="L50" s="30">
        <v>774888</v>
      </c>
      <c r="M50" s="30">
        <v>265605</v>
      </c>
      <c r="N50" s="30">
        <v>1573</v>
      </c>
      <c r="O50" s="30">
        <v>323018</v>
      </c>
      <c r="P50" s="31">
        <v>95699</v>
      </c>
    </row>
    <row r="51" spans="1:16" ht="15" customHeight="1" x14ac:dyDescent="0.2">
      <c r="A51" s="4" t="s">
        <v>23</v>
      </c>
      <c r="B51" s="5" t="s">
        <v>64</v>
      </c>
      <c r="C51" s="14">
        <v>47712</v>
      </c>
      <c r="D51" s="14">
        <v>1262856</v>
      </c>
      <c r="E51" s="14">
        <v>21469</v>
      </c>
      <c r="F51" s="14">
        <v>71967</v>
      </c>
      <c r="G51" s="14">
        <v>11231</v>
      </c>
      <c r="H51" s="14">
        <v>10975</v>
      </c>
      <c r="I51" s="14">
        <v>494997</v>
      </c>
      <c r="J51" s="14">
        <v>614727</v>
      </c>
      <c r="K51" s="14">
        <v>1416204.3770000001</v>
      </c>
      <c r="L51" s="14">
        <v>2863377</v>
      </c>
      <c r="M51" s="14">
        <v>149670</v>
      </c>
      <c r="N51" s="14">
        <v>11584</v>
      </c>
      <c r="O51" s="14">
        <v>164151</v>
      </c>
      <c r="P51" s="26">
        <v>208413</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3009</v>
      </c>
      <c r="D53" s="14">
        <v>793533</v>
      </c>
      <c r="E53" s="14">
        <v>966</v>
      </c>
      <c r="F53" s="14">
        <v>0</v>
      </c>
      <c r="G53" s="14">
        <v>15</v>
      </c>
      <c r="H53" s="14">
        <v>9139</v>
      </c>
      <c r="I53" s="14">
        <v>360394</v>
      </c>
      <c r="J53" s="14">
        <v>6794</v>
      </c>
      <c r="K53" s="14">
        <v>249345.11900000001</v>
      </c>
      <c r="L53" s="14">
        <v>1559518</v>
      </c>
      <c r="M53" s="14">
        <v>7889</v>
      </c>
      <c r="N53" s="14">
        <v>0</v>
      </c>
      <c r="O53" s="14">
        <v>51461</v>
      </c>
      <c r="P53" s="26">
        <v>1699</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7257808</v>
      </c>
      <c r="D55" s="12">
        <v>85804474</v>
      </c>
      <c r="E55" s="12">
        <v>1999879</v>
      </c>
      <c r="F55" s="12">
        <v>2203605</v>
      </c>
      <c r="G55" s="12">
        <v>2105159</v>
      </c>
      <c r="H55" s="12">
        <v>927994</v>
      </c>
      <c r="I55" s="12">
        <v>22840923</v>
      </c>
      <c r="J55" s="12">
        <v>17941006</v>
      </c>
      <c r="K55" s="12">
        <v>91284457.143000007</v>
      </c>
      <c r="L55" s="12">
        <v>44717671</v>
      </c>
      <c r="M55" s="12">
        <v>37786283</v>
      </c>
      <c r="N55" s="12">
        <v>2469688</v>
      </c>
      <c r="O55" s="12">
        <v>54631485</v>
      </c>
      <c r="P55" s="27">
        <v>2801414</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408</v>
      </c>
      <c r="D57" s="14">
        <v>330009</v>
      </c>
      <c r="E57" s="14">
        <v>0</v>
      </c>
      <c r="F57" s="14">
        <v>23</v>
      </c>
      <c r="G57" s="14">
        <v>4159</v>
      </c>
      <c r="H57" s="14">
        <v>240</v>
      </c>
      <c r="I57" s="14">
        <v>416</v>
      </c>
      <c r="J57" s="14">
        <v>13598</v>
      </c>
      <c r="K57" s="14">
        <v>933486.35499999998</v>
      </c>
      <c r="L57" s="14">
        <v>554791</v>
      </c>
      <c r="M57" s="14">
        <v>141345</v>
      </c>
      <c r="N57" s="14">
        <v>0</v>
      </c>
      <c r="O57" s="14">
        <v>941528</v>
      </c>
      <c r="P57" s="26">
        <v>221787</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5">
      <c r="A59" s="129"/>
      <c r="B59" s="16" t="s">
        <v>309</v>
      </c>
      <c r="C59" s="30">
        <v>408</v>
      </c>
      <c r="D59" s="30">
        <v>264646</v>
      </c>
      <c r="E59" s="30">
        <v>0</v>
      </c>
      <c r="F59" s="30">
        <v>23</v>
      </c>
      <c r="G59" s="30">
        <v>22</v>
      </c>
      <c r="H59" s="30">
        <v>240</v>
      </c>
      <c r="I59" s="30">
        <v>416</v>
      </c>
      <c r="J59" s="30">
        <v>13598</v>
      </c>
      <c r="K59" s="30">
        <v>933486.35499999998</v>
      </c>
      <c r="L59" s="30">
        <v>554791</v>
      </c>
      <c r="M59" s="30">
        <v>141345</v>
      </c>
      <c r="N59" s="30">
        <v>0</v>
      </c>
      <c r="O59" s="30">
        <v>941528</v>
      </c>
      <c r="P59" s="31">
        <v>142704</v>
      </c>
    </row>
    <row r="60" spans="1:16" ht="15" customHeight="1" x14ac:dyDescent="0.2">
      <c r="A60" s="4"/>
      <c r="B60" s="16" t="s">
        <v>310</v>
      </c>
      <c r="C60" s="30">
        <v>0</v>
      </c>
      <c r="D60" s="30">
        <v>14205</v>
      </c>
      <c r="E60" s="30">
        <v>0</v>
      </c>
      <c r="F60" s="30">
        <v>0</v>
      </c>
      <c r="G60" s="30">
        <v>4137</v>
      </c>
      <c r="H60" s="30">
        <v>0</v>
      </c>
      <c r="I60" s="30">
        <v>0</v>
      </c>
      <c r="J60" s="30">
        <v>0</v>
      </c>
      <c r="K60" s="30">
        <v>0</v>
      </c>
      <c r="L60" s="30">
        <v>0</v>
      </c>
      <c r="M60" s="30">
        <v>0</v>
      </c>
      <c r="N60" s="30">
        <v>0</v>
      </c>
      <c r="O60" s="30">
        <v>0</v>
      </c>
      <c r="P60" s="31">
        <v>79083</v>
      </c>
    </row>
    <row r="61" spans="1:16"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5">
      <c r="A63" s="129"/>
      <c r="B63" s="16" t="s">
        <v>313</v>
      </c>
      <c r="C63" s="30">
        <v>0</v>
      </c>
      <c r="D63" s="30">
        <v>51158</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1599405</v>
      </c>
      <c r="E64" s="14">
        <v>0</v>
      </c>
      <c r="F64" s="14">
        <v>0</v>
      </c>
      <c r="G64" s="14">
        <v>0</v>
      </c>
      <c r="H64" s="14">
        <v>0</v>
      </c>
      <c r="I64" s="14">
        <v>0</v>
      </c>
      <c r="J64" s="14">
        <v>3106</v>
      </c>
      <c r="K64" s="14">
        <v>0</v>
      </c>
      <c r="L64" s="14">
        <v>0</v>
      </c>
      <c r="M64" s="14">
        <v>0</v>
      </c>
      <c r="N64" s="14">
        <v>0</v>
      </c>
      <c r="O64" s="14">
        <v>0</v>
      </c>
      <c r="P64" s="26">
        <v>0</v>
      </c>
    </row>
    <row r="65" spans="1:16" ht="15" customHeight="1" x14ac:dyDescent="0.25">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258528</v>
      </c>
      <c r="E66" s="30">
        <v>0</v>
      </c>
      <c r="F66" s="30">
        <v>0</v>
      </c>
      <c r="G66" s="30">
        <v>0</v>
      </c>
      <c r="H66" s="30">
        <v>0</v>
      </c>
      <c r="I66" s="30">
        <v>0</v>
      </c>
      <c r="J66" s="30">
        <v>0</v>
      </c>
      <c r="K66" s="30">
        <v>0</v>
      </c>
      <c r="L66" s="30">
        <v>0</v>
      </c>
      <c r="M66" s="30">
        <v>0</v>
      </c>
      <c r="N66" s="30">
        <v>0</v>
      </c>
      <c r="O66" s="30">
        <v>0</v>
      </c>
      <c r="P66" s="31">
        <v>0</v>
      </c>
    </row>
    <row r="67" spans="1:16" ht="15" customHeight="1" x14ac:dyDescent="0.25">
      <c r="A67" s="129"/>
      <c r="B67" s="16" t="s">
        <v>312</v>
      </c>
      <c r="C67" s="30">
        <v>0</v>
      </c>
      <c r="D67" s="30">
        <v>1340877</v>
      </c>
      <c r="E67" s="30">
        <v>0</v>
      </c>
      <c r="F67" s="30">
        <v>0</v>
      </c>
      <c r="G67" s="30">
        <v>0</v>
      </c>
      <c r="H67" s="30">
        <v>0</v>
      </c>
      <c r="I67" s="30">
        <v>0</v>
      </c>
      <c r="J67" s="30">
        <v>3106</v>
      </c>
      <c r="K67" s="30">
        <v>0</v>
      </c>
      <c r="L67" s="30">
        <v>0</v>
      </c>
      <c r="M67" s="30">
        <v>0</v>
      </c>
      <c r="N67" s="30">
        <v>0</v>
      </c>
      <c r="O67" s="30">
        <v>0</v>
      </c>
      <c r="P67" s="31">
        <v>0</v>
      </c>
    </row>
    <row r="68" spans="1:16" ht="15" customHeight="1" x14ac:dyDescent="0.25">
      <c r="A68" s="129"/>
      <c r="B68" s="16" t="s">
        <v>313</v>
      </c>
      <c r="C68" s="30">
        <v>0</v>
      </c>
      <c r="D68" s="30">
        <v>0</v>
      </c>
      <c r="E68" s="30">
        <v>0</v>
      </c>
      <c r="F68" s="30">
        <v>0</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6441156</v>
      </c>
      <c r="D69" s="14">
        <v>75008633</v>
      </c>
      <c r="E69" s="14">
        <v>1735893</v>
      </c>
      <c r="F69" s="14">
        <v>1691119</v>
      </c>
      <c r="G69" s="14">
        <v>1543057</v>
      </c>
      <c r="H69" s="14">
        <v>762397</v>
      </c>
      <c r="I69" s="14">
        <v>20470923</v>
      </c>
      <c r="J69" s="14">
        <v>16218135</v>
      </c>
      <c r="K69" s="14">
        <v>78372967.238999993</v>
      </c>
      <c r="L69" s="14">
        <v>38166624</v>
      </c>
      <c r="M69" s="14">
        <v>33696419</v>
      </c>
      <c r="N69" s="14">
        <v>2160169</v>
      </c>
      <c r="O69" s="14">
        <v>47340515</v>
      </c>
      <c r="P69" s="26">
        <v>1870362</v>
      </c>
    </row>
    <row r="70" spans="1:16" ht="15" customHeight="1" x14ac:dyDescent="0.25">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6400552</v>
      </c>
      <c r="D71" s="30">
        <v>71946721</v>
      </c>
      <c r="E71" s="30">
        <v>1688465</v>
      </c>
      <c r="F71" s="30">
        <v>1656996</v>
      </c>
      <c r="G71" s="30">
        <v>949990</v>
      </c>
      <c r="H71" s="30">
        <v>753320</v>
      </c>
      <c r="I71" s="30">
        <v>20240880</v>
      </c>
      <c r="J71" s="30">
        <v>14705157</v>
      </c>
      <c r="K71" s="30">
        <v>74921914.088</v>
      </c>
      <c r="L71" s="30">
        <v>36782810</v>
      </c>
      <c r="M71" s="30">
        <v>31512869</v>
      </c>
      <c r="N71" s="30">
        <v>2107138</v>
      </c>
      <c r="O71" s="30">
        <v>44561303</v>
      </c>
      <c r="P71" s="31">
        <v>1805500</v>
      </c>
    </row>
    <row r="72" spans="1:16" ht="15" customHeight="1" x14ac:dyDescent="0.2">
      <c r="A72" s="4"/>
      <c r="B72" s="16" t="s">
        <v>312</v>
      </c>
      <c r="C72" s="30">
        <v>0</v>
      </c>
      <c r="D72" s="30">
        <v>2794022</v>
      </c>
      <c r="E72" s="30">
        <v>44518</v>
      </c>
      <c r="F72" s="30">
        <v>0</v>
      </c>
      <c r="G72" s="30">
        <v>536584</v>
      </c>
      <c r="H72" s="30">
        <v>0</v>
      </c>
      <c r="I72" s="30">
        <v>9055</v>
      </c>
      <c r="J72" s="30">
        <v>1512978</v>
      </c>
      <c r="K72" s="30">
        <v>2488349.96</v>
      </c>
      <c r="L72" s="30">
        <v>1017928</v>
      </c>
      <c r="M72" s="30">
        <v>1804852</v>
      </c>
      <c r="N72" s="30">
        <v>0</v>
      </c>
      <c r="O72" s="30">
        <v>2573453</v>
      </c>
      <c r="P72" s="31">
        <v>64862</v>
      </c>
    </row>
    <row r="73" spans="1:16" ht="15" customHeight="1" x14ac:dyDescent="0.2">
      <c r="A73" s="4"/>
      <c r="B73" s="16" t="s">
        <v>313</v>
      </c>
      <c r="C73" s="30">
        <v>40604</v>
      </c>
      <c r="D73" s="30">
        <v>267890</v>
      </c>
      <c r="E73" s="30">
        <v>2910</v>
      </c>
      <c r="F73" s="30">
        <v>34123</v>
      </c>
      <c r="G73" s="30">
        <v>56483</v>
      </c>
      <c r="H73" s="30">
        <v>9077</v>
      </c>
      <c r="I73" s="30">
        <v>220988</v>
      </c>
      <c r="J73" s="30">
        <v>0</v>
      </c>
      <c r="K73" s="30">
        <v>962703.19099999999</v>
      </c>
      <c r="L73" s="30">
        <v>365886</v>
      </c>
      <c r="M73" s="30">
        <v>378698</v>
      </c>
      <c r="N73" s="30">
        <v>53031</v>
      </c>
      <c r="O73" s="30">
        <v>205759</v>
      </c>
      <c r="P73" s="31">
        <v>0</v>
      </c>
    </row>
    <row r="74" spans="1:16" ht="15" customHeight="1" x14ac:dyDescent="0.2">
      <c r="A74" s="4" t="s">
        <v>14</v>
      </c>
      <c r="B74" s="5" t="s">
        <v>56</v>
      </c>
      <c r="C74" s="14">
        <v>1163</v>
      </c>
      <c r="D74" s="14">
        <v>285766</v>
      </c>
      <c r="E74" s="14">
        <v>0</v>
      </c>
      <c r="F74" s="14">
        <v>52915</v>
      </c>
      <c r="G74" s="14">
        <v>58283</v>
      </c>
      <c r="H74" s="14">
        <v>9</v>
      </c>
      <c r="I74" s="14">
        <v>214991</v>
      </c>
      <c r="J74" s="14">
        <v>397</v>
      </c>
      <c r="K74" s="14">
        <v>56295.440999999999</v>
      </c>
      <c r="L74" s="14">
        <v>72543</v>
      </c>
      <c r="M74" s="14">
        <v>63724</v>
      </c>
      <c r="N74" s="14">
        <v>0</v>
      </c>
      <c r="O74" s="14">
        <v>522283</v>
      </c>
      <c r="P74" s="26">
        <v>0</v>
      </c>
    </row>
    <row r="75" spans="1:16" ht="15" customHeight="1" x14ac:dyDescent="0.25">
      <c r="A75" s="129"/>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0</v>
      </c>
      <c r="M76" s="14">
        <v>24363</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51740</v>
      </c>
      <c r="D78" s="14">
        <v>420721</v>
      </c>
      <c r="E78" s="14">
        <v>1780</v>
      </c>
      <c r="F78" s="14">
        <v>1523</v>
      </c>
      <c r="G78" s="14">
        <v>893</v>
      </c>
      <c r="H78" s="14">
        <v>2526</v>
      </c>
      <c r="I78" s="14">
        <v>39529</v>
      </c>
      <c r="J78" s="14">
        <v>38654</v>
      </c>
      <c r="K78" s="14">
        <v>1089351.344</v>
      </c>
      <c r="L78" s="14">
        <v>447029</v>
      </c>
      <c r="M78" s="14">
        <v>48708</v>
      </c>
      <c r="N78" s="14">
        <v>2993</v>
      </c>
      <c r="O78" s="14">
        <v>231366</v>
      </c>
      <c r="P78" s="26">
        <v>20923</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5971</v>
      </c>
      <c r="D80" s="14">
        <v>22744</v>
      </c>
      <c r="E80" s="14">
        <v>1466</v>
      </c>
      <c r="F80" s="14">
        <v>1363</v>
      </c>
      <c r="G80" s="14">
        <v>11018</v>
      </c>
      <c r="H80" s="14">
        <v>4377</v>
      </c>
      <c r="I80" s="14">
        <v>16476</v>
      </c>
      <c r="J80" s="14">
        <v>4486</v>
      </c>
      <c r="K80" s="14">
        <v>138969.546</v>
      </c>
      <c r="L80" s="14">
        <v>9125</v>
      </c>
      <c r="M80" s="14">
        <v>23206</v>
      </c>
      <c r="N80" s="14">
        <v>188</v>
      </c>
      <c r="O80" s="14">
        <v>377089</v>
      </c>
      <c r="P80" s="26">
        <v>6519</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314</v>
      </c>
      <c r="C82" s="30">
        <v>4850</v>
      </c>
      <c r="D82" s="30">
        <v>15522</v>
      </c>
      <c r="E82" s="30">
        <v>1363</v>
      </c>
      <c r="F82" s="30">
        <v>0</v>
      </c>
      <c r="G82" s="30">
        <v>5614</v>
      </c>
      <c r="H82" s="30">
        <v>2317</v>
      </c>
      <c r="I82" s="30">
        <v>13238</v>
      </c>
      <c r="J82" s="30">
        <v>4486</v>
      </c>
      <c r="K82" s="30">
        <v>19290.659</v>
      </c>
      <c r="L82" s="30">
        <v>8382</v>
      </c>
      <c r="M82" s="30">
        <v>2540</v>
      </c>
      <c r="N82" s="30">
        <v>188</v>
      </c>
      <c r="O82" s="30">
        <v>3759</v>
      </c>
      <c r="P82" s="31">
        <v>5189</v>
      </c>
    </row>
    <row r="83" spans="1:16" ht="15" customHeight="1" x14ac:dyDescent="0.2">
      <c r="A83" s="4"/>
      <c r="B83" s="16" t="s">
        <v>315</v>
      </c>
      <c r="C83" s="30">
        <v>1121</v>
      </c>
      <c r="D83" s="30">
        <v>7222</v>
      </c>
      <c r="E83" s="30">
        <v>103</v>
      </c>
      <c r="F83" s="30">
        <v>1363</v>
      </c>
      <c r="G83" s="30">
        <v>5404</v>
      </c>
      <c r="H83" s="30">
        <v>2060</v>
      </c>
      <c r="I83" s="30">
        <v>3238</v>
      </c>
      <c r="J83" s="30">
        <v>0</v>
      </c>
      <c r="K83" s="30">
        <v>119678.887</v>
      </c>
      <c r="L83" s="30">
        <v>743</v>
      </c>
      <c r="M83" s="30">
        <v>20666</v>
      </c>
      <c r="N83" s="30">
        <v>0</v>
      </c>
      <c r="O83" s="30">
        <v>373330</v>
      </c>
      <c r="P83" s="31">
        <v>1330</v>
      </c>
    </row>
    <row r="84" spans="1:16" ht="15" customHeight="1" x14ac:dyDescent="0.2">
      <c r="A84" s="4" t="s">
        <v>18</v>
      </c>
      <c r="B84" s="5" t="s">
        <v>75</v>
      </c>
      <c r="C84" s="14">
        <v>0</v>
      </c>
      <c r="D84" s="14">
        <v>0</v>
      </c>
      <c r="E84" s="14">
        <v>0</v>
      </c>
      <c r="F84" s="14">
        <v>14305</v>
      </c>
      <c r="G84" s="14">
        <v>0</v>
      </c>
      <c r="H84" s="14">
        <v>0</v>
      </c>
      <c r="I84" s="14">
        <v>796</v>
      </c>
      <c r="J84" s="14">
        <v>0</v>
      </c>
      <c r="K84" s="14">
        <v>0</v>
      </c>
      <c r="L84" s="14">
        <v>0</v>
      </c>
      <c r="M84" s="14">
        <v>0</v>
      </c>
      <c r="N84" s="14">
        <v>0</v>
      </c>
      <c r="O84" s="14">
        <v>64692</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199863</v>
      </c>
      <c r="D86" s="14">
        <v>784643</v>
      </c>
      <c r="E86" s="14">
        <v>49068</v>
      </c>
      <c r="F86" s="14">
        <v>20452</v>
      </c>
      <c r="G86" s="14">
        <v>8933</v>
      </c>
      <c r="H86" s="14">
        <v>13202</v>
      </c>
      <c r="I86" s="14">
        <v>212890</v>
      </c>
      <c r="J86" s="14">
        <v>225852</v>
      </c>
      <c r="K86" s="14">
        <v>2047873.835</v>
      </c>
      <c r="L86" s="14">
        <v>325711</v>
      </c>
      <c r="M86" s="14">
        <v>532233</v>
      </c>
      <c r="N86" s="14">
        <v>57076</v>
      </c>
      <c r="O86" s="14">
        <v>433572</v>
      </c>
      <c r="P86" s="26">
        <v>83735</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0</v>
      </c>
      <c r="F88" s="14">
        <v>0</v>
      </c>
      <c r="G88" s="14">
        <v>0</v>
      </c>
      <c r="H88" s="14">
        <v>0</v>
      </c>
      <c r="I88" s="14">
        <v>0</v>
      </c>
      <c r="J88" s="14">
        <v>109619</v>
      </c>
      <c r="K88" s="14">
        <v>0</v>
      </c>
      <c r="L88" s="14">
        <v>2000536</v>
      </c>
      <c r="M88" s="14">
        <v>0</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128"/>
      <c r="B90" s="22" t="s">
        <v>41</v>
      </c>
      <c r="C90" s="13">
        <v>6700301</v>
      </c>
      <c r="D90" s="13">
        <v>78451921</v>
      </c>
      <c r="E90" s="13">
        <v>1788207</v>
      </c>
      <c r="F90" s="13">
        <v>1781700</v>
      </c>
      <c r="G90" s="13">
        <v>1626343</v>
      </c>
      <c r="H90" s="13">
        <v>782751</v>
      </c>
      <c r="I90" s="13">
        <v>20956021</v>
      </c>
      <c r="J90" s="13">
        <v>16613847</v>
      </c>
      <c r="K90" s="13">
        <v>82638943.75999999</v>
      </c>
      <c r="L90" s="13">
        <v>41576359</v>
      </c>
      <c r="M90" s="13">
        <v>34529998</v>
      </c>
      <c r="N90" s="13">
        <v>2220426</v>
      </c>
      <c r="O90" s="13">
        <v>49911045</v>
      </c>
      <c r="P90" s="29">
        <v>2203326</v>
      </c>
    </row>
    <row r="91" spans="1:16" ht="15" customHeight="1" x14ac:dyDescent="0.2">
      <c r="A91" s="128"/>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410430</v>
      </c>
      <c r="D92" s="14">
        <v>4725000</v>
      </c>
      <c r="E92" s="14">
        <v>286400</v>
      </c>
      <c r="F92" s="14">
        <v>171947</v>
      </c>
      <c r="G92" s="14">
        <v>150000</v>
      </c>
      <c r="H92" s="14">
        <v>36000</v>
      </c>
      <c r="I92" s="14">
        <v>1281671</v>
      </c>
      <c r="J92" s="14">
        <v>2420000</v>
      </c>
      <c r="K92" s="14">
        <v>3844143.7349999999</v>
      </c>
      <c r="L92" s="14">
        <v>5900000</v>
      </c>
      <c r="M92" s="14">
        <v>1293063</v>
      </c>
      <c r="N92" s="14">
        <v>124000</v>
      </c>
      <c r="O92" s="14">
        <v>1972962</v>
      </c>
      <c r="P92" s="26">
        <v>844769</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v>
      </c>
      <c r="D94" s="14">
        <v>16471</v>
      </c>
      <c r="E94" s="14">
        <v>0</v>
      </c>
      <c r="F94" s="14">
        <v>1362</v>
      </c>
      <c r="G94" s="14">
        <v>12849</v>
      </c>
      <c r="H94" s="14">
        <v>0</v>
      </c>
      <c r="I94" s="14">
        <v>0</v>
      </c>
      <c r="J94" s="14">
        <v>0</v>
      </c>
      <c r="K94" s="14">
        <v>0</v>
      </c>
      <c r="L94" s="14">
        <v>0</v>
      </c>
      <c r="M94" s="14">
        <v>0</v>
      </c>
      <c r="N94" s="14">
        <v>0</v>
      </c>
      <c r="O94" s="14">
        <v>0</v>
      </c>
      <c r="P94" s="26">
        <v>8796</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500000</v>
      </c>
      <c r="L96" s="14">
        <v>0</v>
      </c>
      <c r="M96" s="14">
        <v>275000</v>
      </c>
      <c r="N96" s="14">
        <v>25842</v>
      </c>
      <c r="O96" s="14">
        <v>600000</v>
      </c>
      <c r="P96" s="26">
        <v>108773</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-6704</v>
      </c>
      <c r="D100" s="14">
        <v>-3189799</v>
      </c>
      <c r="E100" s="14">
        <v>83</v>
      </c>
      <c r="F100" s="14">
        <v>2257</v>
      </c>
      <c r="G100" s="14">
        <v>9099</v>
      </c>
      <c r="H100" s="14">
        <v>4168</v>
      </c>
      <c r="I100" s="14">
        <v>-14542</v>
      </c>
      <c r="J100" s="14">
        <v>-429130</v>
      </c>
      <c r="K100" s="14">
        <v>-1135886.068</v>
      </c>
      <c r="L100" s="14">
        <v>-791255</v>
      </c>
      <c r="M100" s="14">
        <v>-506376</v>
      </c>
      <c r="N100" s="14">
        <v>-31445</v>
      </c>
      <c r="O100" s="14">
        <v>4172</v>
      </c>
      <c r="P100" s="26">
        <v>-214237</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60457</v>
      </c>
      <c r="D102" s="14">
        <v>721731</v>
      </c>
      <c r="E102" s="14">
        <v>-74159</v>
      </c>
      <c r="F102" s="14">
        <v>0</v>
      </c>
      <c r="G102" s="14">
        <v>0</v>
      </c>
      <c r="H102" s="14">
        <v>66523</v>
      </c>
      <c r="I102" s="14">
        <v>-42313</v>
      </c>
      <c r="J102" s="14">
        <v>-989457</v>
      </c>
      <c r="K102" s="14">
        <v>-892708.745</v>
      </c>
      <c r="L102" s="14">
        <v>-7202828</v>
      </c>
      <c r="M102" s="14">
        <v>1961891</v>
      </c>
      <c r="N102" s="14">
        <v>76363</v>
      </c>
      <c r="O102" s="14">
        <v>197228</v>
      </c>
      <c r="P102" s="26">
        <v>-499132</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1924</v>
      </c>
      <c r="J104" s="14">
        <v>0</v>
      </c>
      <c r="K104" s="14">
        <v>74.966999999999999</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91579</v>
      </c>
      <c r="D106" s="14">
        <v>3364930</v>
      </c>
      <c r="E106" s="14">
        <v>-885</v>
      </c>
      <c r="F106" s="14">
        <v>217345</v>
      </c>
      <c r="G106" s="14">
        <v>282981</v>
      </c>
      <c r="H106" s="14">
        <v>20764</v>
      </c>
      <c r="I106" s="14">
        <v>438397</v>
      </c>
      <c r="J106" s="14">
        <v>397133</v>
      </c>
      <c r="K106" s="14">
        <v>5672603.0959999999</v>
      </c>
      <c r="L106" s="14">
        <v>6546682</v>
      </c>
      <c r="M106" s="14">
        <v>127936</v>
      </c>
      <c r="N106" s="14">
        <v>23841</v>
      </c>
      <c r="O106" s="14">
        <v>1651171</v>
      </c>
      <c r="P106" s="26">
        <v>328686</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-40</v>
      </c>
      <c r="E108" s="14">
        <v>0</v>
      </c>
      <c r="F108" s="14">
        <v>-2</v>
      </c>
      <c r="G108" s="14">
        <v>-38</v>
      </c>
      <c r="H108" s="14">
        <v>0</v>
      </c>
      <c r="I108" s="14">
        <v>0</v>
      </c>
      <c r="J108" s="14">
        <v>0</v>
      </c>
      <c r="K108" s="14">
        <v>0</v>
      </c>
      <c r="L108" s="14">
        <v>0</v>
      </c>
      <c r="M108" s="14">
        <v>0</v>
      </c>
      <c r="N108" s="14">
        <v>0</v>
      </c>
      <c r="O108" s="14">
        <v>-2447</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-5045</v>
      </c>
      <c r="D110" s="14">
        <v>183012</v>
      </c>
      <c r="E110" s="14">
        <v>233</v>
      </c>
      <c r="F110" s="14">
        <v>25046</v>
      </c>
      <c r="G110" s="14">
        <v>23687</v>
      </c>
      <c r="H110" s="14">
        <v>16212</v>
      </c>
      <c r="I110" s="14">
        <v>219694</v>
      </c>
      <c r="J110" s="14">
        <v>-80686</v>
      </c>
      <c r="K110" s="14">
        <v>489488.13099999999</v>
      </c>
      <c r="L110" s="14">
        <v>-1328615</v>
      </c>
      <c r="M110" s="14">
        <v>104771</v>
      </c>
      <c r="N110" s="14">
        <v>30661</v>
      </c>
      <c r="O110" s="14">
        <v>295559</v>
      </c>
      <c r="P110" s="26">
        <v>1641</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1131248</v>
      </c>
      <c r="E114" s="14">
        <v>0</v>
      </c>
      <c r="F114" s="14">
        <v>3950</v>
      </c>
      <c r="G114" s="14">
        <v>238</v>
      </c>
      <c r="H114" s="14">
        <v>1576</v>
      </c>
      <c r="I114" s="14">
        <v>71</v>
      </c>
      <c r="J114" s="14">
        <v>9299</v>
      </c>
      <c r="K114" s="14">
        <v>167798.26699999999</v>
      </c>
      <c r="L114" s="14">
        <v>17328</v>
      </c>
      <c r="M114" s="14">
        <v>0</v>
      </c>
      <c r="N114" s="14">
        <v>0</v>
      </c>
      <c r="O114" s="14">
        <v>1795</v>
      </c>
      <c r="P114" s="26">
        <v>18792</v>
      </c>
    </row>
    <row r="115" spans="1:24" x14ac:dyDescent="0.2">
      <c r="A115" s="4"/>
      <c r="B115" s="10" t="s">
        <v>94</v>
      </c>
      <c r="C115" s="14"/>
      <c r="D115" s="14"/>
      <c r="E115" s="14"/>
      <c r="F115" s="14"/>
      <c r="G115" s="14"/>
      <c r="H115" s="14"/>
      <c r="I115" s="14"/>
      <c r="J115" s="14"/>
      <c r="K115" s="14"/>
      <c r="L115" s="14"/>
      <c r="M115" s="14"/>
      <c r="N115" s="14"/>
      <c r="O115" s="14"/>
      <c r="P115" s="26"/>
    </row>
    <row r="116" spans="1:24" ht="15" x14ac:dyDescent="0.2">
      <c r="A116" s="131"/>
      <c r="B116" s="19" t="s">
        <v>108</v>
      </c>
      <c r="C116" s="13">
        <v>557507</v>
      </c>
      <c r="D116" s="13">
        <v>7352553</v>
      </c>
      <c r="E116" s="13">
        <v>211672</v>
      </c>
      <c r="F116" s="13">
        <v>421905</v>
      </c>
      <c r="G116" s="13">
        <v>478816</v>
      </c>
      <c r="H116" s="13">
        <v>145243</v>
      </c>
      <c r="I116" s="13">
        <v>1884902</v>
      </c>
      <c r="J116" s="13">
        <v>1327159</v>
      </c>
      <c r="K116" s="13">
        <v>8645513.3829999976</v>
      </c>
      <c r="L116" s="13">
        <v>3141312</v>
      </c>
      <c r="M116" s="13">
        <v>3256285</v>
      </c>
      <c r="N116" s="13">
        <v>249262</v>
      </c>
      <c r="O116" s="13">
        <v>4720440</v>
      </c>
      <c r="P116" s="29">
        <v>598088</v>
      </c>
    </row>
    <row r="117" spans="1:24" ht="15" x14ac:dyDescent="0.2">
      <c r="A117" s="132"/>
      <c r="B117" s="17" t="s">
        <v>109</v>
      </c>
      <c r="C117" s="12">
        <v>7257808</v>
      </c>
      <c r="D117" s="12">
        <v>85804474</v>
      </c>
      <c r="E117" s="12">
        <v>1999879</v>
      </c>
      <c r="F117" s="12">
        <v>2203605</v>
      </c>
      <c r="G117" s="12">
        <v>2105159</v>
      </c>
      <c r="H117" s="12">
        <v>927994</v>
      </c>
      <c r="I117" s="12">
        <v>22840923</v>
      </c>
      <c r="J117" s="12">
        <v>17941006</v>
      </c>
      <c r="K117" s="12">
        <v>91284457.142999992</v>
      </c>
      <c r="L117" s="12">
        <v>44717671</v>
      </c>
      <c r="M117" s="12">
        <v>37786283</v>
      </c>
      <c r="N117" s="12">
        <v>2469688</v>
      </c>
      <c r="O117" s="12">
        <v>54631485</v>
      </c>
      <c r="P117" s="27">
        <v>2801414</v>
      </c>
    </row>
    <row r="118" spans="1:24" x14ac:dyDescent="0.2">
      <c r="B118" s="20"/>
    </row>
    <row r="119" spans="1:24" ht="15" x14ac:dyDescent="0.25">
      <c r="A119" s="133"/>
    </row>
    <row r="122" spans="1:24" x14ac:dyDescent="0.2">
      <c r="A122" s="36" t="s">
        <v>128</v>
      </c>
    </row>
    <row r="123" spans="1:24" ht="15" x14ac:dyDescent="0.25">
      <c r="A123"/>
      <c r="X123" s="32"/>
    </row>
    <row r="124" spans="1:24" ht="30" customHeight="1" x14ac:dyDescent="0.2">
      <c r="A124" s="119"/>
      <c r="B124" s="120"/>
      <c r="C124" s="34" t="s">
        <v>132</v>
      </c>
      <c r="D124" s="34" t="s">
        <v>67</v>
      </c>
      <c r="E124" s="34" t="s">
        <v>66</v>
      </c>
      <c r="F124" s="34" t="s">
        <v>7</v>
      </c>
      <c r="G124" s="34" t="s">
        <v>9</v>
      </c>
      <c r="H124" s="34" t="s">
        <v>131</v>
      </c>
      <c r="I124" s="34" t="s">
        <v>96</v>
      </c>
      <c r="J124" s="34" t="s">
        <v>10</v>
      </c>
      <c r="K124" s="34" t="s">
        <v>6</v>
      </c>
      <c r="L124" s="34" t="s">
        <v>46</v>
      </c>
      <c r="M124" s="34" t="s">
        <v>8</v>
      </c>
      <c r="N124" s="34" t="s">
        <v>68</v>
      </c>
      <c r="O124" s="34" t="s">
        <v>110</v>
      </c>
      <c r="P124" s="35" t="s">
        <v>47</v>
      </c>
    </row>
    <row r="125" spans="1:24" ht="15" x14ac:dyDescent="0.25">
      <c r="A125" s="123"/>
      <c r="B125" s="37" t="s">
        <v>112</v>
      </c>
      <c r="C125" s="42">
        <v>5089461</v>
      </c>
      <c r="D125" s="42">
        <v>55545471</v>
      </c>
      <c r="E125" s="42">
        <v>1148877</v>
      </c>
      <c r="F125" s="42">
        <v>46711</v>
      </c>
      <c r="G125" s="42">
        <v>214658</v>
      </c>
      <c r="H125" s="42">
        <v>414661</v>
      </c>
      <c r="I125" s="42">
        <v>10850013</v>
      </c>
      <c r="J125" s="42">
        <v>12039344</v>
      </c>
      <c r="K125" s="42">
        <v>49424096</v>
      </c>
      <c r="L125" s="42">
        <v>25525400</v>
      </c>
      <c r="M125" s="42">
        <v>24711124</v>
      </c>
      <c r="N125" s="42">
        <v>2342764</v>
      </c>
      <c r="O125" s="42">
        <v>39992095</v>
      </c>
      <c r="P125" s="43">
        <v>547689</v>
      </c>
    </row>
    <row r="126" spans="1:24" ht="15" x14ac:dyDescent="0.25">
      <c r="A126" s="123"/>
      <c r="B126" s="38" t="s">
        <v>113</v>
      </c>
      <c r="C126" s="44"/>
      <c r="D126" s="44"/>
      <c r="E126" s="44"/>
      <c r="F126" s="44"/>
      <c r="G126" s="44"/>
      <c r="H126" s="44"/>
      <c r="I126" s="44"/>
      <c r="J126" s="44"/>
      <c r="K126" s="44"/>
      <c r="L126" s="44"/>
      <c r="M126" s="44"/>
      <c r="N126" s="44"/>
      <c r="O126" s="44"/>
      <c r="P126" s="45"/>
    </row>
    <row r="127" spans="1:24" ht="15" x14ac:dyDescent="0.25">
      <c r="A127" s="124"/>
      <c r="B127" s="39" t="s">
        <v>114</v>
      </c>
      <c r="C127" s="30">
        <v>3097</v>
      </c>
      <c r="D127" s="30">
        <v>291587</v>
      </c>
      <c r="E127" s="30">
        <v>0</v>
      </c>
      <c r="F127" s="30">
        <v>8018</v>
      </c>
      <c r="G127" s="30">
        <v>0</v>
      </c>
      <c r="H127" s="30">
        <v>0</v>
      </c>
      <c r="I127" s="30">
        <v>0</v>
      </c>
      <c r="J127" s="30">
        <v>0</v>
      </c>
      <c r="K127" s="30">
        <v>1135047</v>
      </c>
      <c r="L127" s="30">
        <v>0</v>
      </c>
      <c r="M127" s="30">
        <v>4000</v>
      </c>
      <c r="N127" s="30">
        <v>0</v>
      </c>
      <c r="O127" s="30">
        <v>0</v>
      </c>
      <c r="P127" s="31">
        <v>103611</v>
      </c>
    </row>
    <row r="128" spans="1:24" ht="15" x14ac:dyDescent="0.25">
      <c r="A128" s="124"/>
      <c r="B128" s="40" t="s">
        <v>115</v>
      </c>
      <c r="C128" s="39"/>
      <c r="D128" s="39"/>
      <c r="E128" s="39"/>
      <c r="F128" s="39"/>
      <c r="G128" s="39"/>
      <c r="H128" s="39"/>
      <c r="I128" s="39"/>
      <c r="J128" s="39"/>
      <c r="K128" s="39"/>
      <c r="L128" s="39"/>
      <c r="M128" s="39"/>
      <c r="N128" s="39"/>
      <c r="O128" s="39"/>
      <c r="P128" s="46"/>
    </row>
    <row r="129" spans="1:16" ht="15" x14ac:dyDescent="0.25">
      <c r="A129" s="124"/>
      <c r="B129" s="39" t="s">
        <v>116</v>
      </c>
      <c r="C129" s="30">
        <v>197895</v>
      </c>
      <c r="D129" s="30">
        <v>683258</v>
      </c>
      <c r="E129" s="30">
        <v>38930</v>
      </c>
      <c r="F129" s="30">
        <v>6157</v>
      </c>
      <c r="G129" s="30">
        <v>93702</v>
      </c>
      <c r="H129" s="30">
        <v>971</v>
      </c>
      <c r="I129" s="30">
        <v>423</v>
      </c>
      <c r="J129" s="30">
        <v>310419</v>
      </c>
      <c r="K129" s="30">
        <v>2387398</v>
      </c>
      <c r="L129" s="30">
        <v>359081</v>
      </c>
      <c r="M129" s="30">
        <v>1631912</v>
      </c>
      <c r="N129" s="30">
        <v>1260</v>
      </c>
      <c r="O129" s="30">
        <v>947137</v>
      </c>
      <c r="P129" s="31">
        <v>12049</v>
      </c>
    </row>
    <row r="130" spans="1:16" ht="15" x14ac:dyDescent="0.25">
      <c r="A130" s="124"/>
      <c r="B130" s="40" t="s">
        <v>117</v>
      </c>
      <c r="C130" s="39"/>
      <c r="D130" s="39"/>
      <c r="E130" s="39"/>
      <c r="F130" s="39"/>
      <c r="G130" s="39"/>
      <c r="H130" s="39"/>
      <c r="I130" s="39"/>
      <c r="J130" s="39"/>
      <c r="K130" s="39"/>
      <c r="L130" s="39"/>
      <c r="M130" s="39"/>
      <c r="N130" s="39"/>
      <c r="O130" s="39"/>
      <c r="P130" s="46"/>
    </row>
    <row r="131" spans="1:16" ht="15" x14ac:dyDescent="0.25">
      <c r="A131" s="124"/>
      <c r="B131" s="39" t="s">
        <v>118</v>
      </c>
      <c r="C131" s="30">
        <v>2998849</v>
      </c>
      <c r="D131" s="30">
        <v>21603945</v>
      </c>
      <c r="E131" s="30">
        <v>49680</v>
      </c>
      <c r="F131" s="30">
        <v>2540</v>
      </c>
      <c r="G131" s="30">
        <v>114195</v>
      </c>
      <c r="H131" s="30">
        <v>119735</v>
      </c>
      <c r="I131" s="30">
        <v>6883698</v>
      </c>
      <c r="J131" s="30">
        <v>5020386</v>
      </c>
      <c r="K131" s="30">
        <v>17350193</v>
      </c>
      <c r="L131" s="30">
        <v>13878524</v>
      </c>
      <c r="M131" s="30">
        <v>9203571</v>
      </c>
      <c r="N131" s="30">
        <v>440481</v>
      </c>
      <c r="O131" s="30">
        <v>15990261</v>
      </c>
      <c r="P131" s="31">
        <v>431605</v>
      </c>
    </row>
    <row r="132" spans="1:16" ht="15" x14ac:dyDescent="0.25">
      <c r="A132" s="124"/>
      <c r="B132" s="40" t="s">
        <v>119</v>
      </c>
      <c r="C132" s="39"/>
      <c r="D132" s="39"/>
      <c r="E132" s="39"/>
      <c r="F132" s="39"/>
      <c r="G132" s="39"/>
      <c r="H132" s="39"/>
      <c r="I132" s="39"/>
      <c r="J132" s="39"/>
      <c r="K132" s="39"/>
      <c r="L132" s="39"/>
      <c r="M132" s="39"/>
      <c r="N132" s="39"/>
      <c r="O132" s="39"/>
      <c r="P132" s="46"/>
    </row>
    <row r="133" spans="1:16" ht="15" x14ac:dyDescent="0.25">
      <c r="A133" s="124"/>
      <c r="B133" s="39" t="s">
        <v>120</v>
      </c>
      <c r="C133" s="30">
        <v>1889620</v>
      </c>
      <c r="D133" s="30">
        <v>32966681</v>
      </c>
      <c r="E133" s="30">
        <v>1060267</v>
      </c>
      <c r="F133" s="30">
        <v>29996</v>
      </c>
      <c r="G133" s="30">
        <v>6761</v>
      </c>
      <c r="H133" s="30">
        <v>293955</v>
      </c>
      <c r="I133" s="30">
        <v>3965892</v>
      </c>
      <c r="J133" s="30">
        <v>6708539</v>
      </c>
      <c r="K133" s="30">
        <v>28551458</v>
      </c>
      <c r="L133" s="30">
        <v>11287795</v>
      </c>
      <c r="M133" s="30">
        <v>13871641</v>
      </c>
      <c r="N133" s="30">
        <v>1901023</v>
      </c>
      <c r="O133" s="30">
        <v>23054697</v>
      </c>
      <c r="P133" s="31">
        <v>424</v>
      </c>
    </row>
    <row r="134" spans="1:16" ht="15" x14ac:dyDescent="0.25">
      <c r="A134" s="124"/>
      <c r="B134" s="40" t="s">
        <v>121</v>
      </c>
      <c r="C134" s="39"/>
      <c r="D134" s="39"/>
      <c r="E134" s="39"/>
      <c r="F134" s="39"/>
      <c r="G134" s="39"/>
      <c r="H134" s="39"/>
      <c r="I134" s="39"/>
      <c r="J134" s="39"/>
      <c r="K134" s="39"/>
      <c r="L134" s="39"/>
      <c r="M134" s="39"/>
      <c r="N134" s="39"/>
      <c r="O134" s="39"/>
      <c r="P134" s="46"/>
    </row>
    <row r="135" spans="1:16" ht="15" x14ac:dyDescent="0.25">
      <c r="A135" s="123"/>
      <c r="B135" s="37" t="s">
        <v>122</v>
      </c>
      <c r="C135" s="42">
        <v>-241727</v>
      </c>
      <c r="D135" s="42">
        <v>-2050392</v>
      </c>
      <c r="E135" s="42">
        <v>-16693</v>
      </c>
      <c r="F135" s="42">
        <v>-107</v>
      </c>
      <c r="G135" s="42">
        <v>-3791</v>
      </c>
      <c r="H135" s="42">
        <v>-32145</v>
      </c>
      <c r="I135" s="42">
        <v>-384811</v>
      </c>
      <c r="J135" s="42">
        <v>-761168</v>
      </c>
      <c r="K135" s="42">
        <v>-2237254</v>
      </c>
      <c r="L135" s="42">
        <v>-1864517</v>
      </c>
      <c r="M135" s="42">
        <v>-479915</v>
      </c>
      <c r="N135" s="42">
        <v>-71315</v>
      </c>
      <c r="O135" s="42">
        <v>-993817</v>
      </c>
      <c r="P135" s="43">
        <v>-12489</v>
      </c>
    </row>
    <row r="136" spans="1:16" ht="15" x14ac:dyDescent="0.25">
      <c r="A136" s="123"/>
      <c r="B136" s="38" t="s">
        <v>123</v>
      </c>
      <c r="C136" s="42"/>
      <c r="D136" s="42"/>
      <c r="E136" s="42"/>
      <c r="F136" s="42"/>
      <c r="G136" s="42"/>
      <c r="H136" s="42"/>
      <c r="I136" s="42"/>
      <c r="J136" s="42"/>
      <c r="K136" s="42"/>
      <c r="L136" s="42"/>
      <c r="M136" s="42"/>
      <c r="N136" s="42"/>
      <c r="O136" s="42"/>
      <c r="P136" s="43"/>
    </row>
    <row r="137" spans="1:16" ht="15" x14ac:dyDescent="0.25">
      <c r="A137" s="123"/>
      <c r="B137" s="37" t="s">
        <v>124</v>
      </c>
      <c r="C137" s="42">
        <v>6400552</v>
      </c>
      <c r="D137" s="42">
        <v>72205249</v>
      </c>
      <c r="E137" s="42">
        <v>1688465</v>
      </c>
      <c r="F137" s="42">
        <v>1656996</v>
      </c>
      <c r="G137" s="42">
        <v>949990</v>
      </c>
      <c r="H137" s="42">
        <v>753320</v>
      </c>
      <c r="I137" s="42">
        <v>20240880</v>
      </c>
      <c r="J137" s="42">
        <v>14705157</v>
      </c>
      <c r="K137" s="42">
        <v>74921914</v>
      </c>
      <c r="L137" s="42">
        <v>36782810</v>
      </c>
      <c r="M137" s="42">
        <v>31512869</v>
      </c>
      <c r="N137" s="42">
        <v>2107138</v>
      </c>
      <c r="O137" s="42">
        <v>44561303</v>
      </c>
      <c r="P137" s="43">
        <v>1805500</v>
      </c>
    </row>
    <row r="138" spans="1:16" ht="15" x14ac:dyDescent="0.25">
      <c r="A138" s="123"/>
      <c r="B138" s="38" t="s">
        <v>125</v>
      </c>
      <c r="C138" s="42"/>
      <c r="D138" s="42"/>
      <c r="E138" s="42"/>
      <c r="F138" s="42"/>
      <c r="G138" s="42"/>
      <c r="H138" s="42"/>
      <c r="I138" s="42"/>
      <c r="J138" s="42"/>
      <c r="K138" s="42"/>
      <c r="L138" s="42"/>
      <c r="M138" s="42"/>
      <c r="N138" s="42"/>
      <c r="O138" s="42"/>
      <c r="P138" s="43"/>
    </row>
    <row r="139" spans="1:16" ht="15" x14ac:dyDescent="0.25">
      <c r="A139" s="124"/>
      <c r="B139" s="39" t="s">
        <v>114</v>
      </c>
      <c r="C139" s="30">
        <v>523151</v>
      </c>
      <c r="D139" s="30">
        <v>7604730</v>
      </c>
      <c r="E139" s="30">
        <v>0</v>
      </c>
      <c r="F139" s="30">
        <v>75000</v>
      </c>
      <c r="G139" s="30">
        <v>0</v>
      </c>
      <c r="H139" s="30">
        <v>105000</v>
      </c>
      <c r="I139" s="30">
        <v>3022750</v>
      </c>
      <c r="J139" s="30">
        <v>1382545</v>
      </c>
      <c r="K139" s="30">
        <v>1099051</v>
      </c>
      <c r="L139" s="30">
        <v>7033030</v>
      </c>
      <c r="M139" s="30">
        <v>4394239</v>
      </c>
      <c r="N139" s="30">
        <v>0</v>
      </c>
      <c r="O139" s="30">
        <v>6791820</v>
      </c>
      <c r="P139" s="31">
        <v>110600</v>
      </c>
    </row>
    <row r="140" spans="1:16" ht="15" x14ac:dyDescent="0.25">
      <c r="A140" s="124"/>
      <c r="B140" s="40" t="s">
        <v>115</v>
      </c>
      <c r="C140" s="39"/>
      <c r="D140" s="39"/>
      <c r="E140" s="39"/>
      <c r="F140" s="39"/>
      <c r="G140" s="39"/>
      <c r="H140" s="39"/>
      <c r="I140" s="39"/>
      <c r="J140" s="39"/>
      <c r="K140" s="39"/>
      <c r="L140" s="39"/>
      <c r="M140" s="39"/>
      <c r="N140" s="39"/>
      <c r="O140" s="39"/>
      <c r="P140" s="46"/>
    </row>
    <row r="141" spans="1:16" ht="15" x14ac:dyDescent="0.25">
      <c r="A141" s="124"/>
      <c r="B141" s="39" t="s">
        <v>116</v>
      </c>
      <c r="C141" s="30">
        <v>248800</v>
      </c>
      <c r="D141" s="30">
        <v>1267453</v>
      </c>
      <c r="E141" s="30">
        <v>0</v>
      </c>
      <c r="F141" s="30">
        <v>211456</v>
      </c>
      <c r="G141" s="30">
        <v>1060</v>
      </c>
      <c r="H141" s="30">
        <v>256</v>
      </c>
      <c r="I141" s="30">
        <v>60841</v>
      </c>
      <c r="J141" s="30">
        <v>820638</v>
      </c>
      <c r="K141" s="30">
        <v>927659</v>
      </c>
      <c r="L141" s="30">
        <v>3069866</v>
      </c>
      <c r="M141" s="30">
        <v>1117144</v>
      </c>
      <c r="N141" s="30">
        <v>2107138</v>
      </c>
      <c r="O141" s="30">
        <v>1548969</v>
      </c>
      <c r="P141" s="31">
        <v>467396</v>
      </c>
    </row>
    <row r="142" spans="1:16" ht="15" x14ac:dyDescent="0.25">
      <c r="A142" s="124"/>
      <c r="B142" s="40" t="s">
        <v>117</v>
      </c>
      <c r="C142" s="30"/>
      <c r="D142" s="30"/>
      <c r="E142" s="30"/>
      <c r="F142" s="30"/>
      <c r="G142" s="30"/>
      <c r="H142" s="30"/>
      <c r="I142" s="30"/>
      <c r="J142" s="30"/>
      <c r="K142" s="30"/>
      <c r="L142" s="30"/>
      <c r="M142" s="30"/>
      <c r="N142" s="30"/>
      <c r="O142" s="30"/>
      <c r="P142" s="31"/>
    </row>
    <row r="143" spans="1:16" ht="15" x14ac:dyDescent="0.25">
      <c r="A143" s="124"/>
      <c r="B143" s="39" t="s">
        <v>126</v>
      </c>
      <c r="C143" s="30">
        <v>5628601</v>
      </c>
      <c r="D143" s="30">
        <v>63333066</v>
      </c>
      <c r="E143" s="30">
        <v>1688465</v>
      </c>
      <c r="F143" s="30">
        <v>1370540</v>
      </c>
      <c r="G143" s="30">
        <v>948930</v>
      </c>
      <c r="H143" s="30">
        <v>648064</v>
      </c>
      <c r="I143" s="30">
        <v>17157289</v>
      </c>
      <c r="J143" s="30">
        <v>12501974</v>
      </c>
      <c r="K143" s="30">
        <v>72895204</v>
      </c>
      <c r="L143" s="30">
        <v>26679914</v>
      </c>
      <c r="M143" s="30">
        <v>26001486</v>
      </c>
      <c r="N143" s="30">
        <v>0</v>
      </c>
      <c r="O143" s="30">
        <v>36220514</v>
      </c>
      <c r="P143" s="31">
        <v>1227504</v>
      </c>
    </row>
    <row r="144" spans="1:16" ht="15" x14ac:dyDescent="0.25">
      <c r="A144" s="125"/>
      <c r="B144" s="41" t="s">
        <v>127</v>
      </c>
      <c r="C144" s="47"/>
      <c r="D144" s="47"/>
      <c r="E144" s="47"/>
      <c r="F144" s="47"/>
      <c r="G144" s="47"/>
      <c r="H144" s="47"/>
      <c r="I144" s="47"/>
      <c r="J144" s="47"/>
      <c r="K144" s="47"/>
      <c r="L144" s="47"/>
      <c r="M144" s="47"/>
      <c r="N144" s="47"/>
      <c r="O144" s="47"/>
      <c r="P144" s="48"/>
    </row>
    <row r="145" spans="1:18" ht="15" x14ac:dyDescent="0.25">
      <c r="A145"/>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50" orientation="landscape" r:id="rId1"/>
  <rowBreaks count="1" manualBreakCount="1">
    <brk id="5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50"/>
  <sheetViews>
    <sheetView showGridLines="0" topLeftCell="A109" zoomScaleNormal="100" workbookViewId="0">
      <selection activeCell="F141" sqref="F141:F143"/>
    </sheetView>
  </sheetViews>
  <sheetFormatPr defaultColWidth="9.140625" defaultRowHeight="11.25" x14ac:dyDescent="0.2"/>
  <cols>
    <col min="1" max="1" width="4.28515625" style="11" customWidth="1"/>
    <col min="2" max="2" width="109.140625" style="11" customWidth="1"/>
    <col min="3" max="15" width="12.42578125" style="11" customWidth="1"/>
    <col min="16" max="16384" width="9.140625" style="11"/>
  </cols>
  <sheetData>
    <row r="1" spans="1:15" ht="15" customHeight="1" x14ac:dyDescent="0.2">
      <c r="A1" s="23" t="s">
        <v>33</v>
      </c>
    </row>
    <row r="2" spans="1:15" ht="15" customHeight="1" x14ac:dyDescent="0.2">
      <c r="A2" s="24" t="s">
        <v>335</v>
      </c>
      <c r="B2" s="21"/>
    </row>
    <row r="3" spans="1:15" ht="15" customHeight="1" x14ac:dyDescent="0.2">
      <c r="A3" s="24" t="s">
        <v>111</v>
      </c>
      <c r="B3" s="21"/>
    </row>
    <row r="4" spans="1:15" s="1" customFormat="1" ht="30" customHeight="1" x14ac:dyDescent="0.25">
      <c r="A4" s="33"/>
      <c r="B4" s="15"/>
      <c r="C4" s="34" t="s">
        <v>67</v>
      </c>
      <c r="D4" s="34" t="s">
        <v>66</v>
      </c>
      <c r="E4" s="34" t="s">
        <v>7</v>
      </c>
      <c r="F4" s="34" t="s">
        <v>9</v>
      </c>
      <c r="G4" s="34" t="s">
        <v>336</v>
      </c>
      <c r="H4" s="34" t="s">
        <v>337</v>
      </c>
      <c r="I4" s="34" t="s">
        <v>10</v>
      </c>
      <c r="J4" s="34" t="s">
        <v>6</v>
      </c>
      <c r="K4" s="34" t="s">
        <v>46</v>
      </c>
      <c r="L4" s="34" t="s">
        <v>8</v>
      </c>
      <c r="M4" s="34" t="s">
        <v>68</v>
      </c>
      <c r="N4" s="34" t="s">
        <v>165</v>
      </c>
      <c r="O4" s="35" t="s">
        <v>47</v>
      </c>
    </row>
    <row r="5" spans="1:15" ht="15" customHeight="1" x14ac:dyDescent="0.2">
      <c r="A5" s="128"/>
      <c r="B5" s="3" t="s">
        <v>95</v>
      </c>
      <c r="C5" s="2"/>
      <c r="D5" s="2"/>
      <c r="E5" s="2"/>
      <c r="F5" s="2"/>
      <c r="G5" s="2"/>
      <c r="H5" s="2"/>
      <c r="I5" s="2"/>
      <c r="J5" s="2"/>
      <c r="K5" s="2"/>
      <c r="L5" s="2"/>
      <c r="M5" s="2"/>
      <c r="N5" s="2"/>
      <c r="O5" s="25"/>
    </row>
    <row r="6" spans="1:15" ht="15" customHeight="1" x14ac:dyDescent="0.2">
      <c r="A6" s="4" t="s">
        <v>11</v>
      </c>
      <c r="B6" s="5" t="s">
        <v>97</v>
      </c>
      <c r="C6" s="14">
        <v>4652645</v>
      </c>
      <c r="D6" s="14">
        <v>180140</v>
      </c>
      <c r="E6" s="14">
        <v>250043</v>
      </c>
      <c r="F6" s="14">
        <v>68639</v>
      </c>
      <c r="G6" s="14">
        <v>51588</v>
      </c>
      <c r="H6" s="14">
        <v>3198448</v>
      </c>
      <c r="I6" s="14">
        <v>944993</v>
      </c>
      <c r="J6" s="14">
        <v>8514653.1720000003</v>
      </c>
      <c r="K6" s="14">
        <v>2934285</v>
      </c>
      <c r="L6" s="14">
        <v>4149145</v>
      </c>
      <c r="M6" s="14">
        <v>129998</v>
      </c>
      <c r="N6" s="14">
        <v>7549200</v>
      </c>
      <c r="O6" s="26">
        <v>550199</v>
      </c>
    </row>
    <row r="7" spans="1:15" ht="15" customHeight="1" x14ac:dyDescent="0.2">
      <c r="A7" s="4"/>
      <c r="B7" s="6" t="s">
        <v>48</v>
      </c>
      <c r="C7" s="14"/>
      <c r="D7" s="14"/>
      <c r="E7" s="14"/>
      <c r="F7" s="14"/>
      <c r="G7" s="14"/>
      <c r="H7" s="14"/>
      <c r="I7" s="14"/>
      <c r="J7" s="14"/>
      <c r="K7" s="14"/>
      <c r="L7" s="14"/>
      <c r="M7" s="14"/>
      <c r="N7" s="14"/>
      <c r="O7" s="26"/>
    </row>
    <row r="8" spans="1:15" ht="15" customHeight="1" x14ac:dyDescent="0.2">
      <c r="A8" s="4" t="s">
        <v>12</v>
      </c>
      <c r="B8" s="5" t="s">
        <v>49</v>
      </c>
      <c r="C8" s="14">
        <v>2330210</v>
      </c>
      <c r="D8" s="14">
        <v>4</v>
      </c>
      <c r="E8" s="14">
        <v>45317</v>
      </c>
      <c r="F8" s="14">
        <v>22057</v>
      </c>
      <c r="G8" s="14">
        <v>47573</v>
      </c>
      <c r="H8" s="14">
        <v>7353</v>
      </c>
      <c r="I8" s="14">
        <v>43955</v>
      </c>
      <c r="J8" s="14">
        <v>6628740.4649999999</v>
      </c>
      <c r="K8" s="14">
        <v>744846</v>
      </c>
      <c r="L8" s="14">
        <v>291956</v>
      </c>
      <c r="M8" s="14">
        <v>0</v>
      </c>
      <c r="N8" s="14">
        <v>995936</v>
      </c>
      <c r="O8" s="26">
        <v>757549</v>
      </c>
    </row>
    <row r="9" spans="1:15" ht="15" customHeight="1" x14ac:dyDescent="0.2">
      <c r="A9" s="4"/>
      <c r="B9" s="6" t="s">
        <v>34</v>
      </c>
      <c r="C9" s="14"/>
      <c r="D9" s="14"/>
      <c r="E9" s="14"/>
      <c r="F9" s="14"/>
      <c r="G9" s="14"/>
      <c r="H9" s="14"/>
      <c r="I9" s="14"/>
      <c r="J9" s="14"/>
      <c r="K9" s="14"/>
      <c r="L9" s="14"/>
      <c r="M9" s="14"/>
      <c r="N9" s="14"/>
      <c r="O9" s="26"/>
    </row>
    <row r="10" spans="1:15" ht="15" customHeight="1" x14ac:dyDescent="0.25">
      <c r="A10" s="129"/>
      <c r="B10" s="16" t="s">
        <v>299</v>
      </c>
      <c r="C10" s="30">
        <v>567744</v>
      </c>
      <c r="D10" s="30">
        <v>4</v>
      </c>
      <c r="E10" s="30">
        <v>39</v>
      </c>
      <c r="F10" s="30">
        <v>5385</v>
      </c>
      <c r="G10" s="30">
        <v>3537</v>
      </c>
      <c r="H10" s="30">
        <v>492</v>
      </c>
      <c r="I10" s="30">
        <v>10381</v>
      </c>
      <c r="J10" s="30">
        <v>1042194.4179999999</v>
      </c>
      <c r="K10" s="30">
        <v>511458</v>
      </c>
      <c r="L10" s="30">
        <v>132482</v>
      </c>
      <c r="M10" s="30">
        <v>0</v>
      </c>
      <c r="N10" s="30">
        <v>995936</v>
      </c>
      <c r="O10" s="31">
        <v>231201</v>
      </c>
    </row>
    <row r="11" spans="1:15" ht="15" customHeight="1" x14ac:dyDescent="0.25">
      <c r="A11" s="129"/>
      <c r="B11" s="16" t="s">
        <v>300</v>
      </c>
      <c r="C11" s="30">
        <v>481</v>
      </c>
      <c r="D11" s="30">
        <v>0</v>
      </c>
      <c r="E11" s="30">
        <v>0</v>
      </c>
      <c r="F11" s="30">
        <v>0</v>
      </c>
      <c r="G11" s="30">
        <v>4236</v>
      </c>
      <c r="H11" s="30">
        <v>0</v>
      </c>
      <c r="I11" s="30">
        <v>5347</v>
      </c>
      <c r="J11" s="30">
        <v>2301</v>
      </c>
      <c r="K11" s="30">
        <v>0</v>
      </c>
      <c r="L11" s="30">
        <v>156329</v>
      </c>
      <c r="M11" s="30">
        <v>0</v>
      </c>
      <c r="N11" s="30">
        <v>0</v>
      </c>
      <c r="O11" s="31">
        <v>139</v>
      </c>
    </row>
    <row r="12" spans="1:15" ht="15" customHeight="1" x14ac:dyDescent="0.25">
      <c r="A12" s="129"/>
      <c r="B12" s="16" t="s">
        <v>301</v>
      </c>
      <c r="C12" s="30">
        <v>1761985</v>
      </c>
      <c r="D12" s="30">
        <v>0</v>
      </c>
      <c r="E12" s="30">
        <v>45278</v>
      </c>
      <c r="F12" s="30">
        <v>16672</v>
      </c>
      <c r="G12" s="30">
        <v>39800</v>
      </c>
      <c r="H12" s="30">
        <v>6861</v>
      </c>
      <c r="I12" s="30">
        <v>28227</v>
      </c>
      <c r="J12" s="30">
        <v>5584245.0470000003</v>
      </c>
      <c r="K12" s="30">
        <v>233388</v>
      </c>
      <c r="L12" s="30">
        <v>3145</v>
      </c>
      <c r="M12" s="30">
        <v>0</v>
      </c>
      <c r="N12" s="30">
        <v>0</v>
      </c>
      <c r="O12" s="31">
        <v>526209</v>
      </c>
    </row>
    <row r="13" spans="1:15" ht="15" customHeight="1" x14ac:dyDescent="0.25">
      <c r="A13" s="129"/>
      <c r="B13" s="16" t="s">
        <v>302</v>
      </c>
      <c r="C13" s="30">
        <v>0</v>
      </c>
      <c r="D13" s="30">
        <v>0</v>
      </c>
      <c r="E13" s="30">
        <v>0</v>
      </c>
      <c r="F13" s="30">
        <v>0</v>
      </c>
      <c r="G13" s="30">
        <v>0</v>
      </c>
      <c r="H13" s="30">
        <v>0</v>
      </c>
      <c r="I13" s="30">
        <v>0</v>
      </c>
      <c r="J13" s="30">
        <v>0</v>
      </c>
      <c r="K13" s="30">
        <v>0</v>
      </c>
      <c r="L13" s="30">
        <v>0</v>
      </c>
      <c r="M13" s="30">
        <v>0</v>
      </c>
      <c r="N13" s="30">
        <v>0</v>
      </c>
      <c r="O13" s="31">
        <v>0</v>
      </c>
    </row>
    <row r="14" spans="1:15" ht="15" customHeight="1" x14ac:dyDescent="0.2">
      <c r="A14" s="4" t="s">
        <v>13</v>
      </c>
      <c r="B14" s="5" t="s">
        <v>50</v>
      </c>
      <c r="C14" s="14">
        <v>1666450</v>
      </c>
      <c r="D14" s="14">
        <v>0</v>
      </c>
      <c r="E14" s="14">
        <v>3233</v>
      </c>
      <c r="F14" s="14">
        <v>45</v>
      </c>
      <c r="G14" s="14">
        <v>17775</v>
      </c>
      <c r="H14" s="14">
        <v>49420</v>
      </c>
      <c r="I14" s="14">
        <v>371469</v>
      </c>
      <c r="J14" s="14">
        <v>1228902.5580000002</v>
      </c>
      <c r="K14" s="14">
        <v>2117842</v>
      </c>
      <c r="L14" s="14">
        <v>185803</v>
      </c>
      <c r="M14" s="14">
        <v>0</v>
      </c>
      <c r="N14" s="14">
        <v>138096</v>
      </c>
      <c r="O14" s="26">
        <v>35996</v>
      </c>
    </row>
    <row r="15" spans="1:15" ht="15" customHeight="1" x14ac:dyDescent="0.2">
      <c r="A15" s="4"/>
      <c r="B15" s="6" t="s">
        <v>51</v>
      </c>
      <c r="C15" s="14"/>
      <c r="D15" s="14"/>
      <c r="E15" s="14"/>
      <c r="F15" s="14"/>
      <c r="G15" s="14"/>
      <c r="H15" s="14"/>
      <c r="I15" s="14"/>
      <c r="J15" s="14"/>
      <c r="K15" s="14"/>
      <c r="L15" s="14"/>
      <c r="M15" s="14"/>
      <c r="N15" s="14"/>
      <c r="O15" s="26"/>
    </row>
    <row r="16" spans="1:15" ht="15" customHeight="1" x14ac:dyDescent="0.25">
      <c r="A16" s="129"/>
      <c r="B16" s="16" t="s">
        <v>300</v>
      </c>
      <c r="C16" s="30">
        <v>14988</v>
      </c>
      <c r="D16" s="30">
        <v>0</v>
      </c>
      <c r="E16" s="30">
        <v>2581</v>
      </c>
      <c r="F16" s="30">
        <v>45</v>
      </c>
      <c r="G16" s="30">
        <v>17775</v>
      </c>
      <c r="H16" s="30">
        <v>49420</v>
      </c>
      <c r="I16" s="30">
        <v>361354</v>
      </c>
      <c r="J16" s="30">
        <v>1122966.6100000001</v>
      </c>
      <c r="K16" s="30">
        <v>1948350</v>
      </c>
      <c r="L16" s="30">
        <v>131412</v>
      </c>
      <c r="M16" s="30">
        <v>0</v>
      </c>
      <c r="N16" s="30">
        <v>138096</v>
      </c>
      <c r="O16" s="31">
        <v>35236</v>
      </c>
    </row>
    <row r="17" spans="1:15" ht="15" customHeight="1" x14ac:dyDescent="0.25">
      <c r="A17" s="129"/>
      <c r="B17" s="16" t="s">
        <v>301</v>
      </c>
      <c r="C17" s="30">
        <v>1318212</v>
      </c>
      <c r="D17" s="30">
        <v>0</v>
      </c>
      <c r="E17" s="30">
        <v>652</v>
      </c>
      <c r="F17" s="30">
        <v>0</v>
      </c>
      <c r="G17" s="30">
        <v>0</v>
      </c>
      <c r="H17" s="30">
        <v>0</v>
      </c>
      <c r="I17" s="30">
        <v>0</v>
      </c>
      <c r="J17" s="30">
        <v>95.07</v>
      </c>
      <c r="K17" s="30">
        <v>169492</v>
      </c>
      <c r="L17" s="30">
        <v>54391</v>
      </c>
      <c r="M17" s="30">
        <v>0</v>
      </c>
      <c r="N17" s="30">
        <v>0</v>
      </c>
      <c r="O17" s="31">
        <v>752</v>
      </c>
    </row>
    <row r="18" spans="1:15" ht="15" customHeight="1" x14ac:dyDescent="0.25">
      <c r="A18" s="129"/>
      <c r="B18" s="16" t="s">
        <v>302</v>
      </c>
      <c r="C18" s="30">
        <v>333250</v>
      </c>
      <c r="D18" s="30">
        <v>0</v>
      </c>
      <c r="E18" s="30">
        <v>0</v>
      </c>
      <c r="F18" s="30">
        <v>0</v>
      </c>
      <c r="G18" s="30">
        <v>0</v>
      </c>
      <c r="H18" s="30">
        <v>0</v>
      </c>
      <c r="I18" s="30">
        <v>10115</v>
      </c>
      <c r="J18" s="30">
        <v>105840.878</v>
      </c>
      <c r="K18" s="30">
        <v>0</v>
      </c>
      <c r="L18" s="30">
        <v>0</v>
      </c>
      <c r="M18" s="30">
        <v>0</v>
      </c>
      <c r="N18" s="30">
        <v>0</v>
      </c>
      <c r="O18" s="31">
        <v>8</v>
      </c>
    </row>
    <row r="19" spans="1:15"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26">
        <v>0</v>
      </c>
    </row>
    <row r="20" spans="1:15" ht="15" customHeight="1" x14ac:dyDescent="0.2">
      <c r="A20" s="4"/>
      <c r="B20" s="6" t="s">
        <v>52</v>
      </c>
      <c r="C20" s="14"/>
      <c r="D20" s="14"/>
      <c r="E20" s="14"/>
      <c r="F20" s="14"/>
      <c r="G20" s="14"/>
      <c r="H20" s="14"/>
      <c r="I20" s="14"/>
      <c r="J20" s="14"/>
      <c r="K20" s="14"/>
      <c r="L20" s="14"/>
      <c r="M20" s="14"/>
      <c r="N20" s="14"/>
      <c r="O20" s="26"/>
    </row>
    <row r="21" spans="1:15"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1">
        <v>0</v>
      </c>
    </row>
    <row r="22" spans="1:15"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1">
        <v>0</v>
      </c>
    </row>
    <row r="23" spans="1:15"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1">
        <v>0</v>
      </c>
    </row>
    <row r="24" spans="1:15" ht="15" customHeight="1" x14ac:dyDescent="0.2">
      <c r="A24" s="4" t="s">
        <v>15</v>
      </c>
      <c r="B24" s="5" t="s">
        <v>53</v>
      </c>
      <c r="C24" s="14">
        <v>13315015</v>
      </c>
      <c r="D24" s="14">
        <v>15148</v>
      </c>
      <c r="E24" s="14">
        <v>1783031</v>
      </c>
      <c r="F24" s="14">
        <v>1667446</v>
      </c>
      <c r="G24" s="14">
        <v>115426</v>
      </c>
      <c r="H24" s="14">
        <v>937436</v>
      </c>
      <c r="I24" s="14">
        <v>1199388</v>
      </c>
      <c r="J24" s="14">
        <v>6085794.2609999999</v>
      </c>
      <c r="K24" s="14">
        <v>7983879</v>
      </c>
      <c r="L24" s="14">
        <v>1937263</v>
      </c>
      <c r="M24" s="14">
        <v>1</v>
      </c>
      <c r="N24" s="14">
        <v>7646699</v>
      </c>
      <c r="O24" s="26">
        <v>99734</v>
      </c>
    </row>
    <row r="25" spans="1:15" ht="15" customHeight="1" x14ac:dyDescent="0.2">
      <c r="A25" s="4"/>
      <c r="B25" s="6" t="s">
        <v>100</v>
      </c>
      <c r="C25" s="14"/>
      <c r="D25" s="14"/>
      <c r="E25" s="14"/>
      <c r="F25" s="14"/>
      <c r="G25" s="14"/>
      <c r="H25" s="14"/>
      <c r="I25" s="14"/>
      <c r="J25" s="14"/>
      <c r="K25" s="14"/>
      <c r="L25" s="14"/>
      <c r="M25" s="14"/>
      <c r="N25" s="14"/>
      <c r="O25" s="26"/>
    </row>
    <row r="26" spans="1:15" ht="15" customHeight="1" x14ac:dyDescent="0.25">
      <c r="A26" s="129"/>
      <c r="B26" s="16" t="s">
        <v>300</v>
      </c>
      <c r="C26" s="30">
        <v>61842</v>
      </c>
      <c r="D26" s="30">
        <v>0</v>
      </c>
      <c r="E26" s="30">
        <v>1014</v>
      </c>
      <c r="F26" s="30">
        <v>0</v>
      </c>
      <c r="G26" s="30">
        <v>0</v>
      </c>
      <c r="H26" s="30">
        <v>0</v>
      </c>
      <c r="I26" s="30">
        <v>123422</v>
      </c>
      <c r="J26" s="30">
        <v>158796.679</v>
      </c>
      <c r="K26" s="30">
        <v>72278</v>
      </c>
      <c r="L26" s="30">
        <v>440443</v>
      </c>
      <c r="M26" s="30">
        <v>1</v>
      </c>
      <c r="N26" s="30">
        <v>73509</v>
      </c>
      <c r="O26" s="31">
        <v>0</v>
      </c>
    </row>
    <row r="27" spans="1:15" ht="15" customHeight="1" x14ac:dyDescent="0.25">
      <c r="A27" s="129"/>
      <c r="B27" s="16" t="s">
        <v>301</v>
      </c>
      <c r="C27" s="30">
        <v>13253173</v>
      </c>
      <c r="D27" s="30">
        <v>15148</v>
      </c>
      <c r="E27" s="30">
        <v>1782017</v>
      </c>
      <c r="F27" s="30">
        <v>1630386</v>
      </c>
      <c r="G27" s="30">
        <v>115426</v>
      </c>
      <c r="H27" s="30">
        <v>937436</v>
      </c>
      <c r="I27" s="30">
        <v>1075966</v>
      </c>
      <c r="J27" s="30">
        <v>5926997.5820000004</v>
      </c>
      <c r="K27" s="30">
        <v>7911601</v>
      </c>
      <c r="L27" s="30">
        <v>1496820</v>
      </c>
      <c r="M27" s="30">
        <v>0</v>
      </c>
      <c r="N27" s="30">
        <v>4524111</v>
      </c>
      <c r="O27" s="31">
        <v>99734</v>
      </c>
    </row>
    <row r="28" spans="1:15" ht="15" customHeight="1" x14ac:dyDescent="0.25">
      <c r="A28" s="129"/>
      <c r="B28" s="16" t="s">
        <v>302</v>
      </c>
      <c r="C28" s="30">
        <v>0</v>
      </c>
      <c r="D28" s="30">
        <v>0</v>
      </c>
      <c r="E28" s="30">
        <v>0</v>
      </c>
      <c r="F28" s="30">
        <v>37060</v>
      </c>
      <c r="G28" s="30">
        <v>0</v>
      </c>
      <c r="H28" s="30">
        <v>0</v>
      </c>
      <c r="I28" s="30">
        <v>0</v>
      </c>
      <c r="J28" s="30">
        <v>0</v>
      </c>
      <c r="K28" s="30">
        <v>0</v>
      </c>
      <c r="L28" s="30">
        <v>0</v>
      </c>
      <c r="M28" s="30">
        <v>0</v>
      </c>
      <c r="N28" s="30">
        <v>3049079</v>
      </c>
      <c r="O28" s="31">
        <v>0</v>
      </c>
    </row>
    <row r="29" spans="1:15" ht="15" customHeight="1" x14ac:dyDescent="0.2">
      <c r="A29" s="4" t="s">
        <v>16</v>
      </c>
      <c r="B29" s="5" t="s">
        <v>54</v>
      </c>
      <c r="C29" s="14">
        <v>58057727</v>
      </c>
      <c r="D29" s="14">
        <v>1530579</v>
      </c>
      <c r="E29" s="14">
        <v>410513</v>
      </c>
      <c r="F29" s="14">
        <v>271141</v>
      </c>
      <c r="G29" s="14">
        <v>620029</v>
      </c>
      <c r="H29" s="14">
        <v>15563037</v>
      </c>
      <c r="I29" s="14">
        <v>13584318</v>
      </c>
      <c r="J29" s="14">
        <v>62781156.713</v>
      </c>
      <c r="K29" s="14">
        <v>28075095</v>
      </c>
      <c r="L29" s="14">
        <v>29571177</v>
      </c>
      <c r="M29" s="14">
        <v>2109603</v>
      </c>
      <c r="N29" s="14">
        <v>39181378</v>
      </c>
      <c r="O29" s="26">
        <v>782598</v>
      </c>
    </row>
    <row r="30" spans="1:15" ht="15" customHeight="1" x14ac:dyDescent="0.2">
      <c r="A30" s="4"/>
      <c r="B30" s="6" t="s">
        <v>55</v>
      </c>
      <c r="C30" s="14"/>
      <c r="D30" s="14"/>
      <c r="E30" s="14"/>
      <c r="F30" s="14"/>
      <c r="G30" s="14"/>
      <c r="H30" s="14"/>
      <c r="I30" s="14"/>
      <c r="J30" s="14"/>
      <c r="K30" s="14"/>
      <c r="L30" s="14"/>
      <c r="M30" s="14"/>
      <c r="N30" s="14"/>
      <c r="O30" s="26"/>
    </row>
    <row r="31" spans="1:15" ht="15" customHeight="1" x14ac:dyDescent="0.25">
      <c r="A31" s="129"/>
      <c r="B31" s="16" t="s">
        <v>301</v>
      </c>
      <c r="C31" s="30">
        <v>5709966</v>
      </c>
      <c r="D31" s="30">
        <v>508143</v>
      </c>
      <c r="E31" s="30">
        <v>358494</v>
      </c>
      <c r="F31" s="30">
        <v>45805</v>
      </c>
      <c r="G31" s="30">
        <v>252405</v>
      </c>
      <c r="H31" s="30">
        <v>5435697</v>
      </c>
      <c r="I31" s="30">
        <v>2447300</v>
      </c>
      <c r="J31" s="30">
        <v>15060532.560000001</v>
      </c>
      <c r="K31" s="30">
        <v>2255636</v>
      </c>
      <c r="L31" s="30">
        <v>5719273</v>
      </c>
      <c r="M31" s="30">
        <v>0</v>
      </c>
      <c r="N31" s="30">
        <v>4224059</v>
      </c>
      <c r="O31" s="31">
        <v>309358</v>
      </c>
    </row>
    <row r="32" spans="1:15" ht="15" customHeight="1" x14ac:dyDescent="0.25">
      <c r="A32" s="129"/>
      <c r="B32" s="16" t="s">
        <v>302</v>
      </c>
      <c r="C32" s="30">
        <v>52347761</v>
      </c>
      <c r="D32" s="30">
        <v>1022436</v>
      </c>
      <c r="E32" s="30">
        <v>52019</v>
      </c>
      <c r="F32" s="30">
        <v>225336</v>
      </c>
      <c r="G32" s="30">
        <v>367624</v>
      </c>
      <c r="H32" s="30">
        <v>10127340</v>
      </c>
      <c r="I32" s="30">
        <v>11137018</v>
      </c>
      <c r="J32" s="30">
        <v>47720624.152999997</v>
      </c>
      <c r="K32" s="30">
        <v>25819459</v>
      </c>
      <c r="L32" s="30">
        <v>23851904</v>
      </c>
      <c r="M32" s="30">
        <v>2109603</v>
      </c>
      <c r="N32" s="30">
        <v>34957319</v>
      </c>
      <c r="O32" s="31">
        <v>473240</v>
      </c>
    </row>
    <row r="33" spans="1:15" ht="15" customHeight="1" x14ac:dyDescent="0.2">
      <c r="A33" s="4" t="s">
        <v>17</v>
      </c>
      <c r="B33" s="5" t="s">
        <v>56</v>
      </c>
      <c r="C33" s="14">
        <v>133590</v>
      </c>
      <c r="D33" s="14">
        <v>0</v>
      </c>
      <c r="E33" s="14">
        <v>0</v>
      </c>
      <c r="F33" s="14">
        <v>0</v>
      </c>
      <c r="G33" s="14">
        <v>0</v>
      </c>
      <c r="H33" s="14">
        <v>194401</v>
      </c>
      <c r="I33" s="14">
        <v>15259</v>
      </c>
      <c r="J33" s="14">
        <v>7435.009</v>
      </c>
      <c r="K33" s="14">
        <v>8014</v>
      </c>
      <c r="L33" s="14">
        <v>11878</v>
      </c>
      <c r="M33" s="14">
        <v>0</v>
      </c>
      <c r="N33" s="14">
        <v>40424</v>
      </c>
      <c r="O33" s="26">
        <v>0</v>
      </c>
    </row>
    <row r="34" spans="1:15" ht="15" customHeight="1" x14ac:dyDescent="0.2">
      <c r="A34" s="4"/>
      <c r="B34" s="6" t="s">
        <v>101</v>
      </c>
      <c r="C34" s="14"/>
      <c r="D34" s="14"/>
      <c r="E34" s="14"/>
      <c r="F34" s="14"/>
      <c r="G34" s="14"/>
      <c r="H34" s="14"/>
      <c r="I34" s="14"/>
      <c r="J34" s="14"/>
      <c r="K34" s="14"/>
      <c r="L34" s="14"/>
      <c r="M34" s="14"/>
      <c r="N34" s="14"/>
      <c r="O34" s="26"/>
    </row>
    <row r="35" spans="1:15" ht="15" customHeight="1" x14ac:dyDescent="0.2">
      <c r="A35" s="4" t="s">
        <v>18</v>
      </c>
      <c r="B35" s="5" t="s">
        <v>102</v>
      </c>
      <c r="C35" s="14">
        <v>0</v>
      </c>
      <c r="D35" s="14">
        <v>0</v>
      </c>
      <c r="E35" s="14">
        <v>0</v>
      </c>
      <c r="F35" s="14">
        <v>0</v>
      </c>
      <c r="G35" s="14">
        <v>0</v>
      </c>
      <c r="H35" s="14">
        <v>0</v>
      </c>
      <c r="I35" s="14">
        <v>0</v>
      </c>
      <c r="J35" s="14">
        <v>0</v>
      </c>
      <c r="K35" s="14">
        <v>69053</v>
      </c>
      <c r="L35" s="14">
        <v>79680</v>
      </c>
      <c r="M35" s="14">
        <v>0</v>
      </c>
      <c r="N35" s="14">
        <v>239099</v>
      </c>
      <c r="O35" s="26">
        <v>0</v>
      </c>
    </row>
    <row r="36" spans="1:15" ht="15" customHeight="1" x14ac:dyDescent="0.2">
      <c r="A36" s="4"/>
      <c r="B36" s="6" t="s">
        <v>57</v>
      </c>
      <c r="C36" s="14"/>
      <c r="D36" s="14"/>
      <c r="E36" s="14"/>
      <c r="F36" s="14"/>
      <c r="G36" s="14"/>
      <c r="H36" s="14"/>
      <c r="I36" s="14"/>
      <c r="J36" s="14"/>
      <c r="K36" s="14"/>
      <c r="L36" s="14"/>
      <c r="M36" s="14"/>
      <c r="N36" s="14"/>
      <c r="O36" s="26"/>
    </row>
    <row r="37" spans="1:15" ht="15" customHeight="1" x14ac:dyDescent="0.2">
      <c r="A37" s="4" t="s">
        <v>19</v>
      </c>
      <c r="B37" s="5" t="s">
        <v>58</v>
      </c>
      <c r="C37" s="14">
        <v>462796</v>
      </c>
      <c r="D37" s="14">
        <v>0</v>
      </c>
      <c r="E37" s="14">
        <v>0</v>
      </c>
      <c r="F37" s="14">
        <v>0</v>
      </c>
      <c r="G37" s="14">
        <v>7048</v>
      </c>
      <c r="H37" s="14">
        <v>164535</v>
      </c>
      <c r="I37" s="14">
        <v>4274</v>
      </c>
      <c r="J37" s="14">
        <v>711810.54200000002</v>
      </c>
      <c r="K37" s="14">
        <v>86898</v>
      </c>
      <c r="L37" s="14">
        <v>242909</v>
      </c>
      <c r="M37" s="14">
        <v>0</v>
      </c>
      <c r="N37" s="14">
        <v>0</v>
      </c>
      <c r="O37" s="26">
        <v>29</v>
      </c>
    </row>
    <row r="38" spans="1:15" ht="15" customHeight="1" x14ac:dyDescent="0.2">
      <c r="A38" s="4"/>
      <c r="B38" s="6" t="s">
        <v>98</v>
      </c>
      <c r="C38" s="14"/>
      <c r="D38" s="14"/>
      <c r="E38" s="14"/>
      <c r="F38" s="14"/>
      <c r="G38" s="14"/>
      <c r="H38" s="14"/>
      <c r="I38" s="14"/>
      <c r="J38" s="14"/>
      <c r="K38" s="14"/>
      <c r="L38" s="14"/>
      <c r="M38" s="14"/>
      <c r="N38" s="14"/>
      <c r="O38" s="26"/>
    </row>
    <row r="39" spans="1:15" ht="15" customHeight="1" x14ac:dyDescent="0.2">
      <c r="A39" s="4" t="s">
        <v>20</v>
      </c>
      <c r="B39" s="5" t="s">
        <v>59</v>
      </c>
      <c r="C39" s="14">
        <v>603734</v>
      </c>
      <c r="D39" s="14">
        <v>3510</v>
      </c>
      <c r="E39" s="14">
        <v>20857</v>
      </c>
      <c r="F39" s="14">
        <v>15103</v>
      </c>
      <c r="G39" s="14">
        <v>11136</v>
      </c>
      <c r="H39" s="14">
        <v>299809</v>
      </c>
      <c r="I39" s="14">
        <v>377590</v>
      </c>
      <c r="J39" s="14">
        <v>584671.07199999993</v>
      </c>
      <c r="K39" s="14">
        <v>189391</v>
      </c>
      <c r="L39" s="14">
        <v>149345</v>
      </c>
      <c r="M39" s="14">
        <v>5534</v>
      </c>
      <c r="N39" s="14">
        <v>626114</v>
      </c>
      <c r="O39" s="26">
        <v>10294</v>
      </c>
    </row>
    <row r="40" spans="1:15" ht="15" customHeight="1" x14ac:dyDescent="0.2">
      <c r="A40" s="4"/>
      <c r="B40" s="6" t="s">
        <v>60</v>
      </c>
      <c r="C40" s="14"/>
      <c r="D40" s="14"/>
      <c r="E40" s="14"/>
      <c r="F40" s="14"/>
      <c r="G40" s="14"/>
      <c r="H40" s="14"/>
      <c r="I40" s="14"/>
      <c r="J40" s="14"/>
      <c r="K40" s="14"/>
      <c r="L40" s="14"/>
      <c r="M40" s="14"/>
      <c r="N40" s="14"/>
      <c r="O40" s="26"/>
    </row>
    <row r="41" spans="1:15" ht="15" customHeight="1" x14ac:dyDescent="0.25">
      <c r="A41" s="129"/>
      <c r="B41" s="16" t="s">
        <v>303</v>
      </c>
      <c r="C41" s="30">
        <v>597607</v>
      </c>
      <c r="D41" s="30">
        <v>3510</v>
      </c>
      <c r="E41" s="30">
        <v>20857</v>
      </c>
      <c r="F41" s="30">
        <v>14090</v>
      </c>
      <c r="G41" s="30">
        <v>7199</v>
      </c>
      <c r="H41" s="30">
        <v>250996</v>
      </c>
      <c r="I41" s="30">
        <v>242762</v>
      </c>
      <c r="J41" s="30">
        <v>566817.37199999997</v>
      </c>
      <c r="K41" s="30">
        <v>189391</v>
      </c>
      <c r="L41" s="30">
        <v>149345</v>
      </c>
      <c r="M41" s="30">
        <v>5534</v>
      </c>
      <c r="N41" s="30">
        <v>371205</v>
      </c>
      <c r="O41" s="31">
        <v>10294</v>
      </c>
    </row>
    <row r="42" spans="1:15" ht="15" customHeight="1" x14ac:dyDescent="0.25">
      <c r="A42" s="129"/>
      <c r="B42" s="16" t="s">
        <v>304</v>
      </c>
      <c r="C42" s="30">
        <v>6127</v>
      </c>
      <c r="D42" s="30">
        <v>0</v>
      </c>
      <c r="E42" s="30">
        <v>0</v>
      </c>
      <c r="F42" s="30">
        <v>1013</v>
      </c>
      <c r="G42" s="30">
        <v>3937</v>
      </c>
      <c r="H42" s="30">
        <v>48813</v>
      </c>
      <c r="I42" s="30">
        <v>134828</v>
      </c>
      <c r="J42" s="30">
        <v>17853.7</v>
      </c>
      <c r="K42" s="30">
        <v>0</v>
      </c>
      <c r="L42" s="30">
        <v>0</v>
      </c>
      <c r="M42" s="30">
        <v>0</v>
      </c>
      <c r="N42" s="30">
        <v>254909</v>
      </c>
      <c r="O42" s="31">
        <v>0</v>
      </c>
    </row>
    <row r="43" spans="1:15" ht="15" customHeight="1" x14ac:dyDescent="0.2">
      <c r="A43" s="4" t="s">
        <v>21</v>
      </c>
      <c r="B43" s="5" t="s">
        <v>61</v>
      </c>
      <c r="C43" s="14">
        <v>237298</v>
      </c>
      <c r="D43" s="14">
        <v>88057</v>
      </c>
      <c r="E43" s="14">
        <v>3493</v>
      </c>
      <c r="F43" s="14">
        <v>534</v>
      </c>
      <c r="G43" s="14">
        <v>459</v>
      </c>
      <c r="H43" s="14">
        <v>77548</v>
      </c>
      <c r="I43" s="14">
        <v>34349</v>
      </c>
      <c r="J43" s="14">
        <v>98236.752999999997</v>
      </c>
      <c r="K43" s="14">
        <v>36375</v>
      </c>
      <c r="L43" s="14">
        <v>73039</v>
      </c>
      <c r="M43" s="14">
        <v>11812</v>
      </c>
      <c r="N43" s="14">
        <v>39297</v>
      </c>
      <c r="O43" s="26">
        <v>5819</v>
      </c>
    </row>
    <row r="44" spans="1:15" ht="15" customHeight="1" x14ac:dyDescent="0.2">
      <c r="A44" s="4"/>
      <c r="B44" s="6" t="s">
        <v>35</v>
      </c>
      <c r="C44" s="14"/>
      <c r="D44" s="14"/>
      <c r="E44" s="14"/>
      <c r="F44" s="14"/>
      <c r="G44" s="14"/>
      <c r="H44" s="14"/>
      <c r="I44" s="14"/>
      <c r="J44" s="14"/>
      <c r="K44" s="14"/>
      <c r="L44" s="14"/>
      <c r="M44" s="14"/>
      <c r="N44" s="14"/>
      <c r="O44" s="26"/>
    </row>
    <row r="45" spans="1:15" ht="15" customHeight="1" x14ac:dyDescent="0.25">
      <c r="A45" s="129"/>
      <c r="B45" s="16" t="s">
        <v>103</v>
      </c>
      <c r="C45" s="30">
        <v>151636</v>
      </c>
      <c r="D45" s="30">
        <v>61085</v>
      </c>
      <c r="E45" s="30">
        <v>0</v>
      </c>
      <c r="F45" s="30">
        <v>0</v>
      </c>
      <c r="G45" s="30">
        <v>0</v>
      </c>
      <c r="H45" s="30">
        <v>0</v>
      </c>
      <c r="I45" s="30">
        <v>0</v>
      </c>
      <c r="J45" s="30">
        <v>0</v>
      </c>
      <c r="K45" s="30">
        <v>0</v>
      </c>
      <c r="L45" s="30">
        <v>0</v>
      </c>
      <c r="M45" s="30">
        <v>0</v>
      </c>
      <c r="N45" s="30">
        <v>2652</v>
      </c>
      <c r="O45" s="31">
        <v>0</v>
      </c>
    </row>
    <row r="46" spans="1:15" ht="15" customHeight="1" x14ac:dyDescent="0.25">
      <c r="A46" s="129"/>
      <c r="B46" s="16" t="s">
        <v>305</v>
      </c>
      <c r="C46" s="30">
        <v>85662</v>
      </c>
      <c r="D46" s="30">
        <v>26972</v>
      </c>
      <c r="E46" s="30">
        <v>3493</v>
      </c>
      <c r="F46" s="30">
        <v>534</v>
      </c>
      <c r="G46" s="30">
        <v>459</v>
      </c>
      <c r="H46" s="30">
        <v>77548</v>
      </c>
      <c r="I46" s="30">
        <v>34349</v>
      </c>
      <c r="J46" s="30">
        <v>98236.752999999997</v>
      </c>
      <c r="K46" s="30">
        <v>36375</v>
      </c>
      <c r="L46" s="30">
        <v>73039</v>
      </c>
      <c r="M46" s="30">
        <v>11812</v>
      </c>
      <c r="N46" s="30">
        <v>36645</v>
      </c>
      <c r="O46" s="31">
        <v>5819</v>
      </c>
    </row>
    <row r="47" spans="1:15" ht="15" customHeight="1" x14ac:dyDescent="0.2">
      <c r="A47" s="4" t="s">
        <v>22</v>
      </c>
      <c r="B47" s="5" t="s">
        <v>62</v>
      </c>
      <c r="C47" s="14">
        <v>2678385</v>
      </c>
      <c r="D47" s="14">
        <v>2301</v>
      </c>
      <c r="E47" s="14">
        <v>13173</v>
      </c>
      <c r="F47" s="14">
        <v>35124</v>
      </c>
      <c r="G47" s="14">
        <v>7584</v>
      </c>
      <c r="H47" s="14">
        <v>110049</v>
      </c>
      <c r="I47" s="14">
        <v>477900</v>
      </c>
      <c r="J47" s="14">
        <v>1827032.8589999999</v>
      </c>
      <c r="K47" s="14">
        <v>794076</v>
      </c>
      <c r="L47" s="14">
        <v>268248</v>
      </c>
      <c r="M47" s="14">
        <v>2415</v>
      </c>
      <c r="N47" s="14">
        <v>575613</v>
      </c>
      <c r="O47" s="26">
        <v>144307</v>
      </c>
    </row>
    <row r="48" spans="1:15" ht="15" customHeight="1" x14ac:dyDescent="0.2">
      <c r="A48" s="4"/>
      <c r="B48" s="6" t="s">
        <v>63</v>
      </c>
      <c r="C48" s="14"/>
      <c r="D48" s="14"/>
      <c r="E48" s="14"/>
      <c r="F48" s="14"/>
      <c r="G48" s="14"/>
      <c r="H48" s="14"/>
      <c r="I48" s="14"/>
      <c r="J48" s="14"/>
      <c r="K48" s="14"/>
      <c r="L48" s="14"/>
      <c r="M48" s="14"/>
      <c r="N48" s="14"/>
      <c r="O48" s="26"/>
    </row>
    <row r="49" spans="1:15" ht="15" customHeight="1" x14ac:dyDescent="0.25">
      <c r="A49" s="129"/>
      <c r="B49" s="16" t="s">
        <v>306</v>
      </c>
      <c r="C49" s="30">
        <v>20956</v>
      </c>
      <c r="D49" s="30">
        <v>70</v>
      </c>
      <c r="E49" s="30">
        <v>0</v>
      </c>
      <c r="F49" s="30">
        <v>7957</v>
      </c>
      <c r="G49" s="30">
        <v>318</v>
      </c>
      <c r="H49" s="30">
        <v>15173</v>
      </c>
      <c r="I49" s="30">
        <v>11627</v>
      </c>
      <c r="J49" s="30">
        <v>452553.89299999998</v>
      </c>
      <c r="K49" s="30">
        <v>1984</v>
      </c>
      <c r="L49" s="30">
        <v>6111</v>
      </c>
      <c r="M49" s="30">
        <v>0</v>
      </c>
      <c r="N49" s="30">
        <v>44975</v>
      </c>
      <c r="O49" s="31">
        <v>40574</v>
      </c>
    </row>
    <row r="50" spans="1:15" ht="15" customHeight="1" x14ac:dyDescent="0.25">
      <c r="A50" s="129"/>
      <c r="B50" s="16" t="s">
        <v>307</v>
      </c>
      <c r="C50" s="30">
        <v>2657429</v>
      </c>
      <c r="D50" s="30">
        <v>2231</v>
      </c>
      <c r="E50" s="30">
        <v>13173</v>
      </c>
      <c r="F50" s="30">
        <v>27167</v>
      </c>
      <c r="G50" s="30">
        <v>7266</v>
      </c>
      <c r="H50" s="30">
        <v>94876</v>
      </c>
      <c r="I50" s="30">
        <v>466273</v>
      </c>
      <c r="J50" s="30">
        <v>1374478.966</v>
      </c>
      <c r="K50" s="30">
        <v>792092</v>
      </c>
      <c r="L50" s="30">
        <v>262137</v>
      </c>
      <c r="M50" s="30">
        <v>2415</v>
      </c>
      <c r="N50" s="30">
        <v>530638</v>
      </c>
      <c r="O50" s="31">
        <v>103733</v>
      </c>
    </row>
    <row r="51" spans="1:15" ht="15" customHeight="1" x14ac:dyDescent="0.2">
      <c r="A51" s="4" t="s">
        <v>23</v>
      </c>
      <c r="B51" s="5" t="s">
        <v>64</v>
      </c>
      <c r="C51" s="14">
        <v>1499478</v>
      </c>
      <c r="D51" s="14">
        <v>20630</v>
      </c>
      <c r="E51" s="14">
        <v>82040</v>
      </c>
      <c r="F51" s="14">
        <v>18923</v>
      </c>
      <c r="G51" s="14">
        <v>12320</v>
      </c>
      <c r="H51" s="14">
        <v>434231</v>
      </c>
      <c r="I51" s="14">
        <v>648950</v>
      </c>
      <c r="J51" s="14">
        <v>1573919.2690000001</v>
      </c>
      <c r="K51" s="14">
        <v>2374641</v>
      </c>
      <c r="L51" s="14">
        <v>120801</v>
      </c>
      <c r="M51" s="14">
        <v>11639</v>
      </c>
      <c r="N51" s="14">
        <v>214051</v>
      </c>
      <c r="O51" s="26">
        <v>340365</v>
      </c>
    </row>
    <row r="52" spans="1:15" ht="15" customHeight="1" x14ac:dyDescent="0.2">
      <c r="A52" s="4"/>
      <c r="B52" s="6" t="s">
        <v>36</v>
      </c>
      <c r="C52" s="14"/>
      <c r="D52" s="14"/>
      <c r="E52" s="14"/>
      <c r="F52" s="14"/>
      <c r="G52" s="14"/>
      <c r="H52" s="14"/>
      <c r="I52" s="14"/>
      <c r="J52" s="14"/>
      <c r="K52" s="14"/>
      <c r="L52" s="14"/>
      <c r="M52" s="14"/>
      <c r="N52" s="14"/>
      <c r="O52" s="26"/>
    </row>
    <row r="53" spans="1:15" ht="15" customHeight="1" x14ac:dyDescent="0.2">
      <c r="A53" s="4" t="s">
        <v>24</v>
      </c>
      <c r="B53" s="5" t="s">
        <v>65</v>
      </c>
      <c r="C53" s="14">
        <v>904993</v>
      </c>
      <c r="D53" s="14">
        <v>990</v>
      </c>
      <c r="E53" s="14">
        <v>0</v>
      </c>
      <c r="F53" s="14">
        <v>15</v>
      </c>
      <c r="G53" s="14">
        <v>10804</v>
      </c>
      <c r="H53" s="14">
        <v>396238</v>
      </c>
      <c r="I53" s="14">
        <v>179648</v>
      </c>
      <c r="J53" s="14">
        <v>289425.68300000002</v>
      </c>
      <c r="K53" s="14">
        <v>39973</v>
      </c>
      <c r="L53" s="14">
        <v>9963</v>
      </c>
      <c r="M53" s="14">
        <v>0</v>
      </c>
      <c r="N53" s="14">
        <v>54828</v>
      </c>
      <c r="O53" s="26">
        <v>2187</v>
      </c>
    </row>
    <row r="54" spans="1:15" ht="15" customHeight="1" x14ac:dyDescent="0.2">
      <c r="A54" s="4"/>
      <c r="B54" s="6" t="s">
        <v>104</v>
      </c>
      <c r="C54" s="14"/>
      <c r="D54" s="14"/>
      <c r="E54" s="14"/>
      <c r="F54" s="14"/>
      <c r="G54" s="14"/>
      <c r="H54" s="14"/>
      <c r="I54" s="14"/>
      <c r="J54" s="14"/>
      <c r="K54" s="14"/>
      <c r="L54" s="14"/>
      <c r="M54" s="14"/>
      <c r="N54" s="14"/>
      <c r="O54" s="26"/>
    </row>
    <row r="55" spans="1:15" ht="15" customHeight="1" x14ac:dyDescent="0.2">
      <c r="A55" s="130"/>
      <c r="B55" s="17" t="s">
        <v>308</v>
      </c>
      <c r="C55" s="12">
        <v>86542321</v>
      </c>
      <c r="D55" s="12">
        <v>1841359</v>
      </c>
      <c r="E55" s="12">
        <v>2611700</v>
      </c>
      <c r="F55" s="12">
        <v>2099027</v>
      </c>
      <c r="G55" s="12">
        <v>901742</v>
      </c>
      <c r="H55" s="12">
        <v>21432505</v>
      </c>
      <c r="I55" s="12">
        <v>17882093</v>
      </c>
      <c r="J55" s="12">
        <v>90331778.355999991</v>
      </c>
      <c r="K55" s="12">
        <v>45454368</v>
      </c>
      <c r="L55" s="12">
        <v>37091207</v>
      </c>
      <c r="M55" s="12">
        <v>2271002</v>
      </c>
      <c r="N55" s="12">
        <v>57300735</v>
      </c>
      <c r="O55" s="27">
        <v>2729077</v>
      </c>
    </row>
    <row r="56" spans="1:15" ht="15" customHeight="1" x14ac:dyDescent="0.2">
      <c r="A56" s="128"/>
      <c r="B56" s="3" t="s">
        <v>37</v>
      </c>
      <c r="C56" s="7"/>
      <c r="D56" s="7"/>
      <c r="E56" s="7"/>
      <c r="F56" s="7"/>
      <c r="G56" s="7"/>
      <c r="H56" s="7"/>
      <c r="I56" s="7"/>
      <c r="J56" s="7"/>
      <c r="K56" s="7"/>
      <c r="L56" s="7"/>
      <c r="M56" s="7"/>
      <c r="N56" s="7"/>
      <c r="O56" s="28"/>
    </row>
    <row r="57" spans="1:15" ht="15" customHeight="1" x14ac:dyDescent="0.2">
      <c r="A57" s="4" t="s">
        <v>11</v>
      </c>
      <c r="B57" s="5" t="s">
        <v>0</v>
      </c>
      <c r="C57" s="14">
        <v>518609</v>
      </c>
      <c r="D57" s="14">
        <v>0</v>
      </c>
      <c r="E57" s="14">
        <v>2</v>
      </c>
      <c r="F57" s="14">
        <v>11964</v>
      </c>
      <c r="G57" s="14">
        <v>359</v>
      </c>
      <c r="H57" s="14">
        <v>426</v>
      </c>
      <c r="I57" s="14">
        <v>13185</v>
      </c>
      <c r="J57" s="14">
        <v>1016827.6629999999</v>
      </c>
      <c r="K57" s="14">
        <v>591569</v>
      </c>
      <c r="L57" s="14">
        <v>144861</v>
      </c>
      <c r="M57" s="14">
        <v>0</v>
      </c>
      <c r="N57" s="14">
        <v>1020162</v>
      </c>
      <c r="O57" s="26">
        <v>410489</v>
      </c>
    </row>
    <row r="58" spans="1:15" ht="15" customHeight="1" x14ac:dyDescent="0.2">
      <c r="A58" s="4"/>
      <c r="B58" s="6" t="s">
        <v>38</v>
      </c>
      <c r="C58" s="14"/>
      <c r="D58" s="14"/>
      <c r="E58" s="14"/>
      <c r="F58" s="14"/>
      <c r="G58" s="14"/>
      <c r="H58" s="14"/>
      <c r="I58" s="14"/>
      <c r="J58" s="14"/>
      <c r="K58" s="14"/>
      <c r="L58" s="14"/>
      <c r="M58" s="14"/>
      <c r="N58" s="14"/>
      <c r="O58" s="26"/>
    </row>
    <row r="59" spans="1:15" ht="15" customHeight="1" x14ac:dyDescent="0.25">
      <c r="A59" s="129"/>
      <c r="B59" s="16" t="s">
        <v>309</v>
      </c>
      <c r="C59" s="30">
        <v>395409</v>
      </c>
      <c r="D59" s="30">
        <v>0</v>
      </c>
      <c r="E59" s="30">
        <v>2</v>
      </c>
      <c r="F59" s="30">
        <v>3602</v>
      </c>
      <c r="G59" s="30">
        <v>359</v>
      </c>
      <c r="H59" s="30">
        <v>426</v>
      </c>
      <c r="I59" s="30">
        <v>13185</v>
      </c>
      <c r="J59" s="30">
        <v>1016827.6629999999</v>
      </c>
      <c r="K59" s="30">
        <v>591569</v>
      </c>
      <c r="L59" s="30">
        <v>144861</v>
      </c>
      <c r="M59" s="30">
        <v>0</v>
      </c>
      <c r="N59" s="30">
        <v>1020162</v>
      </c>
      <c r="O59" s="31">
        <v>284091</v>
      </c>
    </row>
    <row r="60" spans="1:15" ht="15" customHeight="1" x14ac:dyDescent="0.2">
      <c r="A60" s="4"/>
      <c r="B60" s="16" t="s">
        <v>310</v>
      </c>
      <c r="C60" s="30">
        <v>15818</v>
      </c>
      <c r="D60" s="30">
        <v>0</v>
      </c>
      <c r="E60" s="30">
        <v>0</v>
      </c>
      <c r="F60" s="30">
        <v>8362</v>
      </c>
      <c r="G60" s="30">
        <v>0</v>
      </c>
      <c r="H60" s="30">
        <v>0</v>
      </c>
      <c r="I60" s="30">
        <v>0</v>
      </c>
      <c r="J60" s="30">
        <v>0</v>
      </c>
      <c r="K60" s="30">
        <v>0</v>
      </c>
      <c r="L60" s="30">
        <v>0</v>
      </c>
      <c r="M60" s="30">
        <v>0</v>
      </c>
      <c r="N60" s="30">
        <v>0</v>
      </c>
      <c r="O60" s="31">
        <v>126398</v>
      </c>
    </row>
    <row r="61" spans="1:15"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1">
        <v>0</v>
      </c>
    </row>
    <row r="62" spans="1:15"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1">
        <v>0</v>
      </c>
    </row>
    <row r="63" spans="1:15" ht="15" customHeight="1" x14ac:dyDescent="0.25">
      <c r="A63" s="129"/>
      <c r="B63" s="16" t="s">
        <v>313</v>
      </c>
      <c r="C63" s="30">
        <v>107382</v>
      </c>
      <c r="D63" s="30">
        <v>0</v>
      </c>
      <c r="E63" s="30">
        <v>0</v>
      </c>
      <c r="F63" s="30">
        <v>0</v>
      </c>
      <c r="G63" s="30">
        <v>0</v>
      </c>
      <c r="H63" s="30">
        <v>0</v>
      </c>
      <c r="I63" s="30">
        <v>0</v>
      </c>
      <c r="J63" s="30">
        <v>0</v>
      </c>
      <c r="K63" s="30">
        <v>0</v>
      </c>
      <c r="L63" s="30">
        <v>0</v>
      </c>
      <c r="M63" s="30">
        <v>0</v>
      </c>
      <c r="N63" s="30">
        <v>0</v>
      </c>
      <c r="O63" s="31">
        <v>0</v>
      </c>
    </row>
    <row r="64" spans="1:15" ht="15" customHeight="1" x14ac:dyDescent="0.2">
      <c r="A64" s="4" t="s">
        <v>12</v>
      </c>
      <c r="B64" s="5" t="s">
        <v>69</v>
      </c>
      <c r="C64" s="14">
        <v>2287682</v>
      </c>
      <c r="D64" s="14">
        <v>0</v>
      </c>
      <c r="E64" s="14">
        <v>0</v>
      </c>
      <c r="F64" s="14">
        <v>0</v>
      </c>
      <c r="G64" s="14">
        <v>0</v>
      </c>
      <c r="H64" s="14">
        <v>0</v>
      </c>
      <c r="I64" s="14">
        <v>3009</v>
      </c>
      <c r="J64" s="14">
        <v>0</v>
      </c>
      <c r="K64" s="14">
        <v>91329</v>
      </c>
      <c r="L64" s="14">
        <v>0</v>
      </c>
      <c r="M64" s="14">
        <v>0</v>
      </c>
      <c r="N64" s="14">
        <v>0</v>
      </c>
      <c r="O64" s="26">
        <v>0</v>
      </c>
    </row>
    <row r="65" spans="1:15" ht="15" customHeight="1" x14ac:dyDescent="0.25">
      <c r="A65" s="129"/>
      <c r="B65" s="6" t="s">
        <v>70</v>
      </c>
      <c r="C65" s="14"/>
      <c r="D65" s="14"/>
      <c r="E65" s="14"/>
      <c r="F65" s="14"/>
      <c r="G65" s="14"/>
      <c r="H65" s="14"/>
      <c r="I65" s="14"/>
      <c r="J65" s="14"/>
      <c r="K65" s="14"/>
      <c r="L65" s="14"/>
      <c r="M65" s="14"/>
      <c r="N65" s="14"/>
      <c r="O65" s="26"/>
    </row>
    <row r="66" spans="1:15" ht="15" customHeight="1" x14ac:dyDescent="0.2">
      <c r="A66" s="4"/>
      <c r="B66" s="16" t="s">
        <v>311</v>
      </c>
      <c r="C66" s="30">
        <v>989221</v>
      </c>
      <c r="D66" s="30">
        <v>0</v>
      </c>
      <c r="E66" s="30">
        <v>0</v>
      </c>
      <c r="F66" s="30">
        <v>0</v>
      </c>
      <c r="G66" s="30">
        <v>0</v>
      </c>
      <c r="H66" s="30">
        <v>0</v>
      </c>
      <c r="I66" s="30">
        <v>0</v>
      </c>
      <c r="J66" s="30">
        <v>0</v>
      </c>
      <c r="K66" s="30">
        <v>0</v>
      </c>
      <c r="L66" s="30">
        <v>0</v>
      </c>
      <c r="M66" s="30">
        <v>0</v>
      </c>
      <c r="N66" s="30">
        <v>0</v>
      </c>
      <c r="O66" s="31">
        <v>0</v>
      </c>
    </row>
    <row r="67" spans="1:15" ht="15" customHeight="1" x14ac:dyDescent="0.25">
      <c r="A67" s="129"/>
      <c r="B67" s="16" t="s">
        <v>312</v>
      </c>
      <c r="C67" s="30">
        <v>1298461</v>
      </c>
      <c r="D67" s="30">
        <v>0</v>
      </c>
      <c r="E67" s="30">
        <v>0</v>
      </c>
      <c r="F67" s="30">
        <v>0</v>
      </c>
      <c r="G67" s="30">
        <v>0</v>
      </c>
      <c r="H67" s="30">
        <v>0</v>
      </c>
      <c r="I67" s="30">
        <v>3009</v>
      </c>
      <c r="J67" s="30">
        <v>0</v>
      </c>
      <c r="K67" s="30">
        <v>91329</v>
      </c>
      <c r="L67" s="30">
        <v>0</v>
      </c>
      <c r="M67" s="30">
        <v>0</v>
      </c>
      <c r="N67" s="30">
        <v>0</v>
      </c>
      <c r="O67" s="31">
        <v>0</v>
      </c>
    </row>
    <row r="68" spans="1:15" ht="15" customHeight="1" x14ac:dyDescent="0.25">
      <c r="A68" s="129"/>
      <c r="B68" s="16" t="s">
        <v>313</v>
      </c>
      <c r="C68" s="30">
        <v>0</v>
      </c>
      <c r="D68" s="30">
        <v>0</v>
      </c>
      <c r="E68" s="30">
        <v>0</v>
      </c>
      <c r="F68" s="30">
        <v>0</v>
      </c>
      <c r="G68" s="30">
        <v>0</v>
      </c>
      <c r="H68" s="30">
        <v>0</v>
      </c>
      <c r="I68" s="30">
        <v>0</v>
      </c>
      <c r="J68" s="30">
        <v>0</v>
      </c>
      <c r="K68" s="30">
        <v>0</v>
      </c>
      <c r="L68" s="30">
        <v>0</v>
      </c>
      <c r="M68" s="30">
        <v>0</v>
      </c>
      <c r="N68" s="30">
        <v>0</v>
      </c>
      <c r="O68" s="31">
        <v>0</v>
      </c>
    </row>
    <row r="69" spans="1:15" ht="15" customHeight="1" x14ac:dyDescent="0.2">
      <c r="A69" s="4" t="s">
        <v>13</v>
      </c>
      <c r="B69" s="5" t="s">
        <v>71</v>
      </c>
      <c r="C69" s="14">
        <v>74770392</v>
      </c>
      <c r="D69" s="14">
        <v>1575370</v>
      </c>
      <c r="E69" s="14">
        <v>2117953</v>
      </c>
      <c r="F69" s="14">
        <v>1586074</v>
      </c>
      <c r="G69" s="14">
        <v>752067</v>
      </c>
      <c r="H69" s="14">
        <v>19089847</v>
      </c>
      <c r="I69" s="14">
        <v>16129111</v>
      </c>
      <c r="J69" s="14">
        <v>77253113.282999992</v>
      </c>
      <c r="K69" s="14">
        <v>40337482</v>
      </c>
      <c r="L69" s="14">
        <v>33116586</v>
      </c>
      <c r="M69" s="14">
        <v>1999273</v>
      </c>
      <c r="N69" s="14">
        <v>49944855</v>
      </c>
      <c r="O69" s="26">
        <v>1607220</v>
      </c>
    </row>
    <row r="70" spans="1:15" ht="15" customHeight="1" x14ac:dyDescent="0.25">
      <c r="A70" s="129"/>
      <c r="B70" s="6" t="s">
        <v>72</v>
      </c>
      <c r="C70" s="14"/>
      <c r="D70" s="14"/>
      <c r="E70" s="14"/>
      <c r="F70" s="14"/>
      <c r="G70" s="14"/>
      <c r="H70" s="14"/>
      <c r="I70" s="14"/>
      <c r="J70" s="14"/>
      <c r="K70" s="14"/>
      <c r="L70" s="14"/>
      <c r="M70" s="14"/>
      <c r="N70" s="14"/>
      <c r="O70" s="26"/>
    </row>
    <row r="71" spans="1:15" ht="15" customHeight="1" x14ac:dyDescent="0.2">
      <c r="A71" s="4"/>
      <c r="B71" s="16" t="s">
        <v>311</v>
      </c>
      <c r="C71" s="30">
        <v>71569221</v>
      </c>
      <c r="D71" s="30">
        <v>1511891</v>
      </c>
      <c r="E71" s="30">
        <v>2087886</v>
      </c>
      <c r="F71" s="30">
        <v>973417</v>
      </c>
      <c r="G71" s="30">
        <v>742855</v>
      </c>
      <c r="H71" s="30">
        <v>19030033</v>
      </c>
      <c r="I71" s="30">
        <v>14593616</v>
      </c>
      <c r="J71" s="30">
        <v>73695950.811000004</v>
      </c>
      <c r="K71" s="30">
        <v>38846694</v>
      </c>
      <c r="L71" s="30">
        <v>30929709</v>
      </c>
      <c r="M71" s="30">
        <v>1930878</v>
      </c>
      <c r="N71" s="30">
        <v>46358976</v>
      </c>
      <c r="O71" s="31">
        <v>1507406</v>
      </c>
    </row>
    <row r="72" spans="1:15" ht="15" customHeight="1" x14ac:dyDescent="0.2">
      <c r="A72" s="4"/>
      <c r="B72" s="16" t="s">
        <v>312</v>
      </c>
      <c r="C72" s="30">
        <v>2916115</v>
      </c>
      <c r="D72" s="30">
        <v>60892</v>
      </c>
      <c r="E72" s="30">
        <v>0</v>
      </c>
      <c r="F72" s="30">
        <v>612657</v>
      </c>
      <c r="G72" s="30">
        <v>0</v>
      </c>
      <c r="H72" s="30">
        <v>9812</v>
      </c>
      <c r="I72" s="30">
        <v>1478535</v>
      </c>
      <c r="J72" s="30">
        <v>2522129.1660000002</v>
      </c>
      <c r="K72" s="30">
        <v>1084038</v>
      </c>
      <c r="L72" s="30">
        <v>1804110</v>
      </c>
      <c r="M72" s="30">
        <v>0</v>
      </c>
      <c r="N72" s="30">
        <v>3360290</v>
      </c>
      <c r="O72" s="31">
        <v>99814</v>
      </c>
    </row>
    <row r="73" spans="1:15" ht="15" customHeight="1" x14ac:dyDescent="0.2">
      <c r="A73" s="4"/>
      <c r="B73" s="16" t="s">
        <v>313</v>
      </c>
      <c r="C73" s="30">
        <v>285056</v>
      </c>
      <c r="D73" s="30">
        <v>2587</v>
      </c>
      <c r="E73" s="30">
        <v>30067</v>
      </c>
      <c r="F73" s="30">
        <v>0</v>
      </c>
      <c r="G73" s="30">
        <v>9212</v>
      </c>
      <c r="H73" s="30">
        <v>50002</v>
      </c>
      <c r="I73" s="30">
        <v>56960</v>
      </c>
      <c r="J73" s="30">
        <v>1035033.306</v>
      </c>
      <c r="K73" s="30">
        <v>406750</v>
      </c>
      <c r="L73" s="30">
        <v>382767</v>
      </c>
      <c r="M73" s="30">
        <v>68395</v>
      </c>
      <c r="N73" s="30">
        <v>225589</v>
      </c>
      <c r="O73" s="31">
        <v>0</v>
      </c>
    </row>
    <row r="74" spans="1:15" ht="15" customHeight="1" x14ac:dyDescent="0.2">
      <c r="A74" s="4" t="s">
        <v>14</v>
      </c>
      <c r="B74" s="5" t="s">
        <v>56</v>
      </c>
      <c r="C74" s="14">
        <v>265447</v>
      </c>
      <c r="D74" s="14">
        <v>0</v>
      </c>
      <c r="E74" s="14">
        <v>51551</v>
      </c>
      <c r="F74" s="14">
        <v>85601</v>
      </c>
      <c r="G74" s="14">
        <v>0</v>
      </c>
      <c r="H74" s="14">
        <v>202039</v>
      </c>
      <c r="I74" s="14">
        <v>799</v>
      </c>
      <c r="J74" s="14">
        <v>59936.053999999996</v>
      </c>
      <c r="K74" s="14">
        <v>77477</v>
      </c>
      <c r="L74" s="14">
        <v>27981</v>
      </c>
      <c r="M74" s="14">
        <v>0</v>
      </c>
      <c r="N74" s="14">
        <v>499920</v>
      </c>
      <c r="O74" s="26">
        <v>209</v>
      </c>
    </row>
    <row r="75" spans="1:15" ht="15" customHeight="1" x14ac:dyDescent="0.25">
      <c r="A75" s="129"/>
      <c r="B75" s="6" t="s">
        <v>101</v>
      </c>
      <c r="C75" s="14"/>
      <c r="D75" s="14"/>
      <c r="E75" s="14"/>
      <c r="F75" s="14"/>
      <c r="G75" s="14"/>
      <c r="H75" s="14"/>
      <c r="I75" s="14"/>
      <c r="J75" s="14"/>
      <c r="K75" s="14"/>
      <c r="L75" s="14"/>
      <c r="M75" s="14"/>
      <c r="N75" s="14"/>
      <c r="O75" s="26"/>
    </row>
    <row r="76" spans="1:15" ht="15" customHeight="1" x14ac:dyDescent="0.2">
      <c r="A76" s="4" t="s">
        <v>15</v>
      </c>
      <c r="B76" s="5" t="s">
        <v>102</v>
      </c>
      <c r="C76" s="14">
        <v>0</v>
      </c>
      <c r="D76" s="14">
        <v>0</v>
      </c>
      <c r="E76" s="14">
        <v>0</v>
      </c>
      <c r="F76" s="14">
        <v>0</v>
      </c>
      <c r="G76" s="14">
        <v>0</v>
      </c>
      <c r="H76" s="14">
        <v>0</v>
      </c>
      <c r="I76" s="14">
        <v>0</v>
      </c>
      <c r="J76" s="14">
        <v>0</v>
      </c>
      <c r="K76" s="14">
        <v>0</v>
      </c>
      <c r="L76" s="14">
        <v>20854</v>
      </c>
      <c r="M76" s="14">
        <v>0</v>
      </c>
      <c r="N76" s="14">
        <v>0</v>
      </c>
      <c r="O76" s="26">
        <v>0</v>
      </c>
    </row>
    <row r="77" spans="1:15" ht="15" customHeight="1" x14ac:dyDescent="0.2">
      <c r="A77" s="4"/>
      <c r="B77" s="6" t="s">
        <v>57</v>
      </c>
      <c r="C77" s="14"/>
      <c r="D77" s="14"/>
      <c r="E77" s="14"/>
      <c r="F77" s="14"/>
      <c r="G77" s="14"/>
      <c r="H77" s="14"/>
      <c r="I77" s="14"/>
      <c r="J77" s="14"/>
      <c r="K77" s="14"/>
      <c r="L77" s="14"/>
      <c r="M77" s="14"/>
      <c r="N77" s="14"/>
      <c r="O77" s="26"/>
    </row>
    <row r="78" spans="1:15" ht="15" customHeight="1" x14ac:dyDescent="0.2">
      <c r="A78" s="4" t="s">
        <v>16</v>
      </c>
      <c r="B78" s="5" t="s">
        <v>1</v>
      </c>
      <c r="C78" s="14">
        <v>326667</v>
      </c>
      <c r="D78" s="14">
        <v>2400</v>
      </c>
      <c r="E78" s="14">
        <v>1607</v>
      </c>
      <c r="F78" s="14">
        <v>889</v>
      </c>
      <c r="G78" s="14">
        <v>1805</v>
      </c>
      <c r="H78" s="14">
        <v>43147</v>
      </c>
      <c r="I78" s="14">
        <v>33399</v>
      </c>
      <c r="J78" s="14">
        <v>1101305.8559999999</v>
      </c>
      <c r="K78" s="14">
        <v>364701</v>
      </c>
      <c r="L78" s="14">
        <v>43651</v>
      </c>
      <c r="M78" s="14">
        <v>4854</v>
      </c>
      <c r="N78" s="14">
        <v>208233</v>
      </c>
      <c r="O78" s="26">
        <v>18171</v>
      </c>
    </row>
    <row r="79" spans="1:15" ht="15" customHeight="1" x14ac:dyDescent="0.2">
      <c r="A79" s="4"/>
      <c r="B79" s="6" t="s">
        <v>39</v>
      </c>
      <c r="C79" s="14"/>
      <c r="D79" s="14"/>
      <c r="E79" s="14"/>
      <c r="F79" s="14"/>
      <c r="G79" s="14"/>
      <c r="H79" s="14"/>
      <c r="I79" s="14"/>
      <c r="J79" s="14"/>
      <c r="K79" s="14"/>
      <c r="L79" s="14"/>
      <c r="M79" s="14"/>
      <c r="N79" s="14"/>
      <c r="O79" s="26"/>
    </row>
    <row r="80" spans="1:15" ht="15" customHeight="1" x14ac:dyDescent="0.2">
      <c r="A80" s="4" t="s">
        <v>17</v>
      </c>
      <c r="B80" s="5" t="s">
        <v>73</v>
      </c>
      <c r="C80" s="14">
        <v>11890</v>
      </c>
      <c r="D80" s="14">
        <v>4742</v>
      </c>
      <c r="E80" s="14">
        <v>12102</v>
      </c>
      <c r="F80" s="14">
        <v>8671</v>
      </c>
      <c r="G80" s="14">
        <v>1506</v>
      </c>
      <c r="H80" s="14">
        <v>7820</v>
      </c>
      <c r="I80" s="14">
        <v>2279</v>
      </c>
      <c r="J80" s="14">
        <v>166543.56599999999</v>
      </c>
      <c r="K80" s="14">
        <v>15222</v>
      </c>
      <c r="L80" s="14">
        <v>19847</v>
      </c>
      <c r="M80" s="14">
        <v>9465</v>
      </c>
      <c r="N80" s="14">
        <v>500799</v>
      </c>
      <c r="O80" s="26">
        <v>7827</v>
      </c>
    </row>
    <row r="81" spans="1:15" ht="15" customHeight="1" x14ac:dyDescent="0.2">
      <c r="A81" s="4"/>
      <c r="B81" s="6" t="s">
        <v>74</v>
      </c>
      <c r="C81" s="14"/>
      <c r="D81" s="14"/>
      <c r="E81" s="14"/>
      <c r="F81" s="14"/>
      <c r="G81" s="14"/>
      <c r="H81" s="14"/>
      <c r="I81" s="14"/>
      <c r="J81" s="14"/>
      <c r="K81" s="14"/>
      <c r="L81" s="14"/>
      <c r="M81" s="14"/>
      <c r="N81" s="14"/>
      <c r="O81" s="26"/>
    </row>
    <row r="82" spans="1:15" ht="15" customHeight="1" x14ac:dyDescent="0.2">
      <c r="A82" s="4"/>
      <c r="B82" s="16" t="s">
        <v>314</v>
      </c>
      <c r="C82" s="30">
        <v>5656</v>
      </c>
      <c r="D82" s="30">
        <v>4659</v>
      </c>
      <c r="E82" s="30">
        <v>12102</v>
      </c>
      <c r="F82" s="30">
        <v>5062</v>
      </c>
      <c r="G82" s="30">
        <v>127</v>
      </c>
      <c r="H82" s="30">
        <v>1524</v>
      </c>
      <c r="I82" s="30">
        <v>2279</v>
      </c>
      <c r="J82" s="30">
        <v>42972.415999999997</v>
      </c>
      <c r="K82" s="30">
        <v>14825</v>
      </c>
      <c r="L82" s="30">
        <v>2679</v>
      </c>
      <c r="M82" s="30">
        <v>9465</v>
      </c>
      <c r="N82" s="30">
        <v>164484</v>
      </c>
      <c r="O82" s="31">
        <v>6666</v>
      </c>
    </row>
    <row r="83" spans="1:15" ht="15" customHeight="1" x14ac:dyDescent="0.2">
      <c r="A83" s="4"/>
      <c r="B83" s="16" t="s">
        <v>315</v>
      </c>
      <c r="C83" s="30">
        <v>6234</v>
      </c>
      <c r="D83" s="30">
        <v>83</v>
      </c>
      <c r="E83" s="30">
        <v>0</v>
      </c>
      <c r="F83" s="30">
        <v>3609</v>
      </c>
      <c r="G83" s="30">
        <v>1379</v>
      </c>
      <c r="H83" s="30">
        <v>6296</v>
      </c>
      <c r="I83" s="30">
        <v>0</v>
      </c>
      <c r="J83" s="30">
        <v>123571.15</v>
      </c>
      <c r="K83" s="30">
        <v>397</v>
      </c>
      <c r="L83" s="30">
        <v>17168</v>
      </c>
      <c r="M83" s="30">
        <v>0</v>
      </c>
      <c r="N83" s="30">
        <v>336315</v>
      </c>
      <c r="O83" s="31">
        <v>1161</v>
      </c>
    </row>
    <row r="84" spans="1:15" ht="15" customHeight="1" x14ac:dyDescent="0.2">
      <c r="A84" s="4" t="s">
        <v>18</v>
      </c>
      <c r="B84" s="5" t="s">
        <v>75</v>
      </c>
      <c r="C84" s="14">
        <v>0</v>
      </c>
      <c r="D84" s="14">
        <v>0</v>
      </c>
      <c r="E84" s="14">
        <v>12040</v>
      </c>
      <c r="F84" s="14">
        <v>0</v>
      </c>
      <c r="G84" s="14">
        <v>0</v>
      </c>
      <c r="H84" s="14">
        <v>798</v>
      </c>
      <c r="I84" s="14">
        <v>0</v>
      </c>
      <c r="J84" s="14">
        <v>0</v>
      </c>
      <c r="K84" s="14">
        <v>0</v>
      </c>
      <c r="L84" s="14">
        <v>0</v>
      </c>
      <c r="M84" s="14">
        <v>0</v>
      </c>
      <c r="N84" s="14">
        <v>64738</v>
      </c>
      <c r="O84" s="26">
        <v>0</v>
      </c>
    </row>
    <row r="85" spans="1:15" ht="15" customHeight="1" x14ac:dyDescent="0.2">
      <c r="A85" s="4"/>
      <c r="B85" s="6" t="s">
        <v>76</v>
      </c>
      <c r="C85" s="14"/>
      <c r="D85" s="14"/>
      <c r="E85" s="14"/>
      <c r="F85" s="14"/>
      <c r="G85" s="14"/>
      <c r="H85" s="14"/>
      <c r="I85" s="14"/>
      <c r="J85" s="14"/>
      <c r="K85" s="14"/>
      <c r="L85" s="14"/>
      <c r="M85" s="14"/>
      <c r="N85" s="14"/>
      <c r="O85" s="26"/>
    </row>
    <row r="86" spans="1:15" ht="15" customHeight="1" x14ac:dyDescent="0.2">
      <c r="A86" s="4" t="s">
        <v>19</v>
      </c>
      <c r="B86" s="5" t="s">
        <v>2</v>
      </c>
      <c r="C86" s="14">
        <v>946205</v>
      </c>
      <c r="D86" s="14">
        <v>50114</v>
      </c>
      <c r="E86" s="14">
        <v>35044</v>
      </c>
      <c r="F86" s="14">
        <v>17057</v>
      </c>
      <c r="G86" s="14">
        <v>13910</v>
      </c>
      <c r="H86" s="14">
        <v>244517</v>
      </c>
      <c r="I86" s="14">
        <v>245510</v>
      </c>
      <c r="J86" s="14">
        <v>2250569.8059999999</v>
      </c>
      <c r="K86" s="14">
        <v>484168</v>
      </c>
      <c r="L86" s="14">
        <v>461288</v>
      </c>
      <c r="M86" s="14">
        <v>52667</v>
      </c>
      <c r="N86" s="14">
        <v>581687</v>
      </c>
      <c r="O86" s="26">
        <v>96986</v>
      </c>
    </row>
    <row r="87" spans="1:15" ht="15" customHeight="1" x14ac:dyDescent="0.2">
      <c r="A87" s="4"/>
      <c r="B87" s="6" t="s">
        <v>40</v>
      </c>
      <c r="C87" s="14"/>
      <c r="D87" s="14"/>
      <c r="E87" s="14"/>
      <c r="F87" s="14"/>
      <c r="G87" s="14"/>
      <c r="H87" s="14"/>
      <c r="I87" s="14"/>
      <c r="J87" s="14"/>
      <c r="K87" s="14"/>
      <c r="L87" s="14"/>
      <c r="M87" s="14"/>
      <c r="N87" s="14"/>
      <c r="O87" s="26"/>
    </row>
    <row r="88" spans="1:15" ht="15" customHeight="1" x14ac:dyDescent="0.2">
      <c r="A88" s="4" t="s">
        <v>20</v>
      </c>
      <c r="B88" s="5" t="s">
        <v>105</v>
      </c>
      <c r="C88" s="14">
        <v>0</v>
      </c>
      <c r="D88" s="14">
        <v>0</v>
      </c>
      <c r="E88" s="14">
        <v>0</v>
      </c>
      <c r="F88" s="14">
        <v>0</v>
      </c>
      <c r="G88" s="14">
        <v>0</v>
      </c>
      <c r="H88" s="14">
        <v>0</v>
      </c>
      <c r="I88" s="14">
        <v>96051</v>
      </c>
      <c r="J88" s="14">
        <v>0</v>
      </c>
      <c r="K88" s="14">
        <v>5052</v>
      </c>
      <c r="L88" s="14">
        <v>0</v>
      </c>
      <c r="M88" s="14">
        <v>0</v>
      </c>
      <c r="N88" s="14">
        <v>0</v>
      </c>
      <c r="O88" s="26">
        <v>0</v>
      </c>
    </row>
    <row r="89" spans="1:15" ht="15" customHeight="1" x14ac:dyDescent="0.2">
      <c r="A89" s="4"/>
      <c r="B89" s="6" t="s">
        <v>77</v>
      </c>
      <c r="C89" s="14"/>
      <c r="D89" s="14"/>
      <c r="E89" s="14"/>
      <c r="F89" s="14"/>
      <c r="G89" s="14"/>
      <c r="H89" s="14"/>
      <c r="I89" s="14"/>
      <c r="J89" s="14"/>
      <c r="K89" s="14"/>
      <c r="L89" s="14"/>
      <c r="M89" s="14"/>
      <c r="N89" s="14"/>
      <c r="O89" s="26"/>
    </row>
    <row r="90" spans="1:15" ht="15" customHeight="1" x14ac:dyDescent="0.2">
      <c r="A90" s="128"/>
      <c r="B90" s="22" t="s">
        <v>41</v>
      </c>
      <c r="C90" s="13">
        <v>79126892</v>
      </c>
      <c r="D90" s="13">
        <v>1632626</v>
      </c>
      <c r="E90" s="13">
        <v>2230299</v>
      </c>
      <c r="F90" s="13">
        <v>1710256</v>
      </c>
      <c r="G90" s="13">
        <v>769647</v>
      </c>
      <c r="H90" s="13">
        <v>19588594</v>
      </c>
      <c r="I90" s="13">
        <v>16523343</v>
      </c>
      <c r="J90" s="13">
        <v>81848296.228</v>
      </c>
      <c r="K90" s="13">
        <v>41967000</v>
      </c>
      <c r="L90" s="13">
        <v>33835068</v>
      </c>
      <c r="M90" s="13">
        <v>2066259</v>
      </c>
      <c r="N90" s="13">
        <v>52820394</v>
      </c>
      <c r="O90" s="29">
        <v>2140902</v>
      </c>
    </row>
    <row r="91" spans="1:15" ht="15" customHeight="1" x14ac:dyDescent="0.2">
      <c r="A91" s="128"/>
      <c r="B91" s="18" t="s">
        <v>106</v>
      </c>
      <c r="C91" s="13"/>
      <c r="D91" s="13"/>
      <c r="E91" s="13"/>
      <c r="F91" s="13"/>
      <c r="G91" s="13"/>
      <c r="H91" s="13"/>
      <c r="I91" s="13"/>
      <c r="J91" s="13"/>
      <c r="K91" s="13"/>
      <c r="L91" s="13"/>
      <c r="M91" s="13"/>
      <c r="N91" s="13"/>
      <c r="O91" s="29"/>
    </row>
    <row r="92" spans="1:15" ht="15" customHeight="1" x14ac:dyDescent="0.2">
      <c r="A92" s="4" t="s">
        <v>21</v>
      </c>
      <c r="B92" s="5" t="s">
        <v>3</v>
      </c>
      <c r="C92" s="14">
        <v>4725000</v>
      </c>
      <c r="D92" s="14">
        <v>286400</v>
      </c>
      <c r="E92" s="14">
        <v>171947</v>
      </c>
      <c r="F92" s="14">
        <v>150000</v>
      </c>
      <c r="G92" s="14">
        <v>36000</v>
      </c>
      <c r="H92" s="14">
        <v>1346157</v>
      </c>
      <c r="I92" s="14">
        <v>2420000</v>
      </c>
      <c r="J92" s="14">
        <v>3844143.7349999999</v>
      </c>
      <c r="K92" s="14">
        <v>5900000</v>
      </c>
      <c r="L92" s="14">
        <v>1293063</v>
      </c>
      <c r="M92" s="14">
        <v>94000</v>
      </c>
      <c r="N92" s="14">
        <v>1972962</v>
      </c>
      <c r="O92" s="26">
        <v>844769</v>
      </c>
    </row>
    <row r="93" spans="1:15" ht="15" customHeight="1" x14ac:dyDescent="0.2">
      <c r="A93" s="4"/>
      <c r="B93" s="10" t="s">
        <v>3</v>
      </c>
      <c r="C93" s="14"/>
      <c r="D93" s="14"/>
      <c r="E93" s="14"/>
      <c r="F93" s="14"/>
      <c r="G93" s="14"/>
      <c r="H93" s="14"/>
      <c r="I93" s="14"/>
      <c r="J93" s="14"/>
      <c r="K93" s="14"/>
      <c r="L93" s="14"/>
      <c r="M93" s="14"/>
      <c r="N93" s="14"/>
      <c r="O93" s="26"/>
    </row>
    <row r="94" spans="1:15" ht="15" customHeight="1" x14ac:dyDescent="0.2">
      <c r="A94" s="4" t="s">
        <v>22</v>
      </c>
      <c r="B94" s="5" t="s">
        <v>4</v>
      </c>
      <c r="C94" s="14">
        <v>16471</v>
      </c>
      <c r="D94" s="14">
        <v>0</v>
      </c>
      <c r="E94" s="14">
        <v>1362</v>
      </c>
      <c r="F94" s="14">
        <v>12849</v>
      </c>
      <c r="G94" s="14">
        <v>0</v>
      </c>
      <c r="H94" s="14">
        <v>0</v>
      </c>
      <c r="I94" s="14">
        <v>0</v>
      </c>
      <c r="J94" s="14">
        <v>0</v>
      </c>
      <c r="K94" s="14">
        <v>0</v>
      </c>
      <c r="L94" s="14">
        <v>0</v>
      </c>
      <c r="M94" s="14">
        <v>0</v>
      </c>
      <c r="N94" s="14">
        <v>0</v>
      </c>
      <c r="O94" s="26">
        <v>8796</v>
      </c>
    </row>
    <row r="95" spans="1:15" ht="15" customHeight="1" x14ac:dyDescent="0.2">
      <c r="A95" s="4"/>
      <c r="B95" s="10" t="s">
        <v>42</v>
      </c>
      <c r="C95" s="14"/>
      <c r="D95" s="14"/>
      <c r="E95" s="14"/>
      <c r="F95" s="14"/>
      <c r="G95" s="14"/>
      <c r="H95" s="14"/>
      <c r="I95" s="14"/>
      <c r="J95" s="14"/>
      <c r="K95" s="14"/>
      <c r="L95" s="14"/>
      <c r="M95" s="14"/>
      <c r="N95" s="14"/>
      <c r="O95" s="26"/>
    </row>
    <row r="96" spans="1:15" ht="15" customHeight="1" x14ac:dyDescent="0.2">
      <c r="A96" s="4" t="s">
        <v>23</v>
      </c>
      <c r="B96" s="5" t="s">
        <v>107</v>
      </c>
      <c r="C96" s="14">
        <v>400000</v>
      </c>
      <c r="D96" s="14">
        <v>0</v>
      </c>
      <c r="E96" s="14">
        <v>0</v>
      </c>
      <c r="F96" s="14">
        <v>0</v>
      </c>
      <c r="G96" s="14">
        <v>0</v>
      </c>
      <c r="H96" s="14">
        <v>0</v>
      </c>
      <c r="I96" s="14">
        <v>0</v>
      </c>
      <c r="J96" s="14">
        <v>500000</v>
      </c>
      <c r="K96" s="14">
        <v>0</v>
      </c>
      <c r="L96" s="14">
        <v>275000</v>
      </c>
      <c r="M96" s="14">
        <v>26404</v>
      </c>
      <c r="N96" s="14">
        <v>600000</v>
      </c>
      <c r="O96" s="26">
        <v>108773</v>
      </c>
    </row>
    <row r="97" spans="1:15" ht="15" customHeight="1" x14ac:dyDescent="0.2">
      <c r="A97" s="4"/>
      <c r="B97" s="10" t="s">
        <v>78</v>
      </c>
      <c r="C97" s="14"/>
      <c r="D97" s="14"/>
      <c r="E97" s="14"/>
      <c r="F97" s="14"/>
      <c r="G97" s="14"/>
      <c r="H97" s="14"/>
      <c r="I97" s="14"/>
      <c r="J97" s="14"/>
      <c r="K97" s="14"/>
      <c r="L97" s="14"/>
      <c r="M97" s="14"/>
      <c r="N97" s="14"/>
      <c r="O97" s="26"/>
    </row>
    <row r="98" spans="1:15"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26">
        <v>0</v>
      </c>
    </row>
    <row r="99" spans="1:15" x14ac:dyDescent="0.2">
      <c r="A99" s="4"/>
      <c r="B99" s="10" t="s">
        <v>80</v>
      </c>
      <c r="C99" s="14"/>
      <c r="D99" s="14"/>
      <c r="E99" s="14"/>
      <c r="F99" s="14"/>
      <c r="G99" s="14"/>
      <c r="H99" s="14"/>
      <c r="I99" s="14"/>
      <c r="J99" s="14"/>
      <c r="K99" s="14"/>
      <c r="L99" s="14"/>
      <c r="M99" s="14"/>
      <c r="N99" s="14"/>
      <c r="O99" s="26"/>
    </row>
    <row r="100" spans="1:15" x14ac:dyDescent="0.2">
      <c r="A100" s="4" t="s">
        <v>25</v>
      </c>
      <c r="B100" s="5" t="s">
        <v>81</v>
      </c>
      <c r="C100" s="14">
        <v>-3096442</v>
      </c>
      <c r="D100" s="14">
        <v>372</v>
      </c>
      <c r="E100" s="14">
        <v>-28521</v>
      </c>
      <c r="F100" s="14">
        <v>-67612</v>
      </c>
      <c r="G100" s="14">
        <v>1563</v>
      </c>
      <c r="H100" s="14">
        <v>-13740</v>
      </c>
      <c r="I100" s="14">
        <v>-362162</v>
      </c>
      <c r="J100" s="14">
        <v>-1081032.2320000001</v>
      </c>
      <c r="K100" s="14">
        <v>-794887</v>
      </c>
      <c r="L100" s="14">
        <v>-442456</v>
      </c>
      <c r="M100" s="14">
        <v>-28372</v>
      </c>
      <c r="N100" s="14">
        <v>-111466</v>
      </c>
      <c r="O100" s="26">
        <v>-211308</v>
      </c>
    </row>
    <row r="101" spans="1:15" x14ac:dyDescent="0.2">
      <c r="A101" s="4"/>
      <c r="B101" s="10" t="s">
        <v>82</v>
      </c>
      <c r="C101" s="14"/>
      <c r="D101" s="14"/>
      <c r="E101" s="14"/>
      <c r="F101" s="14"/>
      <c r="G101" s="14"/>
      <c r="H101" s="14"/>
      <c r="I101" s="14"/>
      <c r="J101" s="14"/>
      <c r="K101" s="14"/>
      <c r="L101" s="14"/>
      <c r="M101" s="14"/>
      <c r="N101" s="14"/>
      <c r="O101" s="26"/>
    </row>
    <row r="102" spans="1:15" x14ac:dyDescent="0.2">
      <c r="A102" s="4" t="s">
        <v>26</v>
      </c>
      <c r="B102" s="5" t="s">
        <v>83</v>
      </c>
      <c r="C102" s="14">
        <v>721731</v>
      </c>
      <c r="D102" s="14">
        <v>-74159</v>
      </c>
      <c r="E102" s="14">
        <v>0</v>
      </c>
      <c r="F102" s="14">
        <v>59791</v>
      </c>
      <c r="G102" s="14">
        <v>77068</v>
      </c>
      <c r="H102" s="14">
        <v>-23729</v>
      </c>
      <c r="I102" s="14">
        <v>-1047639</v>
      </c>
      <c r="J102" s="14">
        <v>-892708.75600000005</v>
      </c>
      <c r="K102" s="14">
        <v>-7202828</v>
      </c>
      <c r="L102" s="14">
        <v>1940740</v>
      </c>
      <c r="M102" s="14">
        <v>76363</v>
      </c>
      <c r="N102" s="14">
        <v>197228</v>
      </c>
      <c r="O102" s="26">
        <v>-499132</v>
      </c>
    </row>
    <row r="103" spans="1:15" x14ac:dyDescent="0.2">
      <c r="A103" s="4"/>
      <c r="B103" s="10" t="s">
        <v>84</v>
      </c>
      <c r="C103" s="14"/>
      <c r="D103" s="14"/>
      <c r="E103" s="14"/>
      <c r="F103" s="14"/>
      <c r="G103" s="14"/>
      <c r="H103" s="14"/>
      <c r="I103" s="14"/>
      <c r="J103" s="14"/>
      <c r="K103" s="14"/>
      <c r="L103" s="14"/>
      <c r="M103" s="14"/>
      <c r="N103" s="14"/>
      <c r="O103" s="26"/>
    </row>
    <row r="104" spans="1:15" x14ac:dyDescent="0.2">
      <c r="A104" s="4" t="s">
        <v>27</v>
      </c>
      <c r="B104" s="5" t="s">
        <v>5</v>
      </c>
      <c r="C104" s="14">
        <v>0</v>
      </c>
      <c r="D104" s="14">
        <v>0</v>
      </c>
      <c r="E104" s="14">
        <v>0</v>
      </c>
      <c r="F104" s="14">
        <v>0</v>
      </c>
      <c r="G104" s="14">
        <v>0</v>
      </c>
      <c r="H104" s="14">
        <v>2765</v>
      </c>
      <c r="I104" s="14">
        <v>0</v>
      </c>
      <c r="J104" s="14">
        <v>141.86699999999999</v>
      </c>
      <c r="K104" s="14">
        <v>0</v>
      </c>
      <c r="L104" s="14">
        <v>0</v>
      </c>
      <c r="M104" s="14">
        <v>0</v>
      </c>
      <c r="N104" s="14">
        <v>0</v>
      </c>
      <c r="O104" s="26">
        <v>0</v>
      </c>
    </row>
    <row r="105" spans="1:15" x14ac:dyDescent="0.2">
      <c r="A105" s="4"/>
      <c r="B105" s="10" t="s">
        <v>43</v>
      </c>
      <c r="C105" s="14"/>
      <c r="D105" s="14"/>
      <c r="E105" s="14"/>
      <c r="F105" s="14"/>
      <c r="G105" s="14"/>
      <c r="H105" s="14"/>
      <c r="I105" s="14"/>
      <c r="J105" s="14"/>
      <c r="K105" s="14"/>
      <c r="L105" s="14"/>
      <c r="M105" s="14"/>
      <c r="N105" s="14"/>
      <c r="O105" s="26"/>
    </row>
    <row r="106" spans="1:15" x14ac:dyDescent="0.2">
      <c r="A106" s="4" t="s">
        <v>28</v>
      </c>
      <c r="B106" s="5" t="s">
        <v>85</v>
      </c>
      <c r="C106" s="14">
        <v>3390016</v>
      </c>
      <c r="D106" s="14">
        <v>-862</v>
      </c>
      <c r="E106" s="14">
        <v>220451</v>
      </c>
      <c r="F106" s="14">
        <v>224152</v>
      </c>
      <c r="G106" s="14">
        <v>10219</v>
      </c>
      <c r="H106" s="14">
        <v>484250</v>
      </c>
      <c r="I106" s="14">
        <v>389124</v>
      </c>
      <c r="J106" s="14">
        <v>5682935.5209999997</v>
      </c>
      <c r="K106" s="14">
        <v>6121141</v>
      </c>
      <c r="L106" s="14">
        <v>147229</v>
      </c>
      <c r="M106" s="14">
        <v>23841</v>
      </c>
      <c r="N106" s="14">
        <v>1649446</v>
      </c>
      <c r="O106" s="26">
        <v>328687</v>
      </c>
    </row>
    <row r="107" spans="1:15" x14ac:dyDescent="0.2">
      <c r="A107" s="4"/>
      <c r="B107" s="10" t="s">
        <v>86</v>
      </c>
      <c r="C107" s="14"/>
      <c r="D107" s="14"/>
      <c r="E107" s="14"/>
      <c r="F107" s="14"/>
      <c r="G107" s="14"/>
      <c r="H107" s="14"/>
      <c r="I107" s="14"/>
      <c r="J107" s="14"/>
      <c r="K107" s="14"/>
      <c r="L107" s="14"/>
      <c r="M107" s="14"/>
      <c r="N107" s="14"/>
      <c r="O107" s="26"/>
    </row>
    <row r="108" spans="1:15" x14ac:dyDescent="0.2">
      <c r="A108" s="4" t="s">
        <v>29</v>
      </c>
      <c r="B108" s="5" t="s">
        <v>87</v>
      </c>
      <c r="C108" s="14">
        <v>-70</v>
      </c>
      <c r="D108" s="14">
        <v>0</v>
      </c>
      <c r="E108" s="14">
        <v>-2</v>
      </c>
      <c r="F108" s="14">
        <v>-38</v>
      </c>
      <c r="G108" s="14">
        <v>0</v>
      </c>
      <c r="H108" s="14">
        <v>0</v>
      </c>
      <c r="I108" s="14">
        <v>0</v>
      </c>
      <c r="J108" s="14">
        <v>0</v>
      </c>
      <c r="K108" s="14">
        <v>0</v>
      </c>
      <c r="L108" s="14">
        <v>0</v>
      </c>
      <c r="M108" s="14">
        <v>0</v>
      </c>
      <c r="N108" s="14">
        <v>-2447</v>
      </c>
      <c r="O108" s="26">
        <v>0</v>
      </c>
    </row>
    <row r="109" spans="1:15" x14ac:dyDescent="0.2">
      <c r="A109" s="4"/>
      <c r="B109" s="10" t="s">
        <v>88</v>
      </c>
      <c r="C109" s="14"/>
      <c r="D109" s="14"/>
      <c r="E109" s="14"/>
      <c r="F109" s="14"/>
      <c r="G109" s="14"/>
      <c r="H109" s="14"/>
      <c r="I109" s="14"/>
      <c r="J109" s="14"/>
      <c r="K109" s="14"/>
      <c r="L109" s="14"/>
      <c r="M109" s="14"/>
      <c r="N109" s="14"/>
      <c r="O109" s="26"/>
    </row>
    <row r="110" spans="1:15" x14ac:dyDescent="0.2">
      <c r="A110" s="4" t="s">
        <v>30</v>
      </c>
      <c r="B110" s="5" t="s">
        <v>89</v>
      </c>
      <c r="C110" s="14">
        <v>75958</v>
      </c>
      <c r="D110" s="14">
        <v>-3018</v>
      </c>
      <c r="E110" s="14">
        <v>11694</v>
      </c>
      <c r="F110" s="14">
        <v>9437</v>
      </c>
      <c r="G110" s="14">
        <v>5752</v>
      </c>
      <c r="H110" s="14">
        <v>48136</v>
      </c>
      <c r="I110" s="14">
        <v>-51291</v>
      </c>
      <c r="J110" s="14">
        <v>252814.435</v>
      </c>
      <c r="K110" s="14">
        <v>-553894</v>
      </c>
      <c r="L110" s="14">
        <v>42563</v>
      </c>
      <c r="M110" s="14">
        <v>12507</v>
      </c>
      <c r="N110" s="14">
        <v>172916</v>
      </c>
      <c r="O110" s="26">
        <v>-11738</v>
      </c>
    </row>
    <row r="111" spans="1:15" x14ac:dyDescent="0.2">
      <c r="A111" s="4"/>
      <c r="B111" s="10" t="s">
        <v>90</v>
      </c>
      <c r="C111" s="14"/>
      <c r="D111" s="14"/>
      <c r="E111" s="14"/>
      <c r="F111" s="14"/>
      <c r="G111" s="14"/>
      <c r="H111" s="14"/>
      <c r="I111" s="14"/>
      <c r="J111" s="14"/>
      <c r="K111" s="14"/>
      <c r="L111" s="14"/>
      <c r="M111" s="14"/>
      <c r="N111" s="14"/>
      <c r="O111" s="26"/>
    </row>
    <row r="112" spans="1:15"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26">
        <v>0</v>
      </c>
    </row>
    <row r="113" spans="1:23" x14ac:dyDescent="0.2">
      <c r="A113" s="4"/>
      <c r="B113" s="10" t="s">
        <v>92</v>
      </c>
      <c r="C113" s="14"/>
      <c r="D113" s="14"/>
      <c r="E113" s="14"/>
      <c r="F113" s="14"/>
      <c r="G113" s="14"/>
      <c r="H113" s="14"/>
      <c r="I113" s="14"/>
      <c r="J113" s="14"/>
      <c r="K113" s="14"/>
      <c r="L113" s="14"/>
      <c r="M113" s="14"/>
      <c r="N113" s="14"/>
      <c r="O113" s="26"/>
    </row>
    <row r="114" spans="1:23" x14ac:dyDescent="0.2">
      <c r="A114" s="4" t="s">
        <v>32</v>
      </c>
      <c r="B114" s="5" t="s">
        <v>93</v>
      </c>
      <c r="C114" s="14">
        <v>1182765</v>
      </c>
      <c r="D114" s="14">
        <v>0</v>
      </c>
      <c r="E114" s="14">
        <v>4470</v>
      </c>
      <c r="F114" s="14">
        <v>192</v>
      </c>
      <c r="G114" s="14">
        <v>1493</v>
      </c>
      <c r="H114" s="14">
        <v>72</v>
      </c>
      <c r="I114" s="14">
        <v>10718</v>
      </c>
      <c r="J114" s="14">
        <v>177187.55799999999</v>
      </c>
      <c r="K114" s="14">
        <v>17836</v>
      </c>
      <c r="L114" s="14">
        <v>0</v>
      </c>
      <c r="M114" s="14">
        <v>0</v>
      </c>
      <c r="N114" s="14">
        <v>1702</v>
      </c>
      <c r="O114" s="26">
        <v>19328</v>
      </c>
    </row>
    <row r="115" spans="1:23" x14ac:dyDescent="0.2">
      <c r="A115" s="4"/>
      <c r="B115" s="10" t="s">
        <v>94</v>
      </c>
      <c r="C115" s="14"/>
      <c r="D115" s="14"/>
      <c r="E115" s="14"/>
      <c r="F115" s="14"/>
      <c r="G115" s="14"/>
      <c r="H115" s="14"/>
      <c r="I115" s="14"/>
      <c r="J115" s="14"/>
      <c r="K115" s="14"/>
      <c r="L115" s="14"/>
      <c r="M115" s="14"/>
      <c r="N115" s="14"/>
      <c r="O115" s="26"/>
    </row>
    <row r="116" spans="1:23" ht="15" x14ac:dyDescent="0.2">
      <c r="A116" s="131"/>
      <c r="B116" s="19" t="s">
        <v>108</v>
      </c>
      <c r="C116" s="13">
        <v>7415429</v>
      </c>
      <c r="D116" s="13">
        <v>208733</v>
      </c>
      <c r="E116" s="13">
        <v>381401</v>
      </c>
      <c r="F116" s="13">
        <v>388771</v>
      </c>
      <c r="G116" s="13">
        <v>132095</v>
      </c>
      <c r="H116" s="13">
        <v>1843911</v>
      </c>
      <c r="I116" s="13">
        <v>1358750</v>
      </c>
      <c r="J116" s="13">
        <v>8483482.1279999986</v>
      </c>
      <c r="K116" s="13">
        <v>3487368</v>
      </c>
      <c r="L116" s="13">
        <v>3256139</v>
      </c>
      <c r="M116" s="13">
        <v>204743</v>
      </c>
      <c r="N116" s="13">
        <v>4480341</v>
      </c>
      <c r="O116" s="29">
        <v>588175</v>
      </c>
    </row>
    <row r="117" spans="1:23" ht="15" x14ac:dyDescent="0.2">
      <c r="A117" s="132"/>
      <c r="B117" s="17" t="s">
        <v>109</v>
      </c>
      <c r="C117" s="12">
        <v>86542321</v>
      </c>
      <c r="D117" s="12">
        <v>1841359</v>
      </c>
      <c r="E117" s="12">
        <v>2611700</v>
      </c>
      <c r="F117" s="12">
        <v>2099027</v>
      </c>
      <c r="G117" s="12">
        <v>901742</v>
      </c>
      <c r="H117" s="12">
        <v>21432505</v>
      </c>
      <c r="I117" s="12">
        <v>17882093</v>
      </c>
      <c r="J117" s="12">
        <v>90331778.356000006</v>
      </c>
      <c r="K117" s="12">
        <v>45454368</v>
      </c>
      <c r="L117" s="12">
        <v>37091207</v>
      </c>
      <c r="M117" s="12">
        <v>2271002</v>
      </c>
      <c r="N117" s="12">
        <v>57300735</v>
      </c>
      <c r="O117" s="27">
        <v>2729077</v>
      </c>
    </row>
    <row r="118" spans="1:23" x14ac:dyDescent="0.2">
      <c r="B118" s="20"/>
    </row>
    <row r="119" spans="1:23" ht="15" x14ac:dyDescent="0.25">
      <c r="A119" s="133"/>
    </row>
    <row r="122" spans="1:23" x14ac:dyDescent="0.2">
      <c r="A122" s="36" t="s">
        <v>128</v>
      </c>
    </row>
    <row r="123" spans="1:23" ht="15" x14ac:dyDescent="0.25">
      <c r="A123"/>
      <c r="W123" s="32"/>
    </row>
    <row r="124" spans="1:23" ht="30" customHeight="1" x14ac:dyDescent="0.2">
      <c r="A124" s="119"/>
      <c r="B124" s="120"/>
      <c r="C124" s="34" t="s">
        <v>67</v>
      </c>
      <c r="D124" s="34" t="s">
        <v>66</v>
      </c>
      <c r="E124" s="34" t="s">
        <v>7</v>
      </c>
      <c r="F124" s="34" t="s">
        <v>9</v>
      </c>
      <c r="G124" s="34" t="s">
        <v>336</v>
      </c>
      <c r="H124" s="34" t="s">
        <v>337</v>
      </c>
      <c r="I124" s="34" t="s">
        <v>10</v>
      </c>
      <c r="J124" s="34" t="s">
        <v>6</v>
      </c>
      <c r="K124" s="34" t="s">
        <v>46</v>
      </c>
      <c r="L124" s="34" t="s">
        <v>8</v>
      </c>
      <c r="M124" s="34" t="s">
        <v>68</v>
      </c>
      <c r="N124" s="34" t="s">
        <v>165</v>
      </c>
      <c r="O124" s="35" t="s">
        <v>47</v>
      </c>
    </row>
    <row r="125" spans="1:23" ht="15" x14ac:dyDescent="0.25">
      <c r="A125" s="123"/>
      <c r="B125" s="37" t="s">
        <v>112</v>
      </c>
      <c r="C125" s="42">
        <v>54929534</v>
      </c>
      <c r="D125" s="42">
        <v>1034219</v>
      </c>
      <c r="E125" s="42">
        <v>52054</v>
      </c>
      <c r="F125" s="42">
        <v>265825</v>
      </c>
      <c r="G125" s="42">
        <v>395416</v>
      </c>
      <c r="H125" s="42">
        <v>10518719</v>
      </c>
      <c r="I125" s="42">
        <v>12001569</v>
      </c>
      <c r="J125" s="42">
        <v>50029633</v>
      </c>
      <c r="K125" s="42">
        <v>27792552</v>
      </c>
      <c r="L125" s="42">
        <v>24305376</v>
      </c>
      <c r="M125" s="42">
        <v>2170156</v>
      </c>
      <c r="N125" s="42">
        <v>39021489</v>
      </c>
      <c r="O125" s="43">
        <v>500604</v>
      </c>
    </row>
    <row r="126" spans="1:23" ht="15" x14ac:dyDescent="0.25">
      <c r="A126" s="123"/>
      <c r="B126" s="38" t="s">
        <v>113</v>
      </c>
      <c r="C126" s="44"/>
      <c r="D126" s="44"/>
      <c r="E126" s="44"/>
      <c r="F126" s="44"/>
      <c r="G126" s="44"/>
      <c r="H126" s="44"/>
      <c r="I126" s="44"/>
      <c r="J126" s="44"/>
      <c r="K126" s="44"/>
      <c r="L126" s="44"/>
      <c r="M126" s="44"/>
      <c r="N126" s="44"/>
      <c r="O126" s="45"/>
    </row>
    <row r="127" spans="1:23" ht="15" x14ac:dyDescent="0.25">
      <c r="A127" s="124"/>
      <c r="B127" s="39" t="s">
        <v>114</v>
      </c>
      <c r="C127" s="30">
        <v>111493</v>
      </c>
      <c r="D127" s="30">
        <v>0</v>
      </c>
      <c r="E127" s="30">
        <v>18289</v>
      </c>
      <c r="F127" s="30">
        <v>0</v>
      </c>
      <c r="G127" s="30">
        <v>0</v>
      </c>
      <c r="H127" s="30">
        <v>0</v>
      </c>
      <c r="I127" s="30">
        <v>0</v>
      </c>
      <c r="J127" s="30">
        <v>1102911</v>
      </c>
      <c r="K127" s="30">
        <v>0</v>
      </c>
      <c r="L127" s="30">
        <v>9000</v>
      </c>
      <c r="M127" s="30">
        <v>0</v>
      </c>
      <c r="N127" s="30">
        <v>0</v>
      </c>
      <c r="O127" s="31">
        <v>149258</v>
      </c>
    </row>
    <row r="128" spans="1:23" ht="15" x14ac:dyDescent="0.25">
      <c r="A128" s="124"/>
      <c r="B128" s="40" t="s">
        <v>115</v>
      </c>
      <c r="C128" s="39"/>
      <c r="D128" s="39"/>
      <c r="E128" s="39"/>
      <c r="F128" s="39"/>
      <c r="G128" s="39"/>
      <c r="H128" s="39"/>
      <c r="I128" s="39"/>
      <c r="J128" s="39"/>
      <c r="K128" s="39"/>
      <c r="L128" s="39"/>
      <c r="M128" s="39"/>
      <c r="N128" s="39"/>
      <c r="O128" s="46"/>
    </row>
    <row r="129" spans="1:15" ht="15" x14ac:dyDescent="0.25">
      <c r="A129" s="124"/>
      <c r="B129" s="39" t="s">
        <v>116</v>
      </c>
      <c r="C129" s="30">
        <v>923155</v>
      </c>
      <c r="D129" s="30">
        <v>34109</v>
      </c>
      <c r="E129" s="30">
        <v>3656</v>
      </c>
      <c r="F129" s="30">
        <v>129285</v>
      </c>
      <c r="G129" s="30">
        <v>710</v>
      </c>
      <c r="H129" s="30">
        <v>4254</v>
      </c>
      <c r="I129" s="30">
        <v>326366</v>
      </c>
      <c r="J129" s="30">
        <v>2728538</v>
      </c>
      <c r="K129" s="30">
        <v>415545</v>
      </c>
      <c r="L129" s="30">
        <v>1760675</v>
      </c>
      <c r="M129" s="30">
        <v>387</v>
      </c>
      <c r="N129" s="30">
        <v>931172</v>
      </c>
      <c r="O129" s="31">
        <v>16461</v>
      </c>
    </row>
    <row r="130" spans="1:15" ht="15" x14ac:dyDescent="0.25">
      <c r="A130" s="124"/>
      <c r="B130" s="40" t="s">
        <v>117</v>
      </c>
      <c r="C130" s="39"/>
      <c r="D130" s="39"/>
      <c r="E130" s="39"/>
      <c r="F130" s="39"/>
      <c r="G130" s="39"/>
      <c r="H130" s="39"/>
      <c r="I130" s="39"/>
      <c r="J130" s="39"/>
      <c r="K130" s="39"/>
      <c r="L130" s="39"/>
      <c r="M130" s="39"/>
      <c r="N130" s="39"/>
      <c r="O130" s="46"/>
    </row>
    <row r="131" spans="1:15" ht="15" x14ac:dyDescent="0.25">
      <c r="A131" s="124"/>
      <c r="B131" s="39" t="s">
        <v>118</v>
      </c>
      <c r="C131" s="30">
        <v>21271336</v>
      </c>
      <c r="D131" s="30">
        <v>45800</v>
      </c>
      <c r="E131" s="30">
        <v>2221</v>
      </c>
      <c r="F131" s="30">
        <v>134286</v>
      </c>
      <c r="G131" s="30">
        <v>117047</v>
      </c>
      <c r="H131" s="30">
        <v>6633939</v>
      </c>
      <c r="I131" s="30">
        <v>4983727</v>
      </c>
      <c r="J131" s="30">
        <v>17839459</v>
      </c>
      <c r="K131" s="30">
        <v>15707431</v>
      </c>
      <c r="L131" s="30">
        <v>9113179</v>
      </c>
      <c r="M131" s="30">
        <v>405387</v>
      </c>
      <c r="N131" s="30">
        <v>15626172</v>
      </c>
      <c r="O131" s="31">
        <v>334435</v>
      </c>
    </row>
    <row r="132" spans="1:15" ht="15" x14ac:dyDescent="0.25">
      <c r="A132" s="124"/>
      <c r="B132" s="40" t="s">
        <v>119</v>
      </c>
      <c r="C132" s="39"/>
      <c r="D132" s="39"/>
      <c r="E132" s="39"/>
      <c r="F132" s="39"/>
      <c r="G132" s="39"/>
      <c r="H132" s="39"/>
      <c r="I132" s="39"/>
      <c r="J132" s="39"/>
      <c r="K132" s="39"/>
      <c r="L132" s="39"/>
      <c r="M132" s="39"/>
      <c r="N132" s="39"/>
      <c r="O132" s="46"/>
    </row>
    <row r="133" spans="1:15" ht="15" x14ac:dyDescent="0.25">
      <c r="A133" s="124"/>
      <c r="B133" s="39" t="s">
        <v>120</v>
      </c>
      <c r="C133" s="30">
        <v>32623550</v>
      </c>
      <c r="D133" s="30">
        <v>954310</v>
      </c>
      <c r="E133" s="30">
        <v>27888</v>
      </c>
      <c r="F133" s="30">
        <v>2254</v>
      </c>
      <c r="G133" s="30">
        <v>277659</v>
      </c>
      <c r="H133" s="30">
        <v>3880526</v>
      </c>
      <c r="I133" s="30">
        <v>6691476</v>
      </c>
      <c r="J133" s="30">
        <v>28358725</v>
      </c>
      <c r="K133" s="30">
        <v>11669576</v>
      </c>
      <c r="L133" s="30">
        <v>13422522</v>
      </c>
      <c r="M133" s="30">
        <v>1764382</v>
      </c>
      <c r="N133" s="30">
        <v>22464145</v>
      </c>
      <c r="O133" s="31">
        <v>450</v>
      </c>
    </row>
    <row r="134" spans="1:15" ht="15" x14ac:dyDescent="0.25">
      <c r="A134" s="124"/>
      <c r="B134" s="40" t="s">
        <v>121</v>
      </c>
      <c r="C134" s="39"/>
      <c r="D134" s="39"/>
      <c r="E134" s="39"/>
      <c r="F134" s="39"/>
      <c r="G134" s="39"/>
      <c r="H134" s="39"/>
      <c r="I134" s="39"/>
      <c r="J134" s="39"/>
      <c r="K134" s="39"/>
      <c r="L134" s="39"/>
      <c r="M134" s="39"/>
      <c r="N134" s="39"/>
      <c r="O134" s="46"/>
    </row>
    <row r="135" spans="1:15" ht="15" x14ac:dyDescent="0.25">
      <c r="A135" s="123"/>
      <c r="B135" s="37" t="s">
        <v>122</v>
      </c>
      <c r="C135" s="42">
        <v>-2248523</v>
      </c>
      <c r="D135" s="42">
        <v>-11783</v>
      </c>
      <c r="E135" s="42">
        <v>-35</v>
      </c>
      <c r="F135" s="42">
        <v>-3429</v>
      </c>
      <c r="G135" s="42">
        <v>-27792</v>
      </c>
      <c r="H135" s="42">
        <v>-391379</v>
      </c>
      <c r="I135" s="42">
        <v>-854436</v>
      </c>
      <c r="J135" s="42">
        <v>-2203168</v>
      </c>
      <c r="K135" s="42">
        <v>-1973093</v>
      </c>
      <c r="L135" s="42">
        <v>-453472</v>
      </c>
      <c r="M135" s="42">
        <v>-60553</v>
      </c>
      <c r="N135" s="42">
        <v>-1015091</v>
      </c>
      <c r="O135" s="43">
        <v>-27356</v>
      </c>
    </row>
    <row r="136" spans="1:15" ht="15" x14ac:dyDescent="0.25">
      <c r="A136" s="123"/>
      <c r="B136" s="38" t="s">
        <v>123</v>
      </c>
      <c r="C136" s="42"/>
      <c r="D136" s="42"/>
      <c r="E136" s="42"/>
      <c r="F136" s="42"/>
      <c r="G136" s="42"/>
      <c r="H136" s="42"/>
      <c r="I136" s="42"/>
      <c r="J136" s="42"/>
      <c r="K136" s="42"/>
      <c r="L136" s="42"/>
      <c r="M136" s="42"/>
      <c r="N136" s="42"/>
      <c r="O136" s="43"/>
    </row>
    <row r="137" spans="1:15" ht="15" x14ac:dyDescent="0.25">
      <c r="A137" s="123"/>
      <c r="B137" s="37" t="s">
        <v>124</v>
      </c>
      <c r="C137" s="42">
        <v>72558442</v>
      </c>
      <c r="D137" s="42">
        <v>1511891</v>
      </c>
      <c r="E137" s="42">
        <v>2087886</v>
      </c>
      <c r="F137" s="42">
        <v>973417</v>
      </c>
      <c r="G137" s="42">
        <v>742855</v>
      </c>
      <c r="H137" s="42">
        <v>19030033</v>
      </c>
      <c r="I137" s="42">
        <v>14593616</v>
      </c>
      <c r="J137" s="42">
        <v>73695951</v>
      </c>
      <c r="K137" s="42">
        <v>38846694</v>
      </c>
      <c r="L137" s="42">
        <v>30929709</v>
      </c>
      <c r="M137" s="42">
        <v>1930878</v>
      </c>
      <c r="N137" s="42">
        <v>46358976</v>
      </c>
      <c r="O137" s="43">
        <v>1507406</v>
      </c>
    </row>
    <row r="138" spans="1:15" ht="15" x14ac:dyDescent="0.25">
      <c r="A138" s="123"/>
      <c r="B138" s="38" t="s">
        <v>125</v>
      </c>
      <c r="C138" s="42"/>
      <c r="D138" s="42"/>
      <c r="E138" s="42"/>
      <c r="F138" s="42"/>
      <c r="G138" s="42"/>
      <c r="H138" s="42"/>
      <c r="I138" s="42"/>
      <c r="J138" s="42"/>
      <c r="K138" s="42"/>
      <c r="L138" s="42"/>
      <c r="M138" s="42"/>
      <c r="N138" s="42"/>
      <c r="O138" s="43"/>
    </row>
    <row r="139" spans="1:15" ht="15" x14ac:dyDescent="0.25">
      <c r="A139" s="124"/>
      <c r="B139" s="39" t="s">
        <v>114</v>
      </c>
      <c r="C139" s="30">
        <v>7655813</v>
      </c>
      <c r="D139" s="30">
        <v>0</v>
      </c>
      <c r="E139" s="30">
        <v>75000</v>
      </c>
      <c r="F139" s="30">
        <v>0</v>
      </c>
      <c r="G139" s="30">
        <v>105000</v>
      </c>
      <c r="H139" s="30">
        <v>3030495</v>
      </c>
      <c r="I139" s="30">
        <v>1636639</v>
      </c>
      <c r="J139" s="30">
        <v>1033411</v>
      </c>
      <c r="K139" s="30">
        <v>6372580</v>
      </c>
      <c r="L139" s="30">
        <v>4416350</v>
      </c>
      <c r="M139" s="30">
        <v>0</v>
      </c>
      <c r="N139" s="30">
        <v>6801194</v>
      </c>
      <c r="O139" s="31">
        <v>110600</v>
      </c>
    </row>
    <row r="140" spans="1:15" ht="15" x14ac:dyDescent="0.25">
      <c r="A140" s="124"/>
      <c r="B140" s="40" t="s">
        <v>115</v>
      </c>
      <c r="C140" s="39"/>
      <c r="D140" s="39"/>
      <c r="E140" s="39"/>
      <c r="F140" s="39"/>
      <c r="G140" s="39"/>
      <c r="H140" s="39"/>
      <c r="I140" s="39"/>
      <c r="J140" s="39"/>
      <c r="K140" s="39"/>
      <c r="L140" s="39"/>
      <c r="M140" s="39"/>
      <c r="N140" s="39"/>
      <c r="O140" s="46"/>
    </row>
    <row r="141" spans="1:15" ht="15" x14ac:dyDescent="0.25">
      <c r="A141" s="124"/>
      <c r="B141" s="39" t="s">
        <v>116</v>
      </c>
      <c r="C141" s="30">
        <v>1345111</v>
      </c>
      <c r="D141" s="30">
        <v>0</v>
      </c>
      <c r="E141" s="30">
        <v>616822</v>
      </c>
      <c r="F141" s="30">
        <v>28602</v>
      </c>
      <c r="G141" s="30">
        <v>253</v>
      </c>
      <c r="H141" s="30">
        <v>61521</v>
      </c>
      <c r="I141" s="30">
        <v>535388</v>
      </c>
      <c r="J141" s="30">
        <v>1046630</v>
      </c>
      <c r="K141" s="30">
        <v>2966516</v>
      </c>
      <c r="L141" s="30">
        <v>1249114</v>
      </c>
      <c r="M141" s="30">
        <v>1930878</v>
      </c>
      <c r="N141" s="30">
        <v>3020511</v>
      </c>
      <c r="O141" s="31">
        <v>366077</v>
      </c>
    </row>
    <row r="142" spans="1:15" ht="15" x14ac:dyDescent="0.25">
      <c r="A142" s="124"/>
      <c r="B142" s="40" t="s">
        <v>117</v>
      </c>
      <c r="C142" s="30"/>
      <c r="D142" s="30"/>
      <c r="E142" s="30"/>
      <c r="F142" s="30"/>
      <c r="G142" s="30"/>
      <c r="H142" s="30"/>
      <c r="I142" s="30"/>
      <c r="J142" s="30"/>
      <c r="K142" s="30"/>
      <c r="L142" s="30"/>
      <c r="M142" s="30"/>
      <c r="N142" s="30"/>
      <c r="O142" s="31"/>
    </row>
    <row r="143" spans="1:15" ht="15" x14ac:dyDescent="0.25">
      <c r="A143" s="124"/>
      <c r="B143" s="39" t="s">
        <v>126</v>
      </c>
      <c r="C143" s="30">
        <v>63557518</v>
      </c>
      <c r="D143" s="30">
        <v>1511891</v>
      </c>
      <c r="E143" s="30">
        <v>1396064</v>
      </c>
      <c r="F143" s="30">
        <v>944815</v>
      </c>
      <c r="G143" s="30">
        <v>637602</v>
      </c>
      <c r="H143" s="30">
        <v>15938017</v>
      </c>
      <c r="I143" s="30">
        <v>12421589</v>
      </c>
      <c r="J143" s="30">
        <v>71615910</v>
      </c>
      <c r="K143" s="30">
        <v>29507598</v>
      </c>
      <c r="L143" s="30">
        <v>25264245</v>
      </c>
      <c r="M143" s="30">
        <v>0</v>
      </c>
      <c r="N143" s="30">
        <v>36537271</v>
      </c>
      <c r="O143" s="31">
        <v>1030729</v>
      </c>
    </row>
    <row r="144" spans="1:15" ht="15" x14ac:dyDescent="0.25">
      <c r="A144" s="125"/>
      <c r="B144" s="41" t="s">
        <v>127</v>
      </c>
      <c r="C144" s="47"/>
      <c r="D144" s="47"/>
      <c r="E144" s="47"/>
      <c r="F144" s="47"/>
      <c r="G144" s="47"/>
      <c r="H144" s="47"/>
      <c r="I144" s="47"/>
      <c r="J144" s="47"/>
      <c r="K144" s="47"/>
      <c r="L144" s="47"/>
      <c r="M144" s="47"/>
      <c r="N144" s="47"/>
      <c r="O144" s="48"/>
    </row>
    <row r="145" spans="1:17" ht="15" x14ac:dyDescent="0.25">
      <c r="A145"/>
    </row>
    <row r="146" spans="1:17" x14ac:dyDescent="0.2">
      <c r="A146" s="8" t="s">
        <v>44</v>
      </c>
    </row>
    <row r="147" spans="1:17" x14ac:dyDescent="0.2">
      <c r="A147" s="9" t="s">
        <v>45</v>
      </c>
      <c r="C147" s="49"/>
      <c r="D147" s="49"/>
      <c r="E147" s="49"/>
      <c r="F147" s="49"/>
      <c r="G147" s="49"/>
      <c r="H147" s="49"/>
      <c r="I147" s="49"/>
      <c r="J147" s="49"/>
      <c r="K147" s="49"/>
      <c r="L147" s="49"/>
      <c r="M147" s="49"/>
      <c r="N147" s="49"/>
      <c r="O147" s="49"/>
    </row>
    <row r="148" spans="1:17" x14ac:dyDescent="0.2">
      <c r="C148" s="49"/>
      <c r="D148" s="49"/>
      <c r="E148" s="49"/>
      <c r="F148" s="49"/>
      <c r="G148" s="49"/>
      <c r="H148" s="49"/>
      <c r="I148" s="49"/>
      <c r="J148" s="49"/>
      <c r="K148" s="49"/>
      <c r="L148" s="49"/>
      <c r="M148" s="49"/>
      <c r="N148" s="49"/>
      <c r="O148" s="49"/>
      <c r="P148" s="49"/>
      <c r="Q148" s="49"/>
    </row>
    <row r="149" spans="1:17" x14ac:dyDescent="0.2">
      <c r="A149" s="11" t="s">
        <v>129</v>
      </c>
    </row>
    <row r="150" spans="1:17" x14ac:dyDescent="0.2">
      <c r="A150" s="50" t="s">
        <v>130</v>
      </c>
    </row>
  </sheetData>
  <pageMargins left="0.31496062992125984" right="0.23622047244094491" top="0.35433070866141736" bottom="0.27559055118110237" header="0.23622047244094491" footer="0.23622047244094491"/>
  <pageSetup paperSize="9" scale="50" orientation="landscape" horizontalDpi="360" verticalDpi="360" r:id="rId1"/>
  <rowBreaks count="1" manualBreakCount="1">
    <brk id="5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30</vt:i4>
      </vt:variant>
      <vt:variant>
        <vt:lpstr>Intervalos com nome</vt:lpstr>
      </vt:variant>
      <vt:variant>
        <vt:i4>66</vt:i4>
      </vt:variant>
    </vt:vector>
  </HeadingPairs>
  <TitlesOfParts>
    <vt:vector size="96" baseType="lpstr">
      <vt:lpstr>JUN 2024</vt:lpstr>
      <vt:lpstr>DEC 2023</vt:lpstr>
      <vt:lpstr>JUN 2023</vt:lpstr>
      <vt:lpstr>DEC 2022</vt:lpstr>
      <vt:lpstr>JUN 2022</vt:lpstr>
      <vt:lpstr>DEC 2021</vt:lpstr>
      <vt:lpstr>JUN 2021</vt:lpstr>
      <vt:lpstr>DEC 2020</vt:lpstr>
      <vt:lpstr>JUN 2020</vt:lpstr>
      <vt:lpstr>DEC 2019</vt:lpstr>
      <vt:lpstr>JUN 2019</vt:lpstr>
      <vt:lpstr>DEC 2018</vt:lpstr>
      <vt:lpstr>JUN 2018</vt:lpstr>
      <vt:lpstr>DEC 2017</vt:lpstr>
      <vt:lpstr>JUN 2017</vt:lpstr>
      <vt:lpstr>DEC 2016</vt:lpstr>
      <vt:lpstr>JUN 2016</vt:lpstr>
      <vt:lpstr>DEC 2015</vt:lpstr>
      <vt:lpstr>JUN 2015</vt:lpstr>
      <vt:lpstr>DEC 2014</vt:lpstr>
      <vt:lpstr>JUN 2014</vt:lpstr>
      <vt:lpstr>DEC 2013</vt:lpstr>
      <vt:lpstr>JUN 2013</vt:lpstr>
      <vt:lpstr>DEC 2012</vt:lpstr>
      <vt:lpstr>JUN 2012</vt:lpstr>
      <vt:lpstr>DEC 2011</vt:lpstr>
      <vt:lpstr>JUN 2011</vt:lpstr>
      <vt:lpstr>DEC 2010</vt:lpstr>
      <vt:lpstr>JUN 2010</vt:lpstr>
      <vt:lpstr>DEC 2009 </vt:lpstr>
      <vt:lpstr>'DEC 2018'!Área_de_Impressão</vt:lpstr>
      <vt:lpstr>'DEC 2019'!Área_de_Impressão</vt:lpstr>
      <vt:lpstr>'DEC 2020'!Área_de_Impressão</vt:lpstr>
      <vt:lpstr>'JUN 2018'!Área_de_Impressão</vt:lpstr>
      <vt:lpstr>'JUN 2019'!Área_de_Impressão</vt:lpstr>
      <vt:lpstr>'JUN 2020'!Área_de_Impressão</vt:lpstr>
      <vt:lpstr>'JUN 2021'!Área_de_Impressão</vt:lpstr>
      <vt:lpstr>'JUN 2022'!Área_de_Impressão</vt:lpstr>
      <vt:lpstr>'JUN 2023'!Área_de_Impressão</vt:lpstr>
      <vt:lpstr>'JUN 2024'!Área_de_Impressão</vt:lpstr>
      <vt:lpstr>'DEC 2018'!Print_Area</vt:lpstr>
      <vt:lpstr>'DEC 2019'!Print_Area</vt:lpstr>
      <vt:lpstr>'DEC 2020'!Print_Area</vt:lpstr>
      <vt:lpstr>'DEC 2021'!Print_Area</vt:lpstr>
      <vt:lpstr>'DEC 2022'!Print_Area</vt:lpstr>
      <vt:lpstr>'DEC 2023'!Print_Area</vt:lpstr>
      <vt:lpstr>'JUN 2018'!Print_Area</vt:lpstr>
      <vt:lpstr>'JUN 2019'!Print_Area</vt:lpstr>
      <vt:lpstr>'JUN 2020'!Print_Area</vt:lpstr>
      <vt:lpstr>'JUN 2021'!Print_Area</vt:lpstr>
      <vt:lpstr>'JUN 2022'!Print_Area</vt:lpstr>
      <vt:lpstr>'JUN 2023'!Print_Area</vt:lpstr>
      <vt:lpstr>'JUN 2024'!Print_Area</vt:lpstr>
      <vt:lpstr>'DEC 2018'!Print_Titles</vt:lpstr>
      <vt:lpstr>'DEC 2019'!Print_Titles</vt:lpstr>
      <vt:lpstr>'DEC 2020'!Print_Titles</vt:lpstr>
      <vt:lpstr>'DEC 2021'!Print_Titles</vt:lpstr>
      <vt:lpstr>'DEC 2022'!Print_Titles</vt:lpstr>
      <vt:lpstr>'DEC 2023'!Print_Titles</vt:lpstr>
      <vt:lpstr>'JUN 2018'!Print_Titles</vt:lpstr>
      <vt:lpstr>'JUN 2019'!Print_Titles</vt:lpstr>
      <vt:lpstr>'JUN 2020'!Print_Titles</vt:lpstr>
      <vt:lpstr>'JUN 2021'!Print_Titles</vt:lpstr>
      <vt:lpstr>'JUN 2022'!Print_Titles</vt:lpstr>
      <vt:lpstr>'JUN 2023'!Print_Titles</vt:lpstr>
      <vt:lpstr>'JUN 2024'!Print_Titles</vt:lpstr>
      <vt:lpstr>'DEC 2009 '!Títulos_de_Impressão</vt:lpstr>
      <vt:lpstr>'DEC 2010'!Títulos_de_Impressão</vt:lpstr>
      <vt:lpstr>'DEC 2011'!Títulos_de_Impressão</vt:lpstr>
      <vt:lpstr>'DEC 2012'!Títulos_de_Impressão</vt:lpstr>
      <vt:lpstr>'DEC 2013'!Títulos_de_Impressão</vt:lpstr>
      <vt:lpstr>'DEC 2014'!Títulos_de_Impressão</vt:lpstr>
      <vt:lpstr>'DEC 2015'!Títulos_de_Impressão</vt:lpstr>
      <vt:lpstr>'DEC 2016'!Títulos_de_Impressão</vt:lpstr>
      <vt:lpstr>'DEC 2017'!Títulos_de_Impressão</vt:lpstr>
      <vt:lpstr>'DEC 2018'!Títulos_de_Impressão</vt:lpstr>
      <vt:lpstr>'DEC 2019'!Títulos_de_Impressão</vt:lpstr>
      <vt:lpstr>'DEC 2020'!Títulos_de_Impressão</vt:lpstr>
      <vt:lpstr>'DEC 2021'!Títulos_de_Impressão</vt:lpstr>
      <vt:lpstr>'DEC 2022'!Títulos_de_Impressão</vt:lpstr>
      <vt:lpstr>'DEC 2023'!Títulos_de_Impressão</vt:lpstr>
      <vt:lpstr>'JUN 2010'!Títulos_de_Impressão</vt:lpstr>
      <vt:lpstr>'JUN 2011'!Títulos_de_Impressão</vt:lpstr>
      <vt:lpstr>'JUN 2012'!Títulos_de_Impressão</vt:lpstr>
      <vt:lpstr>'JUN 2013'!Títulos_de_Impressão</vt:lpstr>
      <vt:lpstr>'JUN 2014'!Títulos_de_Impressão</vt:lpstr>
      <vt:lpstr>'JUN 2015'!Títulos_de_Impressão</vt:lpstr>
      <vt:lpstr>'JUN 2016'!Títulos_de_Impressão</vt:lpstr>
      <vt:lpstr>'JUN 2017'!Títulos_de_Impressão</vt:lpstr>
      <vt:lpstr>'JUN 2018'!Títulos_de_Impressão</vt:lpstr>
      <vt:lpstr>'JUN 2019'!Títulos_de_Impressão</vt:lpstr>
      <vt:lpstr>'JUN 2020'!Títulos_de_Impressão</vt:lpstr>
      <vt:lpstr>'JUN 2021'!Títulos_de_Impressão</vt:lpstr>
      <vt:lpstr>'JUN 2022'!Títulos_de_Impressão</vt:lpstr>
      <vt:lpstr>'JUN 2023'!Títulos_de_Impressão</vt:lpstr>
      <vt:lpstr>'JUN 2024'!Títulos_de_Impressão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2024-07-08T13:06:37Z</cp:lastPrinted>
  <dcterms:created xsi:type="dcterms:W3CDTF">2010-12-03T15:20:13Z</dcterms:created>
  <dcterms:modified xsi:type="dcterms:W3CDTF">2025-01-16T15:49:39Z</dcterms:modified>
</cp:coreProperties>
</file>