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EsteLivro" showPivotChartFilter="1"/>
  <mc:AlternateContent xmlns:mc="http://schemas.openxmlformats.org/markup-compatibility/2006">
    <mc:Choice Requires="x15">
      <x15ac:absPath xmlns:x15ac="http://schemas.microsoft.com/office/spreadsheetml/2010/11/ac" url="\\Server-apb\rip\3.Associados\02 - BIA\2024\Tabelas em Excel Finais\"/>
    </mc:Choice>
  </mc:AlternateContent>
  <xr:revisionPtr revIDLastSave="0" documentId="13_ncr:1_{EEB9741A-1616-4661-8383-0629C794DFCC}" xr6:coauthVersionLast="36" xr6:coauthVersionMax="36" xr10:uidLastSave="{00000000-0000-0000-0000-000000000000}"/>
  <bookViews>
    <workbookView xWindow="0" yWindow="0" windowWidth="15360" windowHeight="7608" firstSheet="44" activeTab="52" xr2:uid="{00000000-000D-0000-FFFF-FFFF00000000}"/>
  </bookViews>
  <sheets>
    <sheet name="Índice" sheetId="11" r:id="rId1"/>
    <sheet name="Tabela 1" sheetId="9" r:id="rId2"/>
    <sheet name="Tabela 2" sheetId="12" r:id="rId3"/>
    <sheet name="Tabela 3" sheetId="13" r:id="rId4"/>
    <sheet name="Tabela 4" sheetId="14" r:id="rId5"/>
    <sheet name="Tabela 5" sheetId="15" r:id="rId6"/>
    <sheet name="Tabela 6" sheetId="20" r:id="rId7"/>
    <sheet name="Tabela 7" sheetId="21" r:id="rId8"/>
    <sheet name="Tabela 8" sheetId="25" r:id="rId9"/>
    <sheet name="Tabela 9" sheetId="26" r:id="rId10"/>
    <sheet name="Tabela 10" sheetId="19" r:id="rId11"/>
    <sheet name="Tabela 11" sheetId="22" r:id="rId12"/>
    <sheet name="Tabela 12" sheetId="23" r:id="rId13"/>
    <sheet name="Tabela 13" sheetId="24" r:id="rId14"/>
    <sheet name="Tabela 14" sheetId="18" r:id="rId15"/>
    <sheet name="Tabela 15" sheetId="27" r:id="rId16"/>
    <sheet name="Tabela 16" sheetId="17" r:id="rId17"/>
    <sheet name="Tabela 17" sheetId="28" r:id="rId18"/>
    <sheet name="Tabela 18" sheetId="29" r:id="rId19"/>
    <sheet name="Tabela 19" sheetId="30" r:id="rId20"/>
    <sheet name="Tabela 20" sheetId="31" r:id="rId21"/>
    <sheet name="Tabela 21" sheetId="32" r:id="rId22"/>
    <sheet name="Tabela 22" sheetId="16" r:id="rId23"/>
    <sheet name="Tabela 23" sheetId="33" r:id="rId24"/>
    <sheet name="Tabela 24" sheetId="34" r:id="rId25"/>
    <sheet name="Tabela 25" sheetId="35" r:id="rId26"/>
    <sheet name="Tabela 26" sheetId="36" r:id="rId27"/>
    <sheet name="Tabela 27" sheetId="37" r:id="rId28"/>
    <sheet name="Tabela 28" sheetId="38" r:id="rId29"/>
    <sheet name="Tabela 29" sheetId="79" r:id="rId30"/>
    <sheet name="Tabela 30" sheetId="39" r:id="rId31"/>
    <sheet name="Tabela 31" sheetId="82" r:id="rId32"/>
    <sheet name="Tabela 32" sheetId="70" r:id="rId33"/>
    <sheet name="Tabela 33" sheetId="87" r:id="rId34"/>
    <sheet name="Tabela 34" sheetId="84" r:id="rId35"/>
    <sheet name="Tabela 35" sheetId="40" r:id="rId36"/>
    <sheet name="Tabela 36" sheetId="73" r:id="rId37"/>
    <sheet name="Tabela 37" sheetId="85" r:id="rId38"/>
    <sheet name="Tabela 38" sheetId="88" r:id="rId39"/>
    <sheet name="Tabela 39" sheetId="80" r:id="rId40"/>
    <sheet name="Tabela 40" sheetId="83" r:id="rId41"/>
    <sheet name="Tabela 41" sheetId="74" r:id="rId42"/>
    <sheet name="Tablela 42" sheetId="90" r:id="rId43"/>
    <sheet name="Tabela 43" sheetId="50" r:id="rId44"/>
    <sheet name="Tabela 44" sheetId="49" r:id="rId45"/>
    <sheet name="Tabela 45" sheetId="89" r:id="rId46"/>
    <sheet name="Tabela 46" sheetId="61" r:id="rId47"/>
    <sheet name="Tabela 47" sheetId="54" r:id="rId48"/>
    <sheet name="Tabela 48" sheetId="55" r:id="rId49"/>
    <sheet name="Tabela 49" sheetId="58" r:id="rId50"/>
    <sheet name="Tabela 50" sheetId="62" r:id="rId51"/>
    <sheet name="Tabela 51" sheetId="63" r:id="rId52"/>
    <sheet name="Tabela 52" sheetId="64" r:id="rId53"/>
    <sheet name="Tabela 53" sheetId="65" r:id="rId54"/>
    <sheet name="Tabela 54" sheetId="76" r:id="rId55"/>
    <sheet name="Tabela 55" sheetId="66" r:id="rId56"/>
    <sheet name="Tabela 56" sheetId="67" r:id="rId57"/>
    <sheet name="Tabela 57" sheetId="68" r:id="rId58"/>
    <sheet name="Folha1" sheetId="69" r:id="rId59"/>
  </sheets>
  <definedNames>
    <definedName name="_xlnm.Print_Area" localSheetId="39">'Tabela 39'!$A$1:$E$24</definedName>
    <definedName name="_xlnm.Print_Area" localSheetId="47">'Tabela 47'!$A$1:$E$26</definedName>
  </definedNames>
  <calcPr calcId="191029"/>
</workbook>
</file>

<file path=xl/calcChain.xml><?xml version="1.0" encoding="utf-8"?>
<calcChain xmlns="http://schemas.openxmlformats.org/spreadsheetml/2006/main">
  <c r="B21" i="74" l="1"/>
  <c r="C21" i="74"/>
  <c r="C22" i="74" s="1"/>
  <c r="D21" i="74"/>
  <c r="E21" i="74"/>
  <c r="D22" i="74"/>
  <c r="E22" i="74"/>
  <c r="E20" i="14" l="1"/>
  <c r="E7" i="14"/>
  <c r="H15" i="9" l="1"/>
  <c r="G15" i="9"/>
  <c r="F15" i="9"/>
  <c r="H10" i="9"/>
  <c r="G10" i="9"/>
  <c r="F10" i="9"/>
  <c r="D15" i="9"/>
  <c r="C15" i="9"/>
  <c r="B15" i="9"/>
  <c r="D10" i="9"/>
  <c r="C10" i="9"/>
  <c r="B10" i="9"/>
  <c r="E7" i="15" l="1"/>
  <c r="I15" i="9" l="1"/>
  <c r="E15" i="9"/>
  <c r="D11" i="76" l="1"/>
  <c r="J12" i="9" l="1"/>
  <c r="E11" i="76" l="1"/>
  <c r="K12" i="9" l="1"/>
  <c r="K15" i="9"/>
  <c r="K14" i="9"/>
  <c r="K13" i="9"/>
  <c r="K10" i="9"/>
  <c r="K9" i="9"/>
  <c r="K8" i="9"/>
  <c r="K7" i="9"/>
  <c r="C11" i="76" l="1"/>
  <c r="B11" i="76"/>
  <c r="E15" i="15" l="1"/>
  <c r="D15" i="15"/>
  <c r="C15" i="15"/>
  <c r="B15" i="15"/>
  <c r="E11" i="15"/>
  <c r="D11" i="15"/>
  <c r="C11" i="15"/>
  <c r="B11" i="15"/>
  <c r="E14" i="15"/>
  <c r="D14" i="15"/>
  <c r="C14" i="15"/>
  <c r="E10" i="15"/>
  <c r="D10" i="15"/>
  <c r="C10" i="15"/>
  <c r="D7" i="15"/>
  <c r="C7" i="15"/>
  <c r="F7" i="15" l="1"/>
  <c r="F14" i="15"/>
  <c r="F10" i="15"/>
  <c r="I10" i="9" l="1"/>
  <c r="E10" i="9"/>
  <c r="C4" i="23" l="1"/>
  <c r="D4" i="23" s="1"/>
  <c r="E4" i="23" s="1"/>
  <c r="M15" i="9" l="1"/>
  <c r="M14" i="9"/>
  <c r="M13" i="9"/>
  <c r="M12" i="9"/>
  <c r="M10" i="9"/>
  <c r="M9" i="9"/>
  <c r="M8" i="9"/>
  <c r="M7" i="9"/>
  <c r="L15" i="9"/>
  <c r="L14" i="9"/>
  <c r="L13" i="9"/>
  <c r="L12" i="9"/>
  <c r="L10" i="9"/>
  <c r="L9" i="9"/>
  <c r="L8" i="9"/>
  <c r="L7" i="9"/>
  <c r="J14" i="9" l="1"/>
  <c r="J13" i="9"/>
  <c r="J9" i="9"/>
  <c r="J8" i="9"/>
  <c r="J7" i="9"/>
  <c r="J10" i="9" l="1"/>
  <c r="J15" i="9"/>
  <c r="E4" i="22" l="1"/>
  <c r="H4" i="22" s="1"/>
  <c r="K4" i="22" s="1"/>
  <c r="K4" i="19"/>
</calcChain>
</file>

<file path=xl/sharedStrings.xml><?xml version="1.0" encoding="utf-8"?>
<sst xmlns="http://schemas.openxmlformats.org/spreadsheetml/2006/main" count="1426" uniqueCount="521">
  <si>
    <t>-</t>
  </si>
  <si>
    <t>Associação Portuguesa de Bancos (APB)</t>
  </si>
  <si>
    <t>APB em % do Total do SBP</t>
  </si>
  <si>
    <t>Doméstica</t>
  </si>
  <si>
    <t>Filial</t>
  </si>
  <si>
    <t>Sucursal</t>
  </si>
  <si>
    <t>Total</t>
  </si>
  <si>
    <t>Nº de Instituições Financeiras</t>
  </si>
  <si>
    <t>Em % do Total</t>
  </si>
  <si>
    <t>Por Origem/Forma de Representação Legal</t>
  </si>
  <si>
    <t>Por Dimensão</t>
  </si>
  <si>
    <t>Grande</t>
  </si>
  <si>
    <t>Média</t>
  </si>
  <si>
    <t>Pequena</t>
  </si>
  <si>
    <t>Multiespecializada</t>
  </si>
  <si>
    <t>Especializada</t>
  </si>
  <si>
    <t>Fonte: BdP.</t>
  </si>
  <si>
    <t>Fonte: IFs, APB.</t>
  </si>
  <si>
    <r>
      <rPr>
        <vertAlign val="superscript"/>
        <sz val="8"/>
        <color theme="1"/>
        <rFont val="Calibri"/>
        <family val="2"/>
      </rPr>
      <t>(2)</t>
    </r>
    <r>
      <rPr>
        <sz val="8"/>
        <color theme="1"/>
        <rFont val="Calibri"/>
        <family val="2"/>
        <scheme val="minor"/>
      </rPr>
      <t xml:space="preserve"> As entidades correspondem, no caso da APB, aos seus Associados.</t>
    </r>
  </si>
  <si>
    <r>
      <rPr>
        <vertAlign val="superscript"/>
        <sz val="8"/>
        <color theme="1"/>
        <rFont val="Calibri"/>
        <family val="2"/>
      </rPr>
      <t>(1)</t>
    </r>
    <r>
      <rPr>
        <sz val="8"/>
        <color theme="1"/>
        <rFont val="Calibri"/>
        <family val="2"/>
        <scheme val="minor"/>
      </rPr>
      <t xml:space="preserve"> Classificam-se como "Grandes", as instituições financeiras que representam 5% inclusive ou mais do ativo agregado, como "Médias" as que representam entre 1% e 5%, e como "Pequenas" as que representam 1% inlcusive ou menos do total de ativo agregado. </t>
    </r>
  </si>
  <si>
    <r>
      <rPr>
        <vertAlign val="superscript"/>
        <sz val="8"/>
        <color theme="1"/>
        <rFont val="Calibri"/>
        <family val="2"/>
      </rPr>
      <t>(2)</t>
    </r>
    <r>
      <rPr>
        <sz val="8"/>
        <color theme="1"/>
        <rFont val="Calibri"/>
        <family val="2"/>
        <scheme val="minor"/>
      </rPr>
      <t xml:space="preserve"> A área de negócio das instituições financeiras é classificada como "Especializada" quando estas se dedicam, numa base exclusiva ou maioritariamente, a uma das seguintes atividades: crédito ao consumo, crédito imobiliário, crédito automóvel ou banca de investimento. Nos restantes casos, a área de negócio é classificada como "Multiespecializada".   </t>
    </r>
  </si>
  <si>
    <t>Total (milhões €)</t>
  </si>
  <si>
    <t>PIB Nacional (nominal)</t>
  </si>
  <si>
    <t>Ativo Agregado</t>
  </si>
  <si>
    <t>Ativo Agregado em % do PIB</t>
  </si>
  <si>
    <t>Fonte: IFs, APB, INE.</t>
  </si>
  <si>
    <t>Análise das Instituições Financeiras Associadas</t>
  </si>
  <si>
    <t>Recursos Humanos</t>
  </si>
  <si>
    <t>Afetos à Atividade Doméstica</t>
  </si>
  <si>
    <t>Afetos à Atividade Internacional</t>
  </si>
  <si>
    <t>Grande Dimensão</t>
  </si>
  <si>
    <t>Média Dimensão</t>
  </si>
  <si>
    <t>Pequena Dimensão</t>
  </si>
  <si>
    <t>Chefias</t>
  </si>
  <si>
    <t>Específicas</t>
  </si>
  <si>
    <t>Administrativas</t>
  </si>
  <si>
    <t>Auxiliares</t>
  </si>
  <si>
    <t>* (H) Homens; (M) Mulheres; (D) Diferencial.</t>
  </si>
  <si>
    <t>Domésticas</t>
  </si>
  <si>
    <t>Filiais</t>
  </si>
  <si>
    <t>Sucursais</t>
  </si>
  <si>
    <t>Total da amostra</t>
  </si>
  <si>
    <t>Variação</t>
  </si>
  <si>
    <t>Homens</t>
  </si>
  <si>
    <t>Mulheres</t>
  </si>
  <si>
    <t>Por Género:</t>
  </si>
  <si>
    <t>Por Idades:</t>
  </si>
  <si>
    <t>Até 30 anos</t>
  </si>
  <si>
    <t>De 30 a 44 anos</t>
  </si>
  <si>
    <t>45 anos ou mais</t>
  </si>
  <si>
    <t>Por Antiguidade:</t>
  </si>
  <si>
    <t>Até 1 ano</t>
  </si>
  <si>
    <t>de 1 a 5 anos</t>
  </si>
  <si>
    <t>de 6 a 10 anos</t>
  </si>
  <si>
    <t>de 11 a 15 anos</t>
  </si>
  <si>
    <t>mais de 15 anos</t>
  </si>
  <si>
    <t>Por Vínculo Contratual:</t>
  </si>
  <si>
    <t>Efectivos</t>
  </si>
  <si>
    <t>Contratados a prazo</t>
  </si>
  <si>
    <t>Por Habilitações Literárias:</t>
  </si>
  <si>
    <t>Ensino Básico</t>
  </si>
  <si>
    <t>Ensino Secundário</t>
  </si>
  <si>
    <t>Ensino Superior</t>
  </si>
  <si>
    <t>Por Funções:</t>
  </si>
  <si>
    <t>Por Actividade:</t>
  </si>
  <si>
    <t>Comercial</t>
  </si>
  <si>
    <t>Outra</t>
  </si>
  <si>
    <t>Por Género</t>
  </si>
  <si>
    <t>Por Idades</t>
  </si>
  <si>
    <t>Por Antiguidade</t>
  </si>
  <si>
    <t>Por Vínculo Contratual</t>
  </si>
  <si>
    <t>Por Habilitações Literárias</t>
  </si>
  <si>
    <t>Por Funções</t>
  </si>
  <si>
    <t>%</t>
  </si>
  <si>
    <t>Tempo Integral</t>
  </si>
  <si>
    <t>Horário Parcial</t>
  </si>
  <si>
    <t>Horário Diferenciado</t>
  </si>
  <si>
    <t>Trabalho por turnos</t>
  </si>
  <si>
    <t>Até 29 anos</t>
  </si>
  <si>
    <t>Número de Formandos</t>
  </si>
  <si>
    <t>Número de Participantes em Acções de Formação</t>
  </si>
  <si>
    <t>Horas de Formação Realizadas</t>
  </si>
  <si>
    <t>Número de Ações de Formação Realizadas</t>
  </si>
  <si>
    <t>Internas</t>
  </si>
  <si>
    <t>Externas</t>
  </si>
  <si>
    <t>Tipologia de Ações de Formação Realizadas</t>
  </si>
  <si>
    <t>Número de Participantes em Ações de Formação</t>
  </si>
  <si>
    <t>Metodologia das Ações de Formação</t>
  </si>
  <si>
    <t>Formação presencial</t>
  </si>
  <si>
    <t>Outras</t>
  </si>
  <si>
    <t>Custos com entidades externas</t>
  </si>
  <si>
    <t>Custos internos</t>
  </si>
  <si>
    <t>Total (€)</t>
  </si>
  <si>
    <t>Gastos por Formando</t>
  </si>
  <si>
    <t>Gastos por Participante</t>
  </si>
  <si>
    <t>Número de balcões em Portugal</t>
  </si>
  <si>
    <t>Promotores Externos</t>
  </si>
  <si>
    <t>Agências Imobiliárias</t>
  </si>
  <si>
    <t>Agentes de Seguros</t>
  </si>
  <si>
    <t>Outros promotores</t>
  </si>
  <si>
    <t> -</t>
  </si>
  <si>
    <t>Número de Balcões</t>
  </si>
  <si>
    <t>Por Distrito</t>
  </si>
  <si>
    <t>Aveiro</t>
  </si>
  <si>
    <t>Beja</t>
  </si>
  <si>
    <t>Braga</t>
  </si>
  <si>
    <t>Bragança</t>
  </si>
  <si>
    <t>Castelo Branco</t>
  </si>
  <si>
    <t>Coimbra</t>
  </si>
  <si>
    <t>Évora</t>
  </si>
  <si>
    <t>Faro</t>
  </si>
  <si>
    <t>Guarda</t>
  </si>
  <si>
    <t>Leiria</t>
  </si>
  <si>
    <t>Lisboa</t>
  </si>
  <si>
    <t>Portalegre</t>
  </si>
  <si>
    <t>Porto</t>
  </si>
  <si>
    <t>Santarém</t>
  </si>
  <si>
    <t>Setúbal</t>
  </si>
  <si>
    <t>Viana do Castelo</t>
  </si>
  <si>
    <t>Vila Real</t>
  </si>
  <si>
    <t>Viseu</t>
  </si>
  <si>
    <t>Funchal</t>
  </si>
  <si>
    <t>Angra do Heroísmo</t>
  </si>
  <si>
    <t>Horta</t>
  </si>
  <si>
    <t>Ponta Delgada</t>
  </si>
  <si>
    <t>Habitantes por Balcão e Variação Anual</t>
  </si>
  <si>
    <t>Sucursais e Escritórios de Representação no Exterior</t>
  </si>
  <si>
    <t xml:space="preserve">Total </t>
  </si>
  <si>
    <t>Distribuição Geográfica</t>
  </si>
  <si>
    <t>Europa</t>
  </si>
  <si>
    <t>África</t>
  </si>
  <si>
    <t xml:space="preserve">América </t>
  </si>
  <si>
    <t>Ásia</t>
  </si>
  <si>
    <t>- </t>
  </si>
  <si>
    <t>Número de ATMs das Instituições Financeiras Associadas</t>
  </si>
  <si>
    <t>Rede Multibanco</t>
  </si>
  <si>
    <t>Rede Própria</t>
  </si>
  <si>
    <t>Fonte: SIBS, IFs, APB.</t>
  </si>
  <si>
    <t>Número de Utilizadores de Homebanking</t>
  </si>
  <si>
    <t>Indicadores de Cobertura Bancária</t>
  </si>
  <si>
    <t>Análise de solvabilidade</t>
  </si>
  <si>
    <t>Indicadores de Eficiência</t>
  </si>
  <si>
    <t>Atividade Internacional</t>
  </si>
  <si>
    <t>Ativo (milhões €)</t>
  </si>
  <si>
    <t>Em Valor de Ativo (milhões €)</t>
  </si>
  <si>
    <t>Em % do total</t>
  </si>
  <si>
    <t>milhões €</t>
  </si>
  <si>
    <t>Derivados</t>
  </si>
  <si>
    <t>Depósitos</t>
  </si>
  <si>
    <t>Outros Resultados (OR)</t>
  </si>
  <si>
    <t>Produto Bancário (PB)</t>
  </si>
  <si>
    <t>Custos Operativos</t>
  </si>
  <si>
    <t>Resultado Bruto de Exploração (RBE)</t>
  </si>
  <si>
    <t>Resultado Antes de Impostos (RAI)</t>
  </si>
  <si>
    <t>Custos com pessoal</t>
  </si>
  <si>
    <t>Gastos gerais administrativos</t>
  </si>
  <si>
    <t>Margem Financeira (MF)</t>
  </si>
  <si>
    <t>Resultados de Serviços e Comissões</t>
  </si>
  <si>
    <t>Resultados de Operações Financeiras</t>
  </si>
  <si>
    <t>Outros Resultados</t>
  </si>
  <si>
    <t>Provisões e Similares</t>
  </si>
  <si>
    <t>Ajustamentos para apuramento do lucro tributável / prejuízo fiscal</t>
  </si>
  <si>
    <t>De aplicação a todos os sujeitos passivos de IRC:</t>
  </si>
  <si>
    <t>Mais-valias e imparidades em participações (líquidas)</t>
  </si>
  <si>
    <t>Eliminação da dupla tributação económica dos lucros distribuídos</t>
  </si>
  <si>
    <t>Benefícios fiscais</t>
  </si>
  <si>
    <t>Gastos e rendimentos não relevantes para efeitos fiscais</t>
  </si>
  <si>
    <t>Provisões para outros riscos</t>
  </si>
  <si>
    <t>Imputação de lucros de sociedades não residentes sujeitas a um regime fiscal privilegiado</t>
  </si>
  <si>
    <t>Benefícios de cessação de emprego, benefícios de reforma e outros benefícios pós-emprego ou a long prazo de empregados</t>
  </si>
  <si>
    <t>Imparidades para risco de crédito</t>
  </si>
  <si>
    <t>Lucro Tributável  / Prejuízo Fiscal do Exercício</t>
  </si>
  <si>
    <t>Utilização de prejuízos fiscais de exercícios anteriores</t>
  </si>
  <si>
    <t>Impostos sobre o rendimento (IRC)</t>
  </si>
  <si>
    <t>Taxa de Imposto sobre o Rendimento (%)</t>
  </si>
  <si>
    <t>Impostos sobre o rendimento suportados no estrangeiro líquidos de dedução por dupla tributação</t>
  </si>
  <si>
    <t>Tributações autónomas</t>
  </si>
  <si>
    <t>Total de Derramas, Tributações Autónomas e Imposto Sobre o Rendimento Suportado no Estrangeiro</t>
  </si>
  <si>
    <t>Taxa Social Única</t>
  </si>
  <si>
    <t>Encargo com pensões</t>
  </si>
  <si>
    <t>Outros encargos</t>
  </si>
  <si>
    <t>Ativo Total (Milhões €)</t>
  </si>
  <si>
    <t>Fundos Próprios (Milhões €)</t>
  </si>
  <si>
    <t>Common Equity Tier 1 (CET1)</t>
  </si>
  <si>
    <t>Fundos Próprios Elegíveis</t>
  </si>
  <si>
    <t>Ativos Ponderados pelo Risco (Milhões €)</t>
  </si>
  <si>
    <t>Risco de crédito</t>
  </si>
  <si>
    <t>Risco de mercado</t>
  </si>
  <si>
    <t>Risco operacional</t>
  </si>
  <si>
    <t>Posições em risco - Ajustamento da avaliação de crédito</t>
  </si>
  <si>
    <t>Ativos ponderados pelo risco</t>
  </si>
  <si>
    <t>Indicadores de Eficiência Por Empregado</t>
  </si>
  <si>
    <t>População por Empregado</t>
  </si>
  <si>
    <t>Produto Bancário por Empregado</t>
  </si>
  <si>
    <t>Indicadores de Eficiência Por Balcão</t>
  </si>
  <si>
    <t>Produto Bancário por Balcão</t>
  </si>
  <si>
    <t>Total (número de habitantes)</t>
  </si>
  <si>
    <t>Total (milhares €)</t>
  </si>
  <si>
    <t>Margem Financeira</t>
  </si>
  <si>
    <t>Produto Bancário</t>
  </si>
  <si>
    <t>Provisões e Imparidades</t>
  </si>
  <si>
    <t>Por Atividade</t>
  </si>
  <si>
    <t>Índice</t>
  </si>
  <si>
    <r>
      <rPr>
        <vertAlign val="superscript"/>
        <sz val="8"/>
        <color theme="1"/>
        <rFont val="Calibri"/>
        <family val="2"/>
      </rPr>
      <t>(1)</t>
    </r>
    <r>
      <rPr>
        <sz val="8"/>
        <color theme="1"/>
        <rFont val="Calibri"/>
        <family val="2"/>
        <scheme val="minor"/>
      </rPr>
      <t xml:space="preserve"> Os custos com entidades externas e os custos internos não estão diretamente relacionados com a classificação das ações de formação, em internas e externas.</t>
    </r>
  </si>
  <si>
    <r>
      <rPr>
        <vertAlign val="superscript"/>
        <sz val="8"/>
        <color theme="1"/>
        <rFont val="Calibri"/>
        <family val="2"/>
      </rPr>
      <t>(2)</t>
    </r>
    <r>
      <rPr>
        <sz val="8"/>
        <color theme="1"/>
        <rFont val="Calibri"/>
        <family val="2"/>
        <scheme val="minor"/>
      </rPr>
      <t xml:space="preserve"> Taxa de crescimento anual do total dos gastos em ações de formação.</t>
    </r>
  </si>
  <si>
    <r>
      <rPr>
        <vertAlign val="superscript"/>
        <sz val="8"/>
        <color theme="1"/>
        <rFont val="Calibri"/>
        <family val="2"/>
      </rPr>
      <t>(1)</t>
    </r>
    <r>
      <rPr>
        <sz val="8"/>
        <color theme="1"/>
        <rFont val="Calibri"/>
        <family val="2"/>
        <scheme val="minor"/>
      </rPr>
      <t xml:space="preserve"> Número total de ATMs da rede Multibanco em Portugal (inclui os equipamentos de outras instituições financeiras que não são associadas da APB).</t>
    </r>
  </si>
  <si>
    <r>
      <rPr>
        <vertAlign val="superscript"/>
        <sz val="8"/>
        <color theme="1"/>
        <rFont val="Calibri"/>
        <family val="2"/>
      </rPr>
      <t>(1)</t>
    </r>
    <r>
      <rPr>
        <sz val="8"/>
        <color theme="1"/>
        <rFont val="Calibri"/>
        <family val="2"/>
        <scheme val="minor"/>
      </rPr>
      <t xml:space="preserve"> A aproximação às derramas correspondeu à aplicação de uma taxa de 1,5% sobre o lucro tribitável a que acresceu uma taxa entre 3% a 7% consoante o montante do lucro tributável.</t>
    </r>
  </si>
  <si>
    <r>
      <rPr>
        <vertAlign val="superscript"/>
        <sz val="8"/>
        <color theme="1"/>
        <rFont val="Calibri"/>
        <family val="2"/>
      </rPr>
      <t>(1)</t>
    </r>
    <r>
      <rPr>
        <sz val="8"/>
        <color theme="1"/>
        <rFont val="Calibri"/>
        <family val="2"/>
        <scheme val="minor"/>
      </rPr>
      <t xml:space="preserve"> Englobam Imposto de Selo, IVA não dedutível e IMI</t>
    </r>
  </si>
  <si>
    <r>
      <rPr>
        <vertAlign val="superscript"/>
        <sz val="8"/>
        <color theme="1"/>
        <rFont val="Calibri"/>
        <family val="2"/>
      </rPr>
      <t>(1)</t>
    </r>
    <r>
      <rPr>
        <sz val="8"/>
        <color theme="1"/>
        <rFont val="Calibri"/>
        <family val="2"/>
        <scheme val="minor"/>
      </rPr>
      <t xml:space="preserve"> Não inclui valores extrapatrimoniais.</t>
    </r>
  </si>
  <si>
    <r>
      <rPr>
        <vertAlign val="superscript"/>
        <sz val="8"/>
        <color theme="1"/>
        <rFont val="Calibri"/>
        <family val="2"/>
      </rPr>
      <t>(2)</t>
    </r>
    <r>
      <rPr>
        <sz val="8"/>
        <color theme="1"/>
        <rFont val="Calibri"/>
        <family val="2"/>
        <scheme val="minor"/>
      </rPr>
      <t xml:space="preserve"> Rácios calculados segundo as regras </t>
    </r>
    <r>
      <rPr>
        <i/>
        <sz val="8"/>
        <color theme="1"/>
        <rFont val="Calibri"/>
        <family val="2"/>
        <scheme val="minor"/>
      </rPr>
      <t>phase-in.</t>
    </r>
  </si>
  <si>
    <r>
      <rPr>
        <vertAlign val="superscript"/>
        <sz val="8"/>
        <color theme="1"/>
        <rFont val="Calibri"/>
        <family val="2"/>
      </rPr>
      <t>(2)</t>
    </r>
    <r>
      <rPr>
        <sz val="8"/>
        <color theme="1"/>
        <rFont val="Calibri"/>
        <family val="2"/>
        <scheme val="minor"/>
      </rPr>
      <t xml:space="preserve"> Equivale à média aritmética entre o ativo do período n e o ativo do período n-1.</t>
    </r>
  </si>
  <si>
    <t>Idade média (anos)</t>
  </si>
  <si>
    <t>Por dimensão das instituições</t>
  </si>
  <si>
    <t>Por origem/forma das instituições</t>
  </si>
  <si>
    <t>Antiguidade média (anos)</t>
  </si>
  <si>
    <t>Gastos em Ações de Formação</t>
  </si>
  <si>
    <t>Gastos por Ação de Formação</t>
  </si>
  <si>
    <r>
      <rPr>
        <vertAlign val="superscript"/>
        <sz val="8"/>
        <color theme="1"/>
        <rFont val="Calibri"/>
        <family val="2"/>
      </rPr>
      <t>(3)</t>
    </r>
    <r>
      <rPr>
        <sz val="8"/>
        <color theme="1"/>
        <rFont val="Calibri"/>
        <family val="2"/>
        <scheme val="minor"/>
      </rPr>
      <t xml:space="preserve"> Total dos  gastos em ações de formação em percentagem do total dos gastos gerais administrativos.</t>
    </r>
  </si>
  <si>
    <t>CET 1</t>
  </si>
  <si>
    <t>Tier 1</t>
  </si>
  <si>
    <t>Solvabilidade Total</t>
  </si>
  <si>
    <t>Cost-to-Income</t>
  </si>
  <si>
    <t>Ativo Agregado (milhões €)</t>
  </si>
  <si>
    <t>Taxa de variação anual</t>
  </si>
  <si>
    <t>Percentagem no total do ativo consolidado</t>
  </si>
  <si>
    <t>Em percentagem do total de ativo</t>
  </si>
  <si>
    <t>Contribuição para a taxa de variação do número de balcões</t>
  </si>
  <si>
    <t>Percentagem no total da margem financeira consolidada</t>
  </si>
  <si>
    <t>Percentagem no total do produto bancário consolidado</t>
  </si>
  <si>
    <t>Percentagem no total dos custos operativos consolidados</t>
  </si>
  <si>
    <t>Percentagem no total das provisões e imparidades consolidadas</t>
  </si>
  <si>
    <r>
      <rPr>
        <vertAlign val="superscript"/>
        <sz val="8"/>
        <color theme="1"/>
        <rFont val="Calibri"/>
        <family val="2"/>
      </rPr>
      <t>(1)</t>
    </r>
    <r>
      <rPr>
        <sz val="8"/>
        <color theme="1"/>
        <rFont val="Calibri"/>
        <family val="2"/>
        <scheme val="minor"/>
      </rPr>
      <t xml:space="preserve"> Método de formação com reduzida ou nula intervenção presencial do formador, e que utiliza materiais didáticos diversos em suporte escrito,áudio, vídeo, informático ou multimédia, ou uma combinação destes.</t>
    </r>
  </si>
  <si>
    <r>
      <rPr>
        <vertAlign val="superscript"/>
        <sz val="8"/>
        <color theme="1"/>
        <rFont val="Calibri"/>
        <family val="2"/>
      </rPr>
      <t>(3)</t>
    </r>
    <r>
      <rPr>
        <sz val="8"/>
        <color theme="1"/>
        <rFont val="Calibri"/>
        <family val="2"/>
        <scheme val="minor"/>
      </rPr>
      <t xml:space="preserve"> Apenas custos com pessoal.</t>
    </r>
  </si>
  <si>
    <t>Ativos financeiros pelo justo valor através de outro rendimento integral</t>
  </si>
  <si>
    <t>Ativos financeiros pelo custo amortizado</t>
  </si>
  <si>
    <t>Títulos de dívida</t>
  </si>
  <si>
    <t>Empréstimos e adiantamentos</t>
  </si>
  <si>
    <t>Outros ativos</t>
  </si>
  <si>
    <t>Consumo e outros fins</t>
  </si>
  <si>
    <t>Agricultura, silvicultura e pesca</t>
  </si>
  <si>
    <t>Industrias extrativas</t>
  </si>
  <si>
    <t>Indústrias transformadoras</t>
  </si>
  <si>
    <t>Produção e distribuição de eletricidade, gás, vapor e ar condicionado</t>
  </si>
  <si>
    <t>Abastecimento de água</t>
  </si>
  <si>
    <t>Construção</t>
  </si>
  <si>
    <t>Comércio por grosso e a retalho</t>
  </si>
  <si>
    <t>Transportes e armazenagem</t>
  </si>
  <si>
    <t>Atividades de alojamento e restauração</t>
  </si>
  <si>
    <t>Informação e comunicação</t>
  </si>
  <si>
    <t>Atividades financeiras e de seguros</t>
  </si>
  <si>
    <t>Atividades imobiliárias</t>
  </si>
  <si>
    <t>Atividades de consultoria, científicas, técnicas e similares</t>
  </si>
  <si>
    <t>Atividades administrativas e de serviços de apoio</t>
  </si>
  <si>
    <t>Administração pública e defesa, segurança social obrigatória</t>
  </si>
  <si>
    <t>Educação</t>
  </si>
  <si>
    <t>Serviços de saúde humana e atividades de ação social</t>
  </si>
  <si>
    <t>Atividades artísticas, de espetáculos e recreativas</t>
  </si>
  <si>
    <t>Outros serviços</t>
  </si>
  <si>
    <t>Habitação</t>
  </si>
  <si>
    <t>Rácio de NPL's</t>
  </si>
  <si>
    <t>Rácio de cobertura de NPL's</t>
  </si>
  <si>
    <t>Posições curtas</t>
  </si>
  <si>
    <t>Títulos de dívida emitidos</t>
  </si>
  <si>
    <t>Outros passivos financeiros</t>
  </si>
  <si>
    <t>Outros passivos</t>
  </si>
  <si>
    <t>Empréstimos a sociedades não financeiras</t>
  </si>
  <si>
    <t>Total de empréstimos a sociedades não financeiras (valor bruto)</t>
  </si>
  <si>
    <t xml:space="preserve">    Asset-backed securities</t>
  </si>
  <si>
    <t xml:space="preserve">    Contratos híbridos</t>
  </si>
  <si>
    <t>Contas correntes / depósitos overnight</t>
  </si>
  <si>
    <t>Acordos de recompra</t>
  </si>
  <si>
    <t>Ganhos ou perdas com o desreconhecimento de ativos e passivos não mensurados pelo justo valor através dos resultados, valor líquido</t>
  </si>
  <si>
    <t>Ganhos ou perdas em operações financeiras ao justo valor através de resultados, valor líquido</t>
  </si>
  <si>
    <t>Ganhos ou perdas da contabilidade de cobertura, valor líquido</t>
  </si>
  <si>
    <t>Diferenças cambiais (ganhos ou perdas), valor líquido</t>
  </si>
  <si>
    <t>Ganhos ou perdas com o desreconhecimento de ativos não financeiros, valor líquido</t>
  </si>
  <si>
    <t>Outras receitas e despesas operacionais</t>
  </si>
  <si>
    <t>Receitas de juros</t>
  </si>
  <si>
    <t>Despesas com juros</t>
  </si>
  <si>
    <t>Depreciações e amortizações</t>
  </si>
  <si>
    <t>Custos Operacionais</t>
  </si>
  <si>
    <t>Provisões ou reversão de provisões</t>
  </si>
  <si>
    <t>Imparidades ou reversão de imparidades de ativos financeiros não mensurados pelo justo valor através de resultados</t>
  </si>
  <si>
    <t xml:space="preserve">Imparidades ou reversão de imparidades de investimentos em subsidiárias, empreendimentos conjuntos e associadas </t>
  </si>
  <si>
    <t>Imparidades ou reversão de imparidades de ativos não financeiros</t>
  </si>
  <si>
    <t>Proporção nos lucros ou prejuízos de investimentos em subsidiárias, empreendimentos conjuntos e associadas contabilizadas pelo método da equivalência</t>
  </si>
  <si>
    <t>Lucros ou prejuízos com ativos não correntes e grupos para alienação classificados como detidos para venda não elegíveis como unidades operacionais descontinuadas</t>
  </si>
  <si>
    <t>Impostos relacionadas com os resultados de unidades operacionais em continuação</t>
  </si>
  <si>
    <t>Lucros ou prejuízos de unidades operacionais descontinuadas após dedução de impostos</t>
  </si>
  <si>
    <t>Derivados de cobertura</t>
  </si>
  <si>
    <t>Derivados de negociação</t>
  </si>
  <si>
    <t>Valores mobiliários</t>
  </si>
  <si>
    <t>Compensação e liquidação</t>
  </si>
  <si>
    <t>Gestão de ativos</t>
  </si>
  <si>
    <t>Custódia</t>
  </si>
  <si>
    <t>Serviços administrativos centrais para investimento coletivo</t>
  </si>
  <si>
    <t>Serviços de pagamento</t>
  </si>
  <si>
    <t>Recursos de clientes distribuídos mas não geridos</t>
  </si>
  <si>
    <t>Instrumentos financeiros estruturados</t>
  </si>
  <si>
    <t>Atividades de serviço a empréstimos</t>
  </si>
  <si>
    <t>Compromissos de empréstimo concedidos</t>
  </si>
  <si>
    <t>Garantias financeiras concedidas</t>
  </si>
  <si>
    <t>Outros</t>
  </si>
  <si>
    <t>Garantias financeiras recebidas</t>
  </si>
  <si>
    <t>Compromissos de empréstimo recebidos</t>
  </si>
  <si>
    <t xml:space="preserve">Depósitos </t>
  </si>
  <si>
    <t xml:space="preserve">Outros passivos financeiros </t>
  </si>
  <si>
    <t>Instrumentos de capital</t>
  </si>
  <si>
    <t>Alterações do justo valor do instrumento de cobertura</t>
  </si>
  <si>
    <t>Alterações do justo valor do elemento coberto atribuíveis ao risco coberto</t>
  </si>
  <si>
    <t>Resultados de operações financeiras</t>
  </si>
  <si>
    <t>Balcão Móvel</t>
  </si>
  <si>
    <t>Balcão móvel</t>
  </si>
  <si>
    <t>Receitas de dividendos</t>
  </si>
  <si>
    <t>Resultados de Serviços de Comissões (MF)</t>
  </si>
  <si>
    <t>Receitas de serviços e comissões</t>
  </si>
  <si>
    <t>Despesas com serviços e comissões</t>
  </si>
  <si>
    <r>
      <rPr>
        <vertAlign val="superscript"/>
        <sz val="8"/>
        <color theme="1"/>
        <rFont val="Calibri"/>
        <family val="2"/>
      </rPr>
      <t>(1)</t>
    </r>
    <r>
      <rPr>
        <sz val="8"/>
        <color theme="1"/>
        <rFont val="Calibri"/>
        <family val="2"/>
        <scheme val="minor"/>
      </rPr>
      <t xml:space="preserve"> Na presente tabela, as instituições financeiras que pertencem a um grupo foram contabilizadas apenas como uma única entidade, cujo valor do ativo corresponde ao valor consolidado dos ativos bancários  das várias instituições financeiras que a integram. Os valores apresentados para o SBP foram cedidos à APB pelo Banco de Portugal.</t>
    </r>
  </si>
  <si>
    <t>Encargos fiscais</t>
  </si>
  <si>
    <t>Encargos parafiscais</t>
  </si>
  <si>
    <t>Nota: Atividade consolidada de seis grupos bancários associados.</t>
  </si>
  <si>
    <t>Número Global de Colaboradores</t>
  </si>
  <si>
    <t>Contribuição para a taxa de variação do número de colaboradores</t>
  </si>
  <si>
    <t>Número de Colaboradores</t>
  </si>
  <si>
    <t xml:space="preserve">Caixa e disponibilidades </t>
  </si>
  <si>
    <t>Taxa de crescimento anual</t>
  </si>
  <si>
    <t>Em % do total de activo</t>
  </si>
  <si>
    <t>Ativos financeiros contabilizados ao justo valor através de resultados</t>
  </si>
  <si>
    <t>Derivados (milhões €)</t>
  </si>
  <si>
    <t>Instrumentos de capital próprio (milhões €)</t>
  </si>
  <si>
    <t>Titulos de dívida (milhões €)</t>
  </si>
  <si>
    <t>Empréstimos (milhões €)</t>
  </si>
  <si>
    <t>Bancos centrais</t>
  </si>
  <si>
    <t>Instituições de crédito</t>
  </si>
  <si>
    <t>Empresas e administração pública</t>
  </si>
  <si>
    <t>Particulares habitação</t>
  </si>
  <si>
    <t>Particulares consumo e outros fins</t>
  </si>
  <si>
    <t>Total de empréstimos</t>
  </si>
  <si>
    <t>Total de imparidades</t>
  </si>
  <si>
    <t>Total líquido</t>
  </si>
  <si>
    <t>Taxa de variaçao anual</t>
  </si>
  <si>
    <t>Em % do total de empréstimos</t>
  </si>
  <si>
    <t>Total de Passivo</t>
  </si>
  <si>
    <t>Passivos financeiros contabilizados ao justo valor através de resultados</t>
  </si>
  <si>
    <t>Em % do total de balanço</t>
  </si>
  <si>
    <t>Passivos financeiros ao custo amortizado</t>
  </si>
  <si>
    <t>Em percentagem do total de balanço</t>
  </si>
  <si>
    <t>Capitais Próprios</t>
  </si>
  <si>
    <t>Total de Passivo e Capitais Próprios</t>
  </si>
  <si>
    <t>Total de depósitos</t>
  </si>
  <si>
    <t>Particulares</t>
  </si>
  <si>
    <t>Passivos financeiros contabilizaddos ao justo valor através de resultados</t>
  </si>
  <si>
    <t>Titulos de dívida emitidos (milhões €)</t>
  </si>
  <si>
    <t>Depósitos (milhões €)</t>
  </si>
  <si>
    <t>Outros passivos financeiros (milhões €)</t>
  </si>
  <si>
    <t>Total de Depósitos (milhões €)</t>
  </si>
  <si>
    <t>À vista [call] e a curto prazo [contas correntes]</t>
  </si>
  <si>
    <t>Cartões de crédito</t>
  </si>
  <si>
    <t>Contas comerciais a receber</t>
  </si>
  <si>
    <t>Locações financeiras</t>
  </si>
  <si>
    <t>Empréstimos para operações de revenda</t>
  </si>
  <si>
    <t>Outros empréstimos</t>
  </si>
  <si>
    <t>Adiantamentos que não sejam empréstimos</t>
  </si>
  <si>
    <r>
      <t xml:space="preserve">    Obrigações cobertas </t>
    </r>
    <r>
      <rPr>
        <i/>
        <sz val="10"/>
        <rFont val="Calibri"/>
        <family val="2"/>
        <scheme val="minor"/>
      </rPr>
      <t>(covered bonds)</t>
    </r>
  </si>
  <si>
    <t>Instrumentos financeiros compostos não convertíveis</t>
  </si>
  <si>
    <t>Total de títulos de dívida emitidos</t>
  </si>
  <si>
    <t>Total de ativo</t>
  </si>
  <si>
    <t>Goodwill negativo reconhecido nos resultados</t>
  </si>
  <si>
    <t>Resultado Líquido (RL)</t>
  </si>
  <si>
    <r>
      <t xml:space="preserve">Resultado Antes de Impostos </t>
    </r>
    <r>
      <rPr>
        <b/>
        <vertAlign val="superscript"/>
        <sz val="10"/>
        <color theme="1"/>
        <rFont val="Calibri"/>
        <family val="2"/>
      </rPr>
      <t>(1)</t>
    </r>
  </si>
  <si>
    <r>
      <t xml:space="preserve">Outros </t>
    </r>
    <r>
      <rPr>
        <vertAlign val="superscript"/>
        <sz val="10"/>
        <color theme="1"/>
        <rFont val="Calibri"/>
        <family val="2"/>
      </rPr>
      <t>(2)</t>
    </r>
  </si>
  <si>
    <r>
      <t xml:space="preserve">Matéria Coletável </t>
    </r>
    <r>
      <rPr>
        <b/>
        <vertAlign val="superscript"/>
        <sz val="10"/>
        <color theme="1"/>
        <rFont val="Calibri"/>
        <family val="2"/>
      </rPr>
      <t>(3)</t>
    </r>
  </si>
  <si>
    <r>
      <t xml:space="preserve">Ativo Total </t>
    </r>
    <r>
      <rPr>
        <vertAlign val="superscript"/>
        <sz val="10"/>
        <color theme="1"/>
        <rFont val="Calibri"/>
        <family val="2"/>
      </rPr>
      <t>(1)</t>
    </r>
  </si>
  <si>
    <r>
      <rPr>
        <i/>
        <sz val="10"/>
        <color theme="1"/>
        <rFont val="Calibri"/>
        <family val="2"/>
      </rPr>
      <t>Tier</t>
    </r>
    <r>
      <rPr>
        <sz val="10"/>
        <color theme="1"/>
        <rFont val="Calibri"/>
        <family val="2"/>
        <scheme val="minor"/>
      </rPr>
      <t xml:space="preserve"> 1</t>
    </r>
  </si>
  <si>
    <r>
      <rPr>
        <i/>
        <sz val="10"/>
        <color theme="1"/>
        <rFont val="Calibri"/>
        <family val="2"/>
      </rPr>
      <t>Tier</t>
    </r>
    <r>
      <rPr>
        <sz val="10"/>
        <color theme="1"/>
        <rFont val="Calibri"/>
        <family val="2"/>
        <scheme val="minor"/>
      </rPr>
      <t xml:space="preserve"> 2</t>
    </r>
  </si>
  <si>
    <r>
      <t xml:space="preserve">Rácios de Fundos Próprios (%) </t>
    </r>
    <r>
      <rPr>
        <b/>
        <vertAlign val="superscript"/>
        <sz val="10"/>
        <color theme="1"/>
        <rFont val="Calibri"/>
        <family val="2"/>
      </rPr>
      <t>(2)</t>
    </r>
  </si>
  <si>
    <t>Custos operacionais</t>
  </si>
  <si>
    <r>
      <t xml:space="preserve">Número Global de Empregados </t>
    </r>
    <r>
      <rPr>
        <b/>
        <vertAlign val="superscript"/>
        <sz val="10"/>
        <color theme="1"/>
        <rFont val="Calibri"/>
        <family val="2"/>
      </rPr>
      <t>(1)</t>
    </r>
  </si>
  <si>
    <r>
      <t xml:space="preserve">Ativo Total Médio </t>
    </r>
    <r>
      <rPr>
        <b/>
        <vertAlign val="superscript"/>
        <sz val="10"/>
        <color theme="1"/>
        <rFont val="Calibri"/>
        <family val="2"/>
      </rPr>
      <t>(2)</t>
    </r>
    <r>
      <rPr>
        <b/>
        <sz val="10"/>
        <color theme="1"/>
        <rFont val="Calibri"/>
        <family val="2"/>
        <scheme val="minor"/>
      </rPr>
      <t xml:space="preserve"> por Empregado</t>
    </r>
  </si>
  <si>
    <r>
      <t xml:space="preserve">Custo Médio </t>
    </r>
    <r>
      <rPr>
        <b/>
        <vertAlign val="superscript"/>
        <sz val="10"/>
        <color theme="1"/>
        <rFont val="Calibri"/>
        <family val="2"/>
      </rPr>
      <t>(3)</t>
    </r>
    <r>
      <rPr>
        <b/>
        <sz val="10"/>
        <color theme="1"/>
        <rFont val="Calibri"/>
        <family val="2"/>
        <scheme val="minor"/>
      </rPr>
      <t xml:space="preserve"> por Empregado</t>
    </r>
  </si>
  <si>
    <r>
      <t xml:space="preserve">Número de Balcões </t>
    </r>
    <r>
      <rPr>
        <b/>
        <vertAlign val="superscript"/>
        <sz val="10"/>
        <color theme="1"/>
        <rFont val="Calibri"/>
        <family val="2"/>
      </rPr>
      <t>(1)</t>
    </r>
  </si>
  <si>
    <r>
      <t xml:space="preserve">Ativo Total Médio </t>
    </r>
    <r>
      <rPr>
        <b/>
        <vertAlign val="superscript"/>
        <sz val="10"/>
        <color theme="1"/>
        <rFont val="Calibri"/>
        <family val="2"/>
      </rPr>
      <t>(2)</t>
    </r>
    <r>
      <rPr>
        <b/>
        <sz val="10"/>
        <color theme="1"/>
        <rFont val="Calibri"/>
        <family val="2"/>
        <scheme val="minor"/>
      </rPr>
      <t xml:space="preserve"> por Balcão</t>
    </r>
  </si>
  <si>
    <r>
      <rPr>
        <vertAlign val="superscript"/>
        <sz val="8"/>
        <color theme="1"/>
        <rFont val="Calibri"/>
        <family val="2"/>
      </rPr>
      <t>(1)</t>
    </r>
    <r>
      <rPr>
        <sz val="8"/>
        <color theme="1"/>
        <rFont val="Calibri"/>
        <family val="2"/>
        <scheme val="minor"/>
      </rPr>
      <t xml:space="preserve"> Inclui o número de balcões e colaboradores em Portugal, bem como das sucursais e escritórios de representação no exterior.</t>
    </r>
  </si>
  <si>
    <r>
      <t>Em % do número de colaboradores</t>
    </r>
    <r>
      <rPr>
        <vertAlign val="superscript"/>
        <sz val="10"/>
        <color rgb="FF000000"/>
        <rFont val="Calibri"/>
        <family val="2"/>
      </rPr>
      <t>(1)</t>
    </r>
    <r>
      <rPr>
        <sz val="10"/>
        <color rgb="FF000000"/>
        <rFont val="Calibri"/>
        <family val="2"/>
        <scheme val="minor"/>
      </rPr>
      <t xml:space="preserve">
afetos à atividade doméstica</t>
    </r>
  </si>
  <si>
    <r>
      <t xml:space="preserve">Formação à distância </t>
    </r>
    <r>
      <rPr>
        <vertAlign val="superscript"/>
        <sz val="10"/>
        <color theme="1"/>
        <rFont val="Calibri"/>
        <family val="2"/>
      </rPr>
      <t>(1)</t>
    </r>
  </si>
  <si>
    <r>
      <t xml:space="preserve">Formação </t>
    </r>
    <r>
      <rPr>
        <i/>
        <sz val="10"/>
        <color theme="1"/>
        <rFont val="Calibri"/>
        <family val="2"/>
        <scheme val="minor"/>
      </rPr>
      <t>online</t>
    </r>
    <r>
      <rPr>
        <sz val="10"/>
        <color theme="1"/>
        <rFont val="Calibri"/>
        <family val="2"/>
        <scheme val="minor"/>
      </rPr>
      <t xml:space="preserve">
</t>
    </r>
    <r>
      <rPr>
        <i/>
        <sz val="10"/>
        <color theme="1"/>
        <rFont val="Calibri"/>
        <family val="2"/>
      </rPr>
      <t>(e-learning)</t>
    </r>
  </si>
  <si>
    <r>
      <t xml:space="preserve">Total (milhares €) </t>
    </r>
    <r>
      <rPr>
        <vertAlign val="superscript"/>
        <sz val="10"/>
        <color rgb="FF000000"/>
        <rFont val="Calibri"/>
        <family val="2"/>
      </rPr>
      <t>(1)</t>
    </r>
  </si>
  <si>
    <r>
      <t xml:space="preserve">Taxa de variação anual </t>
    </r>
    <r>
      <rPr>
        <vertAlign val="superscript"/>
        <sz val="10"/>
        <color rgb="FF000000"/>
        <rFont val="Calibri"/>
        <family val="2"/>
        <scheme val="minor"/>
      </rPr>
      <t>(2)</t>
    </r>
  </si>
  <si>
    <r>
      <t xml:space="preserve">Em % dos gastos gerais  administrativos </t>
    </r>
    <r>
      <rPr>
        <vertAlign val="superscript"/>
        <sz val="10"/>
        <color rgb="FF000000"/>
        <rFont val="Calibri"/>
        <family val="2"/>
        <scheme val="minor"/>
      </rPr>
      <t>(3)</t>
    </r>
  </si>
  <si>
    <r>
      <t>Sistema Bancário Português (SBP)</t>
    </r>
    <r>
      <rPr>
        <b/>
        <vertAlign val="superscript"/>
        <sz val="10"/>
        <color theme="0"/>
        <rFont val="Calibri"/>
        <family val="2"/>
      </rPr>
      <t>(1)</t>
    </r>
  </si>
  <si>
    <r>
      <t>Por Dimensão</t>
    </r>
    <r>
      <rPr>
        <b/>
        <vertAlign val="superscript"/>
        <sz val="10"/>
        <color theme="1"/>
        <rFont val="Calibri"/>
        <family val="2"/>
      </rPr>
      <t>(1)</t>
    </r>
  </si>
  <si>
    <r>
      <t>Por Área de Negócio</t>
    </r>
    <r>
      <rPr>
        <b/>
        <vertAlign val="superscript"/>
        <sz val="10"/>
        <color theme="1"/>
        <rFont val="Calibri"/>
        <family val="2"/>
      </rPr>
      <t>(2)</t>
    </r>
  </si>
  <si>
    <r>
      <t xml:space="preserve">Análise de </t>
    </r>
    <r>
      <rPr>
        <b/>
        <i/>
        <sz val="10"/>
        <rFont val="Calibri"/>
        <family val="2"/>
      </rPr>
      <t>Performance</t>
    </r>
  </si>
  <si>
    <r>
      <t>Em Nº de Entidades</t>
    </r>
    <r>
      <rPr>
        <b/>
        <vertAlign val="superscript"/>
        <sz val="10"/>
        <rFont val="Calibri"/>
        <family val="2"/>
      </rPr>
      <t>(2)</t>
    </r>
  </si>
  <si>
    <r>
      <t>H</t>
    </r>
    <r>
      <rPr>
        <b/>
        <vertAlign val="superscript"/>
        <sz val="10"/>
        <color theme="0"/>
        <rFont val="Calibri"/>
        <family val="2"/>
      </rPr>
      <t>*</t>
    </r>
  </si>
  <si>
    <r>
      <t>M</t>
    </r>
    <r>
      <rPr>
        <b/>
        <vertAlign val="superscript"/>
        <sz val="10"/>
        <color theme="0"/>
        <rFont val="Calibri"/>
        <family val="2"/>
      </rPr>
      <t>*</t>
    </r>
  </si>
  <si>
    <r>
      <t>D</t>
    </r>
    <r>
      <rPr>
        <b/>
        <vertAlign val="superscript"/>
        <sz val="10"/>
        <color theme="0"/>
        <rFont val="Calibri"/>
        <family val="2"/>
      </rPr>
      <t>*</t>
    </r>
    <r>
      <rPr>
        <b/>
        <sz val="10"/>
        <color theme="0"/>
        <rFont val="Calibri"/>
        <family val="2"/>
      </rPr>
      <t xml:space="preserve"> (p.p.)</t>
    </r>
  </si>
  <si>
    <t>Número de sucursais e escritórios de representação no exterior</t>
  </si>
  <si>
    <r>
      <t xml:space="preserve">Número de ATMs da Rede Multibanco </t>
    </r>
    <r>
      <rPr>
        <b/>
        <vertAlign val="superscript"/>
        <sz val="10"/>
        <color theme="1"/>
        <rFont val="Calibri"/>
        <family val="2"/>
      </rPr>
      <t>(1)</t>
    </r>
  </si>
  <si>
    <t>Ativos financeiros</t>
  </si>
  <si>
    <r>
      <rPr>
        <vertAlign val="superscript"/>
        <sz val="8"/>
        <color theme="1"/>
        <rFont val="Calibri"/>
        <family val="2"/>
      </rPr>
      <t>(2)</t>
    </r>
    <r>
      <rPr>
        <sz val="8"/>
        <color theme="1"/>
        <rFont val="Calibri"/>
        <family val="2"/>
        <scheme val="minor"/>
      </rPr>
      <t xml:space="preserve"> Inclui variações patrimoniais positivas e negativas não refletidas em resultado líquido do exercício, mas reconhecidas em reservas e resultados transitados.</t>
    </r>
  </si>
  <si>
    <r>
      <rPr>
        <vertAlign val="superscript"/>
        <sz val="8"/>
        <color theme="1"/>
        <rFont val="Calibri"/>
        <family val="2"/>
      </rPr>
      <t>(3)</t>
    </r>
    <r>
      <rPr>
        <sz val="8"/>
        <color theme="1"/>
        <rFont val="Calibri"/>
        <family val="2"/>
        <scheme val="minor"/>
      </rPr>
      <t xml:space="preserve"> O valor do lucro tributável agregado é composto pelo somatório de lucros tributáveis e prejuízos fiscais das diversas instituições financeiras da amostra. As instituições financeiras que tenham registado prejuízo fiscal no exercício não possuem matéria coletável, motivo pelo qual só se incluem no campo Matéria Coletável os valores agregados das associadas que registem lucros tributáveis (mesmo após a dedução de prejuízos), valor que, logicamente, será necessariamente superior ao valor dos lucros tributáveis agregados (que contém os valores os referidos prejuízos). </t>
    </r>
  </si>
  <si>
    <r>
      <t>Derramas</t>
    </r>
    <r>
      <rPr>
        <vertAlign val="superscript"/>
        <sz val="10"/>
        <color theme="1"/>
        <rFont val="Calibri"/>
        <family val="2"/>
      </rPr>
      <t xml:space="preserve"> (1)</t>
    </r>
  </si>
  <si>
    <t>Resultado Líquido</t>
  </si>
  <si>
    <t>Dívida pública</t>
  </si>
  <si>
    <t>Em % do total de empréstimos a clientes</t>
  </si>
  <si>
    <t>Outros emissores</t>
  </si>
  <si>
    <t>Títulos de dívida publica em % do ativo total</t>
  </si>
  <si>
    <t>Variação do justo valor dos elementos abrangidos pela carteira de cobertura do risco de taxa de juro</t>
  </si>
  <si>
    <t>Investimentos em subsidiárias, empreendimentos conjuntos e associadas</t>
  </si>
  <si>
    <t>Ativos tangíveis</t>
  </si>
  <si>
    <t>Ativos intangiveis</t>
  </si>
  <si>
    <t>Ativos por impostos</t>
  </si>
  <si>
    <t>Ativos não correntes e grupos para alienação classificados como detidos para venda</t>
  </si>
  <si>
    <t>Em % do total de outros ativos</t>
  </si>
  <si>
    <t>Em % do total de depósitos</t>
  </si>
  <si>
    <t>Em % do total de títulos de dívida emitidos</t>
  </si>
  <si>
    <t>Em % do total de outros passivos</t>
  </si>
  <si>
    <t>Total de outros passivos</t>
  </si>
  <si>
    <t>Provisões</t>
  </si>
  <si>
    <t>Passivos por impostos</t>
  </si>
  <si>
    <t>Capital social reembolsável à vista</t>
  </si>
  <si>
    <t>Passivos incluídos em grupos para alienação classificados como detidos para venda</t>
  </si>
  <si>
    <t>PIB Nacional (real)</t>
  </si>
  <si>
    <r>
      <t xml:space="preserve">Número de Contas Bancárias Ativas </t>
    </r>
    <r>
      <rPr>
        <b/>
        <vertAlign val="superscript"/>
        <sz val="10"/>
        <color theme="1"/>
        <rFont val="Calibri"/>
        <family val="2"/>
      </rPr>
      <t>(1)</t>
    </r>
  </si>
  <si>
    <r>
      <t xml:space="preserve">Número de Cartões de Crédito e Débito Ativos </t>
    </r>
    <r>
      <rPr>
        <b/>
        <vertAlign val="superscript"/>
        <sz val="10"/>
        <color theme="1"/>
        <rFont val="Calibri"/>
        <family val="2"/>
      </rPr>
      <t>(2)</t>
    </r>
  </si>
  <si>
    <r>
      <t xml:space="preserve">Número de POS </t>
    </r>
    <r>
      <rPr>
        <b/>
        <vertAlign val="superscript"/>
        <sz val="10"/>
        <color theme="1"/>
        <rFont val="Calibri"/>
        <family val="2"/>
      </rPr>
      <t>(3)</t>
    </r>
  </si>
  <si>
    <t>Depósitos com prazo acordado</t>
  </si>
  <si>
    <t>s.s.</t>
  </si>
  <si>
    <t>Contribuição sobre o sector bancário</t>
  </si>
  <si>
    <t>Contribuição para o fundo de resolução e fundo único de resolução</t>
  </si>
  <si>
    <t>Total de empréstimos a clientes</t>
  </si>
  <si>
    <t>Balcões por 100.000 habitantes</t>
  </si>
  <si>
    <t>Depósitos por Balcão</t>
  </si>
  <si>
    <t>População por Balcão</t>
  </si>
  <si>
    <t>Total (número de balcões)</t>
  </si>
  <si>
    <t>Percentagem no total dos outros resultados consolidados</t>
  </si>
  <si>
    <t>Percentagem no total do resultado líquido consolidado</t>
  </si>
  <si>
    <t>Total de depósitos de clientes</t>
  </si>
  <si>
    <t xml:space="preserve">Nota: Amostra constituída por 16 IF's. </t>
  </si>
  <si>
    <r>
      <t xml:space="preserve">Outros encargos fiscais de exploração </t>
    </r>
    <r>
      <rPr>
        <vertAlign val="superscript"/>
        <sz val="10"/>
        <color theme="1"/>
        <rFont val="Calibri"/>
        <family val="2"/>
      </rPr>
      <t>(1)</t>
    </r>
  </si>
  <si>
    <t>Adicional de solidariedade sobre o sector bancário</t>
  </si>
  <si>
    <t>Nota: Amostra constituída por 28 IF's. Dados individuais agregados.</t>
  </si>
  <si>
    <t xml:space="preserve">Nota: Amostra constituída por 28 IF's. </t>
  </si>
  <si>
    <t>Nota: Amostra constituída por 28 IF's. Dados individuais agregados. Empréstimos incluídos na rubrica Empresas e administração pública da Tabela 32</t>
  </si>
  <si>
    <t>Non-performing loans (milhões €)</t>
  </si>
  <si>
    <t>Rácio de NPL's líquido</t>
  </si>
  <si>
    <t>Empréstimos concedidos</t>
  </si>
  <si>
    <t>Contribuição para o fundo de garantia de depósitos</t>
  </si>
  <si>
    <t>Nota: Amostra constituída por 27 IF's. A amostra excluí um Associado cuja natureza da atividade é muito específica. Dados individuais agregados.</t>
  </si>
  <si>
    <r>
      <rPr>
        <vertAlign val="superscript"/>
        <sz val="8"/>
        <color theme="1"/>
        <rFont val="Calibri"/>
        <family val="2"/>
      </rPr>
      <t>(1)</t>
    </r>
    <r>
      <rPr>
        <sz val="8"/>
        <color theme="1"/>
        <rFont val="Calibri"/>
        <family val="2"/>
        <scheme val="minor"/>
      </rPr>
      <t xml:space="preserve"> Por motivo de falta de dados, todos os indicadores relativos à formação dos recursos humanos reportam-se somente a 24 das 28 instituições financeiras que fazem parte da amostra.</t>
    </r>
  </si>
  <si>
    <t xml:space="preserve">Nota: Amostra constituída por 24 IF's. </t>
  </si>
  <si>
    <r>
      <t xml:space="preserve">Nota: </t>
    </r>
    <r>
      <rPr>
        <vertAlign val="superscript"/>
        <sz val="8"/>
        <color theme="1"/>
        <rFont val="Calibri"/>
        <family val="2"/>
      </rPr>
      <t>(1)</t>
    </r>
    <r>
      <rPr>
        <sz val="8"/>
        <color theme="1"/>
        <rFont val="Calibri"/>
        <family val="2"/>
        <scheme val="minor"/>
      </rPr>
      <t xml:space="preserve"> Amostra constituída por 16 IF's. </t>
    </r>
  </si>
  <si>
    <r>
      <rPr>
        <vertAlign val="superscript"/>
        <sz val="8"/>
        <color theme="1"/>
        <rFont val="Calibri"/>
        <family val="2"/>
      </rPr>
      <t>(2)</t>
    </r>
    <r>
      <rPr>
        <sz val="8"/>
        <color theme="1"/>
        <rFont val="Calibri"/>
        <family val="2"/>
        <scheme val="minor"/>
      </rPr>
      <t xml:space="preserve"> Amostra constituída por 16 IF's. </t>
    </r>
  </si>
  <si>
    <r>
      <rPr>
        <vertAlign val="superscript"/>
        <sz val="8"/>
        <color theme="1"/>
        <rFont val="Calibri"/>
        <family val="2"/>
      </rPr>
      <t>(3)</t>
    </r>
    <r>
      <rPr>
        <sz val="8"/>
        <color theme="1"/>
        <rFont val="Calibri"/>
        <family val="2"/>
        <scheme val="minor"/>
      </rPr>
      <t xml:space="preserve"> Point of sale. Amostra constituída por 16 IF's. </t>
    </r>
  </si>
  <si>
    <r>
      <rPr>
        <vertAlign val="superscript"/>
        <sz val="8"/>
        <color theme="1"/>
        <rFont val="Calibri"/>
        <family val="2"/>
      </rPr>
      <t>(1)</t>
    </r>
    <r>
      <rPr>
        <sz val="8"/>
        <color theme="1"/>
        <rFont val="Calibri"/>
        <family val="2"/>
        <scheme val="minor"/>
      </rPr>
      <t xml:space="preserve"> Corresponde ao resultado antes de impostos de 25 instituições financeiras.</t>
    </r>
  </si>
  <si>
    <t>Nota: Amostra constituída por 25 IF's. Dados individuais agregados.</t>
  </si>
  <si>
    <t>Nota: Amostra constituída por 18 IF's. Dados consolidados ou dados individuais no caso de IF's que não consolidam.</t>
  </si>
  <si>
    <t>Tabela 1 - Representatividade dos Associados no sistema bancário português, total e por origem/forma de representação legal, a 31 de dezembro (2021-2024)</t>
  </si>
  <si>
    <t>Tabela 2 - Caracterização das instituições financeiras associadas, a 31 de dezembro de 2024</t>
  </si>
  <si>
    <t>Tabela 3 - Ativo agregado face ao PIB nacional (2021-2024)</t>
  </si>
  <si>
    <t>Tabela 4 - Evolução do ativo agregado, por dimensão e origem/forma de representação legal, a 31 de dezembro (2021-2024)</t>
  </si>
  <si>
    <t>Tabela 5 - Número de colaboradores, a 31 de dezembro (2021-2024)</t>
  </si>
  <si>
    <t>Tabela 6 - Número de colaboradores afetos à atividade doméstica, por dimensão, a 31 de dezembro (2021-2024)</t>
  </si>
  <si>
    <t>Tabela 7 - Número de colaboradores afetos à atividade doméstica, por origem / forma de representação legal, a 31 de dezembro (2021-2024)</t>
  </si>
  <si>
    <t>Tabela 8 - Caracterização dos colaboradores afetos à atividade doméstica, por dimensão e origem/forma de representação legal, a 31 de dezembro de 2024</t>
  </si>
  <si>
    <t>Tabela 9 - Caracterização dos colaboradores afetos à atividade doméstica, a 31 de dezembro (2021-2024)</t>
  </si>
  <si>
    <t>Tabela 10 - Colaboradores por género e função, pela dimensão das instituições financeiras associadas, a 31 de dezembro (2021-2024)</t>
  </si>
  <si>
    <t>Tabela 11 - Colaboradores por género e função, pela origem / forma de representação legal das instituições financeiras associadas, a 31 de dezembro (2021-2024)</t>
  </si>
  <si>
    <t>Tabela 12 - Idade média dos colaboradores afetos à atividade doméstica, por dimensão e origem / forma de representação legal, a 31 de dezembro (2021-2024)</t>
  </si>
  <si>
    <t>Tabela 13 - Antiguidade média dos colaboradores afetos à atividade doméstica, por dimensão e origem / forma de representação legal, a 31 de dezembro (2021-2024)</t>
  </si>
  <si>
    <t>Tabela 14 - Colaboradores por género, pelos regimes de horário adotados na atividade doméstica, a 31 de dezembro de 2024</t>
  </si>
  <si>
    <t>Tabela 15 - Formação nas instituições financeiras associadas (2021-2024)</t>
  </si>
  <si>
    <t>Tabela 16 - Tipologia de participações, ações de formação e número de colaboradores, a 31 de dezembro (2021-2024)</t>
  </si>
  <si>
    <t>Tabela 17 - Gastos com atividades de formação (2021-2024)</t>
  </si>
  <si>
    <t>Tabela 18 - Número de balcões, a 31 de dezembro (2021-2024)</t>
  </si>
  <si>
    <t>Tabela 19 - Número de balcões em Portugal, por dimensão, a 31 de dezembro (2021-2024)</t>
  </si>
  <si>
    <t>Tabela 21 - Promotores externos em Portugal, por tipologia, a 31 de dezembro (2021-2024)</t>
  </si>
  <si>
    <t>Tabela 22 - Número de balcões por distrito, por dimensão e por origem/forma de representação legal, a 31 de dezembro de 2024</t>
  </si>
  <si>
    <t xml:space="preserve">Tabela 23 - Número de balcões por distrito, a 31 de dezembro (2021-2024) </t>
  </si>
  <si>
    <t>Tabela 24 - Número de habitantes por balcão, por distrito, a 31 de dezembro (2021-2024)</t>
  </si>
  <si>
    <t>Tabela 25 - Distribuição geográfica do número de sucursais e escritórios de representação no exterior, a 31 de dezembro (2021-2024)</t>
  </si>
  <si>
    <t>Tabela 26 - Sucursais e escritórios de representação no exterior, por dimensão e origem/forma de representação legal, a 31 de dezembro (2021-2024)</t>
  </si>
  <si>
    <t>Tabela 27 - Número de ATMs das instituições financeiras associadas e da rede Multibanco, a 31 de dezembro (2021-2024)</t>
  </si>
  <si>
    <t>Tabela 28 - Número de utilizadores de homebanking, a 31 de dezembro (2021-2024)</t>
  </si>
  <si>
    <t>Tabela 29 - Número de contas bancárias ativas, cartões de crédito e débito ativos e POS, a 31 de dezembro (2021-2024)</t>
  </si>
  <si>
    <t>Tabela 30 - Evolução da estrutura do ativo agregado, a 31 de dezembro de 2021 a 2024</t>
  </si>
  <si>
    <t>Tabela 31 - Ativos financeiros por carteira, a 31 de dezembro de 2021 a 2024</t>
  </si>
  <si>
    <t>Tabela 32 - Empréstimos e imparidades, por contraparte, a 31 de dezembro de 2021 a 2024</t>
  </si>
  <si>
    <t>Tabela 33 - Empréstimos a clientes e imparidades, por contraparte, a 31 de dezembro de 2021 a 2024</t>
  </si>
  <si>
    <t>Tabela 34 - Empréstimos e imparidades, por produto, a 31 de dezembro de 2021 a 2024</t>
  </si>
  <si>
    <t>Tabela 35 - Empréstimos a sociedades não financeiras, por setor de atividade, a 31 de dezembro de 2021 a 2024</t>
  </si>
  <si>
    <t>Tabela 36 - Qualidade dos ativos, a 31 de dezembro de 2021 a 2024</t>
  </si>
  <si>
    <t>Tabela 37 -Títulos de dívida, a 31 de dezembro de 2021 a 2024</t>
  </si>
  <si>
    <t>Tabela 38 - Outros ativos, a 31 de dezembro de 2021 a 2024</t>
  </si>
  <si>
    <t>Tabela 39 - Evolução da estrutura do passivo e capital próprio agregado, a 31 de dezembro 2021 a 2024</t>
  </si>
  <si>
    <t>Tabela 40 - Passivos financeiros, por carteira, a 31 de dezembro de 2021 a 2024</t>
  </si>
  <si>
    <t>Tabela 41 - Depósitos por contraparte, a 31 de dezembro de 2021 a 2024</t>
  </si>
  <si>
    <t>Tabela 42 - Depósitos de clientes, a 31 de dezembro de 2021 a 2024</t>
  </si>
  <si>
    <t>Tabela 43 - Depósitos por produto, a 31 de dezembro de 2021 a 2024</t>
  </si>
  <si>
    <t>Tabela 44 - Títulos de dívida emitidos, a 31 de dezembro de 2021 a 2024</t>
  </si>
  <si>
    <t>Tabela 45 - Outros passivos, a 31 de dezembro de 2021 a 2024</t>
  </si>
  <si>
    <t>Tabela 46 - Demonstração dos resultados agregados, a 31 de dezembro de 2021 a 2024</t>
  </si>
  <si>
    <t>Tabela 47 - Margem financeira, a 31 de dezembro de 2021 a 2024</t>
  </si>
  <si>
    <t>Tabela 48 - Resultados de serviços e comissões, 31 de dezembro de 2021 a 2024</t>
  </si>
  <si>
    <t>Tabela 49 - Resultados em operações financeiras, por carteira e por instrumento financeiro, 31 de dezembro de 2021 a 2024</t>
  </si>
  <si>
    <t>Tabela 50 - Aproximação ao montante total de imposto a pagar ao Estado, em sede de IRC, por referência ao exercício de 2023 e 2024, na base de valores estimados para a matéria coletável, reconstituída a partir do resultado antes de impostos e das variações patrimoniais reconhecidas em reservas e resultados transitados</t>
  </si>
  <si>
    <t>Tabela 51 - Aproximação ao montante de derramas, tributações autónomas e imposto sobre o rendimento suportado no estrangeiro, a 31 de dezembro de 2023 e 2024</t>
  </si>
  <si>
    <t>Tabela 52 - Encargos fiscais e parafiscais, a 31 de dezembro de 2023 e 2024</t>
  </si>
  <si>
    <t>Tabela 53 - Adequação dos fundos próprios, a 31 de dezembro de 2021 a 2024</t>
  </si>
  <si>
    <t>Tabela 54 - Custos operacionais, produto bancário e cost-to-income, a 31 de dezembro de 2021 a 2024</t>
  </si>
  <si>
    <t>Tabela 55 - Outros indicadores de eficiência, a 31 de dezembro de 2021 a 2024</t>
  </si>
  <si>
    <t>Tabela 56 - Ativo consolidado relativo à atividade internacional, a 31 de dezembro de 2021 a 2024</t>
  </si>
  <si>
    <t>Tabela 57 - Composição da demonstração dos resultados consolidada relativa à atividade internacional, a 31 de dezembro de 2021 a 2024</t>
  </si>
  <si>
    <t>Tabela 20 - Número de balcões em Portugal, por origem/forma de representação legal, a 31 de dezembro (2021-2024)</t>
  </si>
  <si>
    <t>Tabela 37 - Títulos de dívida, a 31 de dezembro de 2021 a 2024</t>
  </si>
  <si>
    <t>Tabela 41 - Depósitos a 31 de dezembro de 2021 a 2024</t>
  </si>
  <si>
    <t>Tabela 42 - Depósitos de clientes, por contraparte, a 31 de dezembro de 2021 a 2024</t>
  </si>
  <si>
    <t>Tabela 48 - Resultados de serviços e comissões, a 31 de dezembro de 2021 a 2024</t>
  </si>
  <si>
    <t>Tabela 49 - Resultados em operações financeiras, por carteira e por instrumento financeiro, a 31 de dezembro de 2021 a 2024</t>
  </si>
  <si>
    <t>Tabela 50 - Aproximação ao montante total de imposto a pagar ao Estado, em sede de IRC, por referência ao exercício de 2023 e 2024, na base de valores estimados para a matéria coletável, reconstituída a partir do resultado antes de impostos e das variaçõe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</si>
</sst>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0\ &quot;€&quot;;\-#,##0\ &quot;€&quot;"/>
    <numFmt numFmtId="164" formatCode="0.0%"/>
    <numFmt numFmtId="165" formatCode="0.0"/>
    <numFmt numFmtId="166" formatCode="#,##0;\(#,##0\);\-"/>
    <numFmt numFmtId="167" formatCode="#,##0.00;\(#,##0.00\);\-"/>
    <numFmt numFmtId="168" formatCode="#,##0\ ;\(#,##0\);\-\ "/>
    <numFmt numFmtId="169" formatCode="#,##0.000"/>
  </numFmts>
  <fonts count="48" x14ac:knownFonts="1">
    <font>
      <sz val="11"/>
      <color theme="1"/>
      <name val="Calibri"/>
      <family val="2"/>
      <scheme val="minor"/>
    </font>
    <font>
      <u/>
      <sz val="11"/>
      <color theme="10"/>
      <name val="Calibri"/>
      <family val="2"/>
    </font>
    <font>
      <sz val="11"/>
      <name val="Calibri"/>
      <family val="2"/>
      <scheme val="minor"/>
    </font>
    <font>
      <sz val="11"/>
      <color theme="1"/>
      <name val="Calibri"/>
      <family val="2"/>
      <scheme val="minor"/>
    </font>
    <font>
      <vertAlign val="superscript"/>
      <sz val="8"/>
      <color theme="1"/>
      <name val="Calibri"/>
      <family val="2"/>
    </font>
    <font>
      <sz val="8"/>
      <color theme="1"/>
      <name val="Calibri"/>
      <family val="2"/>
      <scheme val="minor"/>
    </font>
    <font>
      <sz val="10"/>
      <name val="Arial"/>
      <family val="2"/>
    </font>
    <font>
      <sz val="8"/>
      <color rgb="FF000000"/>
      <name val="Calibri"/>
      <family val="2"/>
    </font>
    <font>
      <sz val="11"/>
      <name val="Tahoma"/>
      <family val="2"/>
    </font>
    <font>
      <sz val="8"/>
      <name val="Calibri"/>
      <family val="2"/>
      <scheme val="minor"/>
    </font>
    <font>
      <i/>
      <sz val="8"/>
      <color theme="1"/>
      <name val="Calibri"/>
      <family val="2"/>
      <scheme val="minor"/>
    </font>
    <font>
      <b/>
      <sz val="10"/>
      <color theme="1"/>
      <name val="Calibri"/>
      <family val="2"/>
      <scheme val="minor"/>
    </font>
    <font>
      <b/>
      <sz val="10"/>
      <color theme="0"/>
      <name val="Calibri"/>
      <family val="2"/>
      <scheme val="minor"/>
    </font>
    <font>
      <sz val="10"/>
      <name val="Calibri"/>
      <family val="2"/>
      <scheme val="minor"/>
    </font>
    <font>
      <b/>
      <sz val="10"/>
      <name val="Calibri"/>
      <family val="2"/>
      <scheme val="minor"/>
    </font>
    <font>
      <sz val="10"/>
      <color theme="1"/>
      <name val="Calibri"/>
      <family val="2"/>
      <scheme val="minor"/>
    </font>
    <font>
      <i/>
      <sz val="10"/>
      <color theme="1"/>
      <name val="Calibri"/>
      <family val="2"/>
      <scheme val="minor"/>
    </font>
    <font>
      <u/>
      <sz val="10"/>
      <color theme="10"/>
      <name val="Calibri"/>
      <family val="2"/>
    </font>
    <font>
      <i/>
      <sz val="10"/>
      <name val="Calibri"/>
      <family val="2"/>
      <scheme val="minor"/>
    </font>
    <font>
      <b/>
      <sz val="10"/>
      <color theme="4"/>
      <name val="Calibri"/>
      <family val="2"/>
      <scheme val="minor"/>
    </font>
    <font>
      <i/>
      <sz val="10"/>
      <color theme="3"/>
      <name val="Calibri"/>
      <family val="2"/>
      <scheme val="minor"/>
    </font>
    <font>
      <b/>
      <i/>
      <sz val="10"/>
      <color theme="1"/>
      <name val="Calibri"/>
      <family val="2"/>
      <scheme val="minor"/>
    </font>
    <font>
      <b/>
      <vertAlign val="superscript"/>
      <sz val="10"/>
      <color theme="1"/>
      <name val="Calibri"/>
      <family val="2"/>
    </font>
    <font>
      <vertAlign val="superscript"/>
      <sz val="10"/>
      <color theme="1"/>
      <name val="Calibri"/>
      <family val="2"/>
    </font>
    <font>
      <b/>
      <sz val="10"/>
      <name val="Calibri"/>
      <family val="2"/>
    </font>
    <font>
      <b/>
      <sz val="10"/>
      <color indexed="8"/>
      <name val="Calibri"/>
      <family val="2"/>
    </font>
    <font>
      <b/>
      <i/>
      <sz val="10"/>
      <name val="Calibri"/>
      <family val="2"/>
      <scheme val="minor"/>
    </font>
    <font>
      <i/>
      <sz val="10"/>
      <color theme="1"/>
      <name val="Calibri"/>
      <family val="2"/>
    </font>
    <font>
      <sz val="10"/>
      <color theme="1"/>
      <name val="Calibri"/>
      <family val="2"/>
    </font>
    <font>
      <sz val="10"/>
      <color rgb="FF000000"/>
      <name val="Calibri"/>
      <family val="2"/>
      <scheme val="minor"/>
    </font>
    <font>
      <b/>
      <sz val="10"/>
      <color rgb="FF000000"/>
      <name val="Calibri"/>
      <family val="2"/>
      <scheme val="minor"/>
    </font>
    <font>
      <i/>
      <sz val="10"/>
      <color rgb="FF000000"/>
      <name val="Calibri"/>
      <family val="2"/>
      <scheme val="minor"/>
    </font>
    <font>
      <vertAlign val="superscript"/>
      <sz val="10"/>
      <color rgb="FF000000"/>
      <name val="Calibri"/>
      <family val="2"/>
    </font>
    <font>
      <b/>
      <i/>
      <sz val="10"/>
      <color rgb="FF000000"/>
      <name val="Calibri"/>
      <family val="2"/>
      <scheme val="minor"/>
    </font>
    <font>
      <vertAlign val="superscript"/>
      <sz val="10"/>
      <color rgb="FF000000"/>
      <name val="Calibri"/>
      <family val="2"/>
      <scheme val="minor"/>
    </font>
    <font>
      <b/>
      <vertAlign val="superscript"/>
      <sz val="10"/>
      <color theme="0"/>
      <name val="Calibri"/>
      <family val="2"/>
    </font>
    <font>
      <u/>
      <sz val="10"/>
      <name val="Calibri"/>
      <family val="2"/>
    </font>
    <font>
      <b/>
      <i/>
      <sz val="10"/>
      <name val="Calibri"/>
      <family val="2"/>
    </font>
    <font>
      <b/>
      <vertAlign val="superscript"/>
      <sz val="10"/>
      <name val="Calibri"/>
      <family val="2"/>
    </font>
    <font>
      <b/>
      <i/>
      <sz val="10"/>
      <color theme="0" tint="-0.499984740745262"/>
      <name val="Calibri"/>
      <family val="2"/>
      <scheme val="minor"/>
    </font>
    <font>
      <i/>
      <sz val="10"/>
      <color theme="0" tint="-0.499984740745262"/>
      <name val="Calibri"/>
      <family val="2"/>
      <scheme val="minor"/>
    </font>
    <font>
      <b/>
      <sz val="10"/>
      <color rgb="FF7F631E"/>
      <name val="Calibri"/>
      <family val="2"/>
    </font>
    <font>
      <b/>
      <sz val="10"/>
      <color theme="0"/>
      <name val="Calibri"/>
      <family val="2"/>
    </font>
    <font>
      <b/>
      <sz val="10"/>
      <color rgb="FF000000"/>
      <name val="Calibri"/>
      <family val="2"/>
    </font>
    <font>
      <sz val="10"/>
      <color rgb="FF000000"/>
      <name val="Calibri"/>
      <family val="2"/>
    </font>
    <font>
      <sz val="10"/>
      <name val="Calibri"/>
      <family val="2"/>
    </font>
    <font>
      <i/>
      <sz val="10"/>
      <name val="Calibri"/>
      <family val="2"/>
    </font>
    <font>
      <b/>
      <i/>
      <sz val="10"/>
      <color theme="3"/>
      <name val="Calibri"/>
      <family val="2"/>
      <scheme val="minor"/>
    </font>
  </fonts>
  <fills count="8">
    <fill>
      <patternFill patternType="none"/>
    </fill>
    <fill>
      <patternFill patternType="gray125"/>
    </fill>
    <fill>
      <patternFill patternType="solid">
        <fgColor theme="4"/>
        <bgColor indexed="64"/>
      </patternFill>
    </fill>
    <fill>
      <patternFill patternType="solid">
        <fgColor theme="7"/>
        <bgColor indexed="64"/>
      </patternFill>
    </fill>
    <fill>
      <patternFill patternType="solid">
        <fgColor rgb="FFAA8529"/>
        <bgColor indexed="64"/>
      </patternFill>
    </fill>
    <fill>
      <patternFill patternType="solid">
        <fgColor rgb="FFE7D29E"/>
        <bgColor indexed="64"/>
      </patternFill>
    </fill>
    <fill>
      <patternFill patternType="solid">
        <fgColor rgb="FFFFFFFF"/>
        <bgColor indexed="64"/>
      </patternFill>
    </fill>
    <fill>
      <patternFill patternType="solid">
        <fgColor theme="4" tint="0.59999389629810485"/>
        <bgColor indexed="64"/>
      </patternFill>
    </fill>
  </fills>
  <borders count="65">
    <border>
      <left/>
      <right/>
      <top/>
      <bottom/>
      <diagonal/>
    </border>
    <border>
      <left style="thin">
        <color theme="4"/>
      </left>
      <right/>
      <top style="thin">
        <color theme="4"/>
      </top>
      <bottom/>
      <diagonal/>
    </border>
    <border>
      <left style="thin">
        <color theme="4"/>
      </left>
      <right/>
      <top/>
      <bottom/>
      <diagonal/>
    </border>
    <border>
      <left style="thin">
        <color theme="0"/>
      </left>
      <right style="thin">
        <color theme="0"/>
      </right>
      <top style="thin">
        <color theme="0"/>
      </top>
      <bottom/>
      <diagonal/>
    </border>
    <border>
      <left/>
      <right style="thin">
        <color theme="4"/>
      </right>
      <top/>
      <bottom/>
      <diagonal/>
    </border>
    <border>
      <left/>
      <right/>
      <top style="thin">
        <color theme="4"/>
      </top>
      <bottom/>
      <diagonal/>
    </border>
    <border>
      <left/>
      <right style="thin">
        <color theme="4"/>
      </right>
      <top style="thin">
        <color theme="4"/>
      </top>
      <bottom/>
      <diagonal/>
    </border>
    <border>
      <left style="thin">
        <color theme="4"/>
      </left>
      <right/>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0"/>
      </left>
      <right style="thin">
        <color theme="0"/>
      </right>
      <top style="thin">
        <color theme="4"/>
      </top>
      <bottom/>
      <diagonal/>
    </border>
    <border>
      <left style="thin">
        <color theme="0"/>
      </left>
      <right style="thin">
        <color theme="4"/>
      </right>
      <top style="thin">
        <color theme="4"/>
      </top>
      <bottom/>
      <diagonal/>
    </border>
    <border>
      <left/>
      <right/>
      <top/>
      <bottom style="thin">
        <color theme="4"/>
      </bottom>
      <diagonal/>
    </border>
    <border>
      <left/>
      <right style="thin">
        <color theme="4"/>
      </right>
      <top/>
      <bottom style="thin">
        <color theme="4"/>
      </bottom>
      <diagonal/>
    </border>
    <border>
      <left style="thin">
        <color theme="0"/>
      </left>
      <right style="thin">
        <color theme="4"/>
      </right>
      <top style="thin">
        <color theme="0"/>
      </top>
      <bottom/>
      <diagonal/>
    </border>
    <border>
      <left style="thin">
        <color rgb="FFAA8529"/>
      </left>
      <right/>
      <top/>
      <bottom/>
      <diagonal/>
    </border>
    <border>
      <left/>
      <right style="thin">
        <color rgb="FFAA8529"/>
      </right>
      <top/>
      <bottom/>
      <diagonal/>
    </border>
    <border>
      <left style="thin">
        <color rgb="FFAA8529"/>
      </left>
      <right/>
      <top/>
      <bottom style="thin">
        <color rgb="FFAA8529"/>
      </bottom>
      <diagonal/>
    </border>
    <border>
      <left/>
      <right/>
      <top/>
      <bottom style="thin">
        <color rgb="FFAA8529"/>
      </bottom>
      <diagonal/>
    </border>
    <border>
      <left/>
      <right style="thin">
        <color rgb="FFAA8529"/>
      </right>
      <top/>
      <bottom style="thin">
        <color rgb="FFAA8529"/>
      </bottom>
      <diagonal/>
    </border>
    <border>
      <left style="thin">
        <color theme="0"/>
      </left>
      <right/>
      <top style="thin">
        <color rgb="FFAA8529"/>
      </top>
      <bottom/>
      <diagonal/>
    </border>
    <border>
      <left style="thin">
        <color rgb="FFAA8529"/>
      </left>
      <right style="thin">
        <color theme="0"/>
      </right>
      <top style="thin">
        <color rgb="FFAA8529"/>
      </top>
      <bottom style="thin">
        <color rgb="FFAA8529"/>
      </bottom>
      <diagonal/>
    </border>
    <border>
      <left style="thin">
        <color theme="0"/>
      </left>
      <right style="thin">
        <color theme="0"/>
      </right>
      <top style="thin">
        <color rgb="FFAA8529"/>
      </top>
      <bottom style="thin">
        <color rgb="FFAA8529"/>
      </bottom>
      <diagonal/>
    </border>
    <border>
      <left style="thin">
        <color theme="0"/>
      </left>
      <right style="thin">
        <color rgb="FFAA8529"/>
      </right>
      <top style="thin">
        <color rgb="FFAA8529"/>
      </top>
      <bottom style="thin">
        <color rgb="FFAA8529"/>
      </bottom>
      <diagonal/>
    </border>
    <border>
      <left style="thin">
        <color theme="0"/>
      </left>
      <right style="thin">
        <color theme="0"/>
      </right>
      <top style="thin">
        <color rgb="FFAA8529"/>
      </top>
      <bottom/>
      <diagonal/>
    </border>
    <border>
      <left style="thin">
        <color rgb="FFAA8529"/>
      </left>
      <right style="thin">
        <color theme="0"/>
      </right>
      <top style="thin">
        <color rgb="FFAA8529"/>
      </top>
      <bottom/>
      <diagonal/>
    </border>
    <border>
      <left/>
      <right style="thin">
        <color theme="0"/>
      </right>
      <top style="thin">
        <color rgb="FFAA8529"/>
      </top>
      <bottom/>
      <diagonal/>
    </border>
    <border>
      <left style="thin">
        <color theme="0"/>
      </left>
      <right style="thin">
        <color rgb="FFAA8529"/>
      </right>
      <top style="thin">
        <color rgb="FFAA8529"/>
      </top>
      <bottom/>
      <diagonal/>
    </border>
    <border>
      <left style="thin">
        <color rgb="FFAA8529"/>
      </left>
      <right style="thin">
        <color theme="0"/>
      </right>
      <top style="thin">
        <color rgb="FFAA8529"/>
      </top>
      <bottom style="thin">
        <color theme="0"/>
      </bottom>
      <diagonal/>
    </border>
    <border>
      <left style="thin">
        <color theme="0"/>
      </left>
      <right style="thin">
        <color theme="0"/>
      </right>
      <top style="thin">
        <color rgb="FFAA8529"/>
      </top>
      <bottom style="thin">
        <color theme="0"/>
      </bottom>
      <diagonal/>
    </border>
    <border>
      <left style="thin">
        <color theme="0"/>
      </left>
      <right style="thin">
        <color rgb="FFAA8529"/>
      </right>
      <top style="thin">
        <color rgb="FFAA8529"/>
      </top>
      <bottom style="thin">
        <color theme="0"/>
      </bottom>
      <diagonal/>
    </border>
    <border>
      <left style="thin">
        <color rgb="FFAA8529"/>
      </left>
      <right style="thin">
        <color theme="0"/>
      </right>
      <top style="thin">
        <color theme="0"/>
      </top>
      <bottom/>
      <diagonal/>
    </border>
    <border>
      <left style="thin">
        <color theme="0"/>
      </left>
      <right style="thin">
        <color rgb="FFAA8529"/>
      </right>
      <top style="thin">
        <color theme="0"/>
      </top>
      <bottom/>
      <diagonal/>
    </border>
    <border>
      <left style="thin">
        <color rgb="FFAA8529"/>
      </left>
      <right/>
      <top style="thin">
        <color theme="4"/>
      </top>
      <bottom/>
      <diagonal/>
    </border>
    <border>
      <left style="thin">
        <color theme="4"/>
      </left>
      <right/>
      <top style="thin">
        <color theme="4"/>
      </top>
      <bottom style="thin">
        <color theme="4"/>
      </bottom>
      <diagonal/>
    </border>
    <border>
      <left style="thin">
        <color theme="0"/>
      </left>
      <right/>
      <top style="thin">
        <color theme="4"/>
      </top>
      <bottom style="thin">
        <color theme="4"/>
      </bottom>
      <diagonal/>
    </border>
    <border>
      <left/>
      <right style="thin">
        <color theme="0"/>
      </right>
      <top style="thin">
        <color theme="4"/>
      </top>
      <bottom style="thin">
        <color theme="4"/>
      </bottom>
      <diagonal/>
    </border>
    <border>
      <left/>
      <right style="thin">
        <color rgb="FFAA8529"/>
      </right>
      <top/>
      <bottom style="thin">
        <color theme="4"/>
      </bottom>
      <diagonal/>
    </border>
    <border>
      <left style="thin">
        <color rgb="FFAA8529"/>
      </left>
      <right/>
      <top style="thin">
        <color rgb="FFAA8529"/>
      </top>
      <bottom/>
      <diagonal/>
    </border>
    <border>
      <left/>
      <right style="thin">
        <color rgb="FFAA8529"/>
      </right>
      <top style="thin">
        <color rgb="FFAA8529"/>
      </top>
      <bottom/>
      <diagonal/>
    </border>
    <border>
      <left style="thin">
        <color theme="4"/>
      </left>
      <right style="thin">
        <color theme="0"/>
      </right>
      <top style="thin">
        <color theme="4"/>
      </top>
      <bottom style="thin">
        <color rgb="FFAA8529"/>
      </bottom>
      <diagonal/>
    </border>
    <border>
      <left style="thin">
        <color theme="0"/>
      </left>
      <right style="thin">
        <color theme="0"/>
      </right>
      <top style="thin">
        <color theme="4"/>
      </top>
      <bottom style="thin">
        <color rgb="FFAA8529"/>
      </bottom>
      <diagonal/>
    </border>
    <border>
      <left style="thin">
        <color theme="0"/>
      </left>
      <right style="thin">
        <color theme="4"/>
      </right>
      <top style="thin">
        <color theme="4"/>
      </top>
      <bottom style="thin">
        <color rgb="FFAA8529"/>
      </bottom>
      <diagonal/>
    </border>
    <border>
      <left/>
      <right style="dashed">
        <color theme="4"/>
      </right>
      <top style="thin">
        <color theme="4"/>
      </top>
      <bottom/>
      <diagonal/>
    </border>
    <border>
      <left/>
      <right style="dashed">
        <color theme="4"/>
      </right>
      <top/>
      <bottom/>
      <diagonal/>
    </border>
    <border>
      <left/>
      <right style="dashed">
        <color theme="4"/>
      </right>
      <top/>
      <bottom style="thin">
        <color theme="4"/>
      </bottom>
      <diagonal/>
    </border>
    <border>
      <left style="thin">
        <color theme="0"/>
      </left>
      <right style="thin">
        <color theme="4"/>
      </right>
      <top/>
      <bottom/>
      <diagonal/>
    </border>
    <border>
      <left style="thin">
        <color theme="0"/>
      </left>
      <right/>
      <top style="thin">
        <color theme="4"/>
      </top>
      <bottom style="thin">
        <color theme="0"/>
      </bottom>
      <diagonal/>
    </border>
    <border>
      <left/>
      <right style="thin">
        <color theme="0"/>
      </right>
      <top style="thin">
        <color theme="4"/>
      </top>
      <bottom style="thin">
        <color theme="0"/>
      </bottom>
      <diagonal/>
    </border>
    <border>
      <left style="thin">
        <color theme="4"/>
      </left>
      <right style="thin">
        <color theme="0"/>
      </right>
      <top style="thin">
        <color theme="4"/>
      </top>
      <bottom/>
      <diagonal/>
    </border>
    <border>
      <left/>
      <right/>
      <top style="thin">
        <color theme="4"/>
      </top>
      <bottom style="thin">
        <color theme="0"/>
      </bottom>
      <diagonal/>
    </border>
    <border>
      <left/>
      <right style="thin">
        <color theme="4"/>
      </right>
      <top style="thin">
        <color theme="4"/>
      </top>
      <bottom style="thin">
        <color theme="0"/>
      </bottom>
      <diagonal/>
    </border>
    <border>
      <left style="thin">
        <color theme="4"/>
      </left>
      <right/>
      <top style="thin">
        <color theme="4"/>
      </top>
      <bottom style="thin">
        <color rgb="FFAA8529"/>
      </bottom>
      <diagonal/>
    </border>
    <border>
      <left style="thin">
        <color theme="4"/>
      </left>
      <right style="thin">
        <color theme="4"/>
      </right>
      <top/>
      <bottom/>
      <diagonal/>
    </border>
    <border>
      <left style="thin">
        <color theme="4"/>
      </left>
      <right style="thin">
        <color theme="4"/>
      </right>
      <top/>
      <bottom style="thin">
        <color theme="4"/>
      </bottom>
      <diagonal/>
    </border>
    <border>
      <left style="thin">
        <color theme="0"/>
      </left>
      <right/>
      <top style="thin">
        <color theme="4"/>
      </top>
      <bottom style="thin">
        <color rgb="FFAA8529"/>
      </bottom>
      <diagonal/>
    </border>
    <border>
      <left/>
      <right style="thin">
        <color theme="0"/>
      </right>
      <top style="thin">
        <color theme="4"/>
      </top>
      <bottom style="thin">
        <color rgb="FFAA8529"/>
      </bottom>
      <diagonal/>
    </border>
    <border>
      <left style="thin">
        <color theme="4"/>
      </left>
      <right style="thin">
        <color theme="4"/>
      </right>
      <top style="thin">
        <color theme="4"/>
      </top>
      <bottom style="thin">
        <color theme="4"/>
      </bottom>
      <diagonal/>
    </border>
    <border>
      <left style="thin">
        <color theme="0"/>
      </left>
      <right/>
      <top style="thin">
        <color theme="4"/>
      </top>
      <bottom/>
      <diagonal/>
    </border>
    <border>
      <left style="thin">
        <color theme="0"/>
      </left>
      <right/>
      <top/>
      <bottom/>
      <diagonal/>
    </border>
    <border>
      <left/>
      <right style="thin">
        <color theme="0"/>
      </right>
      <top/>
      <bottom/>
      <diagonal/>
    </border>
    <border>
      <left style="thin">
        <color theme="0"/>
      </left>
      <right style="thin">
        <color theme="0"/>
      </right>
      <top style="thin">
        <color theme="4"/>
      </top>
      <bottom style="thin">
        <color theme="0"/>
      </bottom>
      <diagonal/>
    </border>
    <border>
      <left style="thin">
        <color theme="0"/>
      </left>
      <right style="thin">
        <color theme="4"/>
      </right>
      <top style="thin">
        <color theme="4"/>
      </top>
      <bottom style="thin">
        <color theme="0"/>
      </bottom>
      <diagonal/>
    </border>
    <border>
      <left/>
      <right style="thin">
        <color theme="0"/>
      </right>
      <top style="thin">
        <color theme="4"/>
      </top>
      <bottom/>
      <diagonal/>
    </border>
    <border>
      <left/>
      <right style="thin">
        <color theme="4"/>
      </right>
      <top/>
      <bottom style="thin">
        <color rgb="FFAA8529"/>
      </bottom>
      <diagonal/>
    </border>
  </borders>
  <cellStyleXfs count="5">
    <xf numFmtId="0" fontId="0" fillId="0" borderId="0"/>
    <xf numFmtId="0" fontId="1" fillId="0" borderId="0" applyNumberFormat="0" applyFill="0" applyBorder="0" applyAlignment="0" applyProtection="0">
      <alignment vertical="top"/>
      <protection locked="0"/>
    </xf>
    <xf numFmtId="9" fontId="3" fillId="0" borderId="0" applyFont="0" applyFill="0" applyBorder="0" applyAlignment="0" applyProtection="0"/>
    <xf numFmtId="0" fontId="6" fillId="0" borderId="0"/>
    <xf numFmtId="0" fontId="8" fillId="0" borderId="0"/>
  </cellStyleXfs>
  <cellXfs count="628">
    <xf numFmtId="0" fontId="0" fillId="0" borderId="0" xfId="0"/>
    <xf numFmtId="0" fontId="5" fillId="0" borderId="0" xfId="0" applyFont="1"/>
    <xf numFmtId="0" fontId="0" fillId="0" borderId="0" xfId="0" applyFont="1"/>
    <xf numFmtId="0" fontId="0" fillId="0" borderId="0" xfId="0" applyFont="1" applyAlignment="1">
      <alignment wrapText="1"/>
    </xf>
    <xf numFmtId="166" fontId="2" fillId="0" borderId="0" xfId="0" applyNumberFormat="1" applyFont="1" applyFill="1" applyBorder="1"/>
    <xf numFmtId="166" fontId="9" fillId="0" borderId="0" xfId="0" applyNumberFormat="1" applyFont="1" applyFill="1" applyBorder="1"/>
    <xf numFmtId="164" fontId="0" fillId="0" borderId="0" xfId="0" applyNumberFormat="1" applyFont="1"/>
    <xf numFmtId="164" fontId="0" fillId="0" borderId="0" xfId="2" applyNumberFormat="1" applyFont="1"/>
    <xf numFmtId="3" fontId="0" fillId="0" borderId="0" xfId="0" applyNumberFormat="1" applyFont="1"/>
    <xf numFmtId="0" fontId="5" fillId="0" borderId="0" xfId="0" applyFont="1" applyAlignment="1">
      <alignment horizontal="justify" wrapText="1"/>
    </xf>
    <xf numFmtId="0" fontId="0" fillId="0" borderId="0" xfId="0" applyFont="1" applyAlignment="1">
      <alignment horizontal="justify" wrapText="1"/>
    </xf>
    <xf numFmtId="0" fontId="11" fillId="2" borderId="1" xfId="0" applyFont="1" applyFill="1" applyBorder="1" applyAlignment="1">
      <alignment horizontal="center" vertical="center"/>
    </xf>
    <xf numFmtId="0" fontId="12" fillId="2" borderId="5" xfId="3" applyNumberFormat="1" applyFont="1" applyFill="1" applyBorder="1" applyAlignment="1">
      <alignment horizontal="center" vertical="center" wrapText="1"/>
    </xf>
    <xf numFmtId="0" fontId="12" fillId="2" borderId="6" xfId="3" applyNumberFormat="1" applyFont="1" applyFill="1" applyBorder="1" applyAlignment="1">
      <alignment horizontal="center" vertical="center" wrapText="1"/>
    </xf>
    <xf numFmtId="0" fontId="13" fillId="3" borderId="2" xfId="0" applyFont="1" applyFill="1" applyBorder="1" applyAlignment="1">
      <alignment horizontal="left" indent="1"/>
    </xf>
    <xf numFmtId="168" fontId="14" fillId="3" borderId="0" xfId="0" applyNumberFormat="1" applyFont="1" applyFill="1" applyBorder="1" applyAlignment="1">
      <alignment horizontal="right"/>
    </xf>
    <xf numFmtId="168" fontId="14" fillId="3" borderId="4" xfId="0" applyNumberFormat="1" applyFont="1" applyFill="1" applyBorder="1" applyAlignment="1">
      <alignment horizontal="right"/>
    </xf>
    <xf numFmtId="0" fontId="13" fillId="0" borderId="2" xfId="0" applyFont="1" applyFill="1" applyBorder="1" applyAlignment="1">
      <alignment horizontal="left" indent="2"/>
    </xf>
    <xf numFmtId="168" fontId="15" fillId="0" borderId="0" xfId="0" applyNumberFormat="1" applyFont="1" applyFill="1" applyBorder="1" applyAlignment="1">
      <alignment horizontal="right"/>
    </xf>
    <xf numFmtId="168" fontId="15" fillId="0" borderId="4" xfId="0" applyNumberFormat="1" applyFont="1" applyFill="1" applyBorder="1" applyAlignment="1">
      <alignment horizontal="right"/>
    </xf>
    <xf numFmtId="164" fontId="16" fillId="0" borderId="4" xfId="2" applyNumberFormat="1" applyFont="1" applyFill="1" applyBorder="1" applyAlignment="1">
      <alignment horizontal="right"/>
    </xf>
    <xf numFmtId="164" fontId="16" fillId="0" borderId="0" xfId="2" applyNumberFormat="1" applyFont="1" applyFill="1" applyBorder="1" applyAlignment="1">
      <alignment horizontal="right"/>
    </xf>
    <xf numFmtId="164" fontId="16" fillId="3" borderId="0" xfId="2" applyNumberFormat="1" applyFont="1" applyFill="1" applyBorder="1" applyAlignment="1">
      <alignment horizontal="right"/>
    </xf>
    <xf numFmtId="164" fontId="16" fillId="3" borderId="4" xfId="2" applyNumberFormat="1" applyFont="1" applyFill="1" applyBorder="1" applyAlignment="1">
      <alignment horizontal="right"/>
    </xf>
    <xf numFmtId="168" fontId="15" fillId="3" borderId="0" xfId="0" applyNumberFormat="1" applyFont="1" applyFill="1" applyBorder="1" applyAlignment="1">
      <alignment horizontal="right"/>
    </xf>
    <xf numFmtId="168" fontId="15" fillId="3" borderId="4" xfId="0" applyNumberFormat="1" applyFont="1" applyFill="1" applyBorder="1" applyAlignment="1">
      <alignment horizontal="right"/>
    </xf>
    <xf numFmtId="0" fontId="13" fillId="0" borderId="2" xfId="0" applyFont="1" applyFill="1" applyBorder="1" applyAlignment="1">
      <alignment horizontal="right" vertical="center"/>
    </xf>
    <xf numFmtId="168" fontId="13" fillId="0" borderId="8" xfId="0" applyNumberFormat="1" applyFont="1" applyFill="1" applyBorder="1" applyAlignment="1">
      <alignment horizontal="right" vertical="center"/>
    </xf>
    <xf numFmtId="168" fontId="13" fillId="0" borderId="9" xfId="0" applyNumberFormat="1" applyFont="1" applyFill="1" applyBorder="1" applyAlignment="1">
      <alignment horizontal="right" vertical="center"/>
    </xf>
    <xf numFmtId="0" fontId="13" fillId="0" borderId="7" xfId="0" applyFont="1" applyFill="1" applyBorder="1" applyAlignment="1">
      <alignment horizontal="right"/>
    </xf>
    <xf numFmtId="168" fontId="15" fillId="0" borderId="8" xfId="0" applyNumberFormat="1" applyFont="1" applyFill="1" applyBorder="1" applyAlignment="1">
      <alignment horizontal="right"/>
    </xf>
    <xf numFmtId="164" fontId="16" fillId="0" borderId="13" xfId="2" applyNumberFormat="1" applyFont="1" applyFill="1" applyBorder="1" applyAlignment="1">
      <alignment horizontal="right"/>
    </xf>
    <xf numFmtId="168" fontId="13" fillId="0" borderId="13" xfId="0" applyNumberFormat="1" applyFont="1" applyFill="1" applyBorder="1" applyAlignment="1">
      <alignment horizontal="right" vertical="center"/>
    </xf>
    <xf numFmtId="0" fontId="5" fillId="0" borderId="0" xfId="0" applyFont="1" applyAlignment="1">
      <alignment wrapText="1"/>
    </xf>
    <xf numFmtId="0" fontId="15" fillId="0" borderId="0" xfId="0" applyFont="1"/>
    <xf numFmtId="0" fontId="15" fillId="0" borderId="0" xfId="0" applyFont="1" applyBorder="1"/>
    <xf numFmtId="0" fontId="13" fillId="3" borderId="57" xfId="0" applyFont="1" applyFill="1" applyBorder="1" applyAlignment="1">
      <alignment horizontal="left" indent="1"/>
    </xf>
    <xf numFmtId="0" fontId="14" fillId="3" borderId="34" xfId="0" applyFont="1" applyFill="1" applyBorder="1" applyAlignment="1">
      <alignment horizontal="center" wrapText="1"/>
    </xf>
    <xf numFmtId="0" fontId="14" fillId="3" borderId="57" xfId="0" applyFont="1" applyFill="1" applyBorder="1" applyAlignment="1">
      <alignment horizontal="center" wrapText="1"/>
    </xf>
    <xf numFmtId="0" fontId="13" fillId="0" borderId="53" xfId="0" applyFont="1" applyFill="1" applyBorder="1" applyAlignment="1">
      <alignment horizontal="left" indent="2"/>
    </xf>
    <xf numFmtId="168" fontId="15" fillId="0" borderId="2" xfId="0" applyNumberFormat="1" applyFont="1" applyFill="1" applyBorder="1" applyAlignment="1">
      <alignment horizontal="right"/>
    </xf>
    <xf numFmtId="164" fontId="16" fillId="0" borderId="2" xfId="2" applyNumberFormat="1" applyFont="1" applyFill="1" applyBorder="1" applyAlignment="1">
      <alignment horizontal="right"/>
    </xf>
    <xf numFmtId="164" fontId="15" fillId="0" borderId="4" xfId="2" applyNumberFormat="1" applyFont="1" applyFill="1" applyBorder="1" applyAlignment="1">
      <alignment horizontal="right"/>
    </xf>
    <xf numFmtId="164" fontId="16" fillId="0" borderId="7" xfId="2" applyNumberFormat="1" applyFont="1" applyFill="1" applyBorder="1" applyAlignment="1">
      <alignment horizontal="right"/>
    </xf>
    <xf numFmtId="164" fontId="16" fillId="0" borderId="12" xfId="2" applyNumberFormat="1" applyFont="1" applyFill="1" applyBorder="1" applyAlignment="1">
      <alignment horizontal="right"/>
    </xf>
    <xf numFmtId="164" fontId="15" fillId="0" borderId="13" xfId="2" applyNumberFormat="1" applyFont="1" applyFill="1" applyBorder="1" applyAlignment="1">
      <alignment horizontal="right"/>
    </xf>
    <xf numFmtId="0" fontId="13" fillId="0" borderId="54" xfId="0" applyFont="1" applyFill="1" applyBorder="1" applyAlignment="1">
      <alignment horizontal="right"/>
    </xf>
    <xf numFmtId="168" fontId="15" fillId="0" borderId="7" xfId="0" applyNumberFormat="1" applyFont="1" applyFill="1" applyBorder="1" applyAlignment="1">
      <alignment horizontal="right"/>
    </xf>
    <xf numFmtId="168" fontId="15" fillId="0" borderId="12" xfId="0" applyNumberFormat="1" applyFont="1" applyFill="1" applyBorder="1" applyAlignment="1">
      <alignment horizontal="right"/>
    </xf>
    <xf numFmtId="168" fontId="15" fillId="0" borderId="13" xfId="0" applyNumberFormat="1" applyFont="1" applyFill="1" applyBorder="1" applyAlignment="1">
      <alignment horizontal="right"/>
    </xf>
    <xf numFmtId="0" fontId="15" fillId="0" borderId="0" xfId="0" applyFont="1" applyAlignment="1">
      <alignment horizontal="justify" wrapText="1"/>
    </xf>
    <xf numFmtId="0" fontId="18" fillId="3" borderId="2" xfId="0" applyFont="1" applyFill="1" applyBorder="1" applyAlignment="1">
      <alignment horizontal="left" indent="1"/>
    </xf>
    <xf numFmtId="168" fontId="15" fillId="0" borderId="0" xfId="0" applyNumberFormat="1" applyFont="1" applyBorder="1"/>
    <xf numFmtId="168" fontId="15" fillId="0" borderId="5" xfId="0" applyNumberFormat="1" applyFont="1" applyFill="1" applyBorder="1" applyAlignment="1">
      <alignment horizontal="right"/>
    </xf>
    <xf numFmtId="168" fontId="15" fillId="0" borderId="6" xfId="0" applyNumberFormat="1" applyFont="1" applyFill="1" applyBorder="1" applyAlignment="1">
      <alignment horizontal="right"/>
    </xf>
    <xf numFmtId="0" fontId="13" fillId="0" borderId="7" xfId="0" applyFont="1" applyFill="1" applyBorder="1" applyAlignment="1">
      <alignment horizontal="right" vertical="center"/>
    </xf>
    <xf numFmtId="0" fontId="19" fillId="0" borderId="0" xfId="0" applyFont="1" applyAlignment="1">
      <alignment wrapText="1"/>
    </xf>
    <xf numFmtId="0" fontId="14" fillId="3" borderId="2" xfId="0" applyFont="1" applyFill="1" applyBorder="1" applyAlignment="1">
      <alignment horizontal="left" indent="1"/>
    </xf>
    <xf numFmtId="0" fontId="14" fillId="3" borderId="0" xfId="0" applyFont="1" applyFill="1" applyBorder="1" applyAlignment="1">
      <alignment horizontal="left" indent="1"/>
    </xf>
    <xf numFmtId="0" fontId="15" fillId="0" borderId="1" xfId="0" applyFont="1" applyBorder="1" applyAlignment="1">
      <alignment horizontal="left" indent="2"/>
    </xf>
    <xf numFmtId="3" fontId="15" fillId="0" borderId="5" xfId="0" applyNumberFormat="1" applyFont="1" applyBorder="1"/>
    <xf numFmtId="164" fontId="20" fillId="0" borderId="5" xfId="2" applyNumberFormat="1" applyFont="1" applyBorder="1"/>
    <xf numFmtId="164" fontId="20" fillId="0" borderId="6" xfId="2" applyNumberFormat="1" applyFont="1" applyBorder="1"/>
    <xf numFmtId="0" fontId="15" fillId="0" borderId="2" xfId="0" applyFont="1" applyBorder="1" applyAlignment="1">
      <alignment horizontal="left" indent="2"/>
    </xf>
    <xf numFmtId="3" fontId="15" fillId="0" borderId="0" xfId="0" applyNumberFormat="1" applyFont="1" applyBorder="1"/>
    <xf numFmtId="164" fontId="20" fillId="0" borderId="0" xfId="2" applyNumberFormat="1" applyFont="1" applyBorder="1"/>
    <xf numFmtId="164" fontId="20" fillId="0" borderId="4" xfId="2" applyNumberFormat="1" applyFont="1" applyBorder="1"/>
    <xf numFmtId="3" fontId="15" fillId="0" borderId="12" xfId="0" applyNumberFormat="1" applyFont="1" applyBorder="1"/>
    <xf numFmtId="164" fontId="20" fillId="0" borderId="12" xfId="2" applyNumberFormat="1" applyFont="1" applyBorder="1"/>
    <xf numFmtId="164" fontId="20" fillId="0" borderId="13" xfId="2" applyNumberFormat="1" applyFont="1" applyBorder="1"/>
    <xf numFmtId="164" fontId="20" fillId="0" borderId="13" xfId="2" applyNumberFormat="1" applyFont="1" applyFill="1" applyBorder="1" applyAlignment="1">
      <alignment horizontal="right"/>
    </xf>
    <xf numFmtId="0" fontId="17" fillId="0" borderId="0" xfId="1" applyFont="1" applyAlignment="1" applyProtection="1">
      <alignment wrapText="1"/>
    </xf>
    <xf numFmtId="0" fontId="15" fillId="4" borderId="40" xfId="0" applyFont="1" applyFill="1" applyBorder="1"/>
    <xf numFmtId="0" fontId="15" fillId="4" borderId="2" xfId="0" applyFont="1" applyFill="1" applyBorder="1"/>
    <xf numFmtId="0" fontId="12" fillId="4" borderId="3" xfId="0" applyFont="1" applyFill="1" applyBorder="1" applyAlignment="1">
      <alignment horizontal="center"/>
    </xf>
    <xf numFmtId="0" fontId="12" fillId="4" borderId="14" xfId="0" applyFont="1" applyFill="1" applyBorder="1" applyAlignment="1">
      <alignment horizontal="center"/>
    </xf>
    <xf numFmtId="0" fontId="15" fillId="0" borderId="2" xfId="0" quotePrefix="1" applyFont="1" applyBorder="1" applyAlignment="1">
      <alignment horizontal="left" wrapText="1" indent="1"/>
    </xf>
    <xf numFmtId="0" fontId="11" fillId="5" borderId="2" xfId="0" applyFont="1" applyFill="1" applyBorder="1" applyAlignment="1">
      <alignment horizontal="left" wrapText="1"/>
    </xf>
    <xf numFmtId="3" fontId="15" fillId="3" borderId="0" xfId="0" applyNumberFormat="1" applyFont="1" applyFill="1" applyBorder="1"/>
    <xf numFmtId="164" fontId="16" fillId="3" borderId="4" xfId="2" applyNumberFormat="1" applyFont="1" applyFill="1" applyBorder="1"/>
    <xf numFmtId="164" fontId="16" fillId="0" borderId="4" xfId="2" applyNumberFormat="1" applyFont="1" applyBorder="1"/>
    <xf numFmtId="0" fontId="15" fillId="0" borderId="2" xfId="0" applyFont="1" applyBorder="1" applyAlignment="1">
      <alignment horizontal="right" wrapText="1" indent="1"/>
    </xf>
    <xf numFmtId="0" fontId="15" fillId="0" borderId="2" xfId="0" applyFont="1" applyBorder="1" applyAlignment="1">
      <alignment horizontal="right" indent="1"/>
    </xf>
    <xf numFmtId="0" fontId="11" fillId="5" borderId="7" xfId="0" applyFont="1" applyFill="1" applyBorder="1" applyAlignment="1">
      <alignment horizontal="left" wrapText="1"/>
    </xf>
    <xf numFmtId="3" fontId="15" fillId="3" borderId="12" xfId="0" applyNumberFormat="1" applyFont="1" applyFill="1" applyBorder="1"/>
    <xf numFmtId="0" fontId="12" fillId="4" borderId="47" xfId="0" applyFont="1" applyFill="1" applyBorder="1" applyAlignment="1">
      <alignment horizontal="center" wrapText="1"/>
    </xf>
    <xf numFmtId="0" fontId="15" fillId="4" borderId="52" xfId="0" applyFont="1" applyFill="1" applyBorder="1"/>
    <xf numFmtId="0" fontId="12" fillId="4" borderId="10" xfId="0" applyFont="1" applyFill="1" applyBorder="1" applyAlignment="1">
      <alignment horizontal="center" wrapText="1"/>
    </xf>
    <xf numFmtId="0" fontId="12" fillId="4" borderId="58" xfId="0" applyFont="1" applyFill="1" applyBorder="1" applyAlignment="1">
      <alignment horizontal="center" wrapText="1"/>
    </xf>
    <xf numFmtId="0" fontId="15" fillId="0" borderId="2" xfId="0" applyFont="1" applyBorder="1" applyAlignment="1">
      <alignment horizontal="left" indent="1"/>
    </xf>
    <xf numFmtId="0" fontId="15" fillId="0" borderId="2" xfId="0" applyFont="1" applyBorder="1" applyAlignment="1">
      <alignment horizontal="left" wrapText="1" indent="1"/>
    </xf>
    <xf numFmtId="0" fontId="15" fillId="3" borderId="4" xfId="0" applyFont="1" applyFill="1" applyBorder="1"/>
    <xf numFmtId="0" fontId="15" fillId="0" borderId="0" xfId="0" applyFont="1" applyAlignment="1">
      <alignment wrapText="1"/>
    </xf>
    <xf numFmtId="3" fontId="11" fillId="3" borderId="12" xfId="0" applyNumberFormat="1" applyFont="1" applyFill="1" applyBorder="1"/>
    <xf numFmtId="0" fontId="12" fillId="4" borderId="11" xfId="0" applyFont="1" applyFill="1" applyBorder="1" applyAlignment="1">
      <alignment horizontal="center" wrapText="1"/>
    </xf>
    <xf numFmtId="3" fontId="11" fillId="3" borderId="0" xfId="0" applyNumberFormat="1" applyFont="1" applyFill="1" applyBorder="1"/>
    <xf numFmtId="0" fontId="15" fillId="4" borderId="49" xfId="0" applyFont="1" applyFill="1" applyBorder="1"/>
    <xf numFmtId="0" fontId="11" fillId="7" borderId="2" xfId="0" applyFont="1" applyFill="1" applyBorder="1" applyAlignment="1">
      <alignment horizontal="left" wrapText="1"/>
    </xf>
    <xf numFmtId="168" fontId="14" fillId="7" borderId="4" xfId="4" applyNumberFormat="1" applyFont="1" applyFill="1" applyBorder="1"/>
    <xf numFmtId="0" fontId="15" fillId="0" borderId="0" xfId="0" applyFont="1" applyBorder="1" applyAlignment="1"/>
    <xf numFmtId="0" fontId="14" fillId="0" borderId="4" xfId="0" applyFont="1" applyFill="1" applyBorder="1"/>
    <xf numFmtId="0" fontId="15" fillId="0" borderId="2" xfId="0" applyFont="1" applyBorder="1" applyAlignment="1">
      <alignment horizontal="left" wrapText="1" indent="2"/>
    </xf>
    <xf numFmtId="0" fontId="15" fillId="0" borderId="0" xfId="0" applyFont="1" applyBorder="1" applyAlignment="1">
      <alignment wrapText="1"/>
    </xf>
    <xf numFmtId="0" fontId="15" fillId="0" borderId="2" xfId="0" applyFont="1" applyBorder="1" applyAlignment="1">
      <alignment horizontal="left" wrapText="1" indent="4"/>
    </xf>
    <xf numFmtId="168" fontId="13" fillId="0" borderId="4" xfId="4" applyNumberFormat="1" applyFont="1" applyFill="1" applyBorder="1"/>
    <xf numFmtId="0" fontId="11" fillId="7" borderId="0" xfId="0" applyFont="1" applyFill="1" applyBorder="1" applyAlignment="1">
      <alignment wrapText="1"/>
    </xf>
    <xf numFmtId="168" fontId="24" fillId="7" borderId="4" xfId="4" applyNumberFormat="1" applyFont="1" applyFill="1" applyBorder="1" applyAlignment="1">
      <alignment vertical="center"/>
    </xf>
    <xf numFmtId="0" fontId="11" fillId="7" borderId="7" xfId="0" applyFont="1" applyFill="1" applyBorder="1" applyAlignment="1">
      <alignment horizontal="left" wrapText="1"/>
    </xf>
    <xf numFmtId="164" fontId="11" fillId="7" borderId="12" xfId="2" applyNumberFormat="1" applyFont="1" applyFill="1" applyBorder="1" applyAlignment="1">
      <alignment wrapText="1"/>
    </xf>
    <xf numFmtId="164" fontId="25" fillId="7" borderId="13" xfId="2" applyNumberFormat="1" applyFont="1" applyFill="1" applyBorder="1" applyAlignment="1">
      <alignment vertical="center"/>
    </xf>
    <xf numFmtId="0" fontId="15" fillId="0" borderId="4" xfId="0" applyFont="1" applyBorder="1" applyAlignment="1">
      <alignment wrapText="1"/>
    </xf>
    <xf numFmtId="1" fontId="11" fillId="7" borderId="4" xfId="0" applyNumberFormat="1" applyFont="1" applyFill="1" applyBorder="1" applyAlignment="1">
      <alignment wrapText="1"/>
    </xf>
    <xf numFmtId="1" fontId="15" fillId="0" borderId="4" xfId="0" applyNumberFormat="1" applyFont="1" applyBorder="1" applyAlignment="1">
      <alignment wrapText="1"/>
    </xf>
    <xf numFmtId="0" fontId="11" fillId="5" borderId="0" xfId="0" applyFont="1" applyFill="1" applyBorder="1" applyAlignment="1">
      <alignment horizontal="left" wrapText="1"/>
    </xf>
    <xf numFmtId="0" fontId="11" fillId="5" borderId="4" xfId="0" applyFont="1" applyFill="1" applyBorder="1" applyAlignment="1">
      <alignment horizontal="left" wrapText="1"/>
    </xf>
    <xf numFmtId="3" fontId="13" fillId="0" borderId="0" xfId="0" applyNumberFormat="1" applyFont="1" applyBorder="1" applyAlignment="1">
      <alignment vertical="center"/>
    </xf>
    <xf numFmtId="3" fontId="14" fillId="3" borderId="0" xfId="0" applyNumberFormat="1" applyFont="1" applyFill="1" applyBorder="1" applyAlignment="1">
      <alignment horizontal="center" vertical="center"/>
    </xf>
    <xf numFmtId="0" fontId="16" fillId="0" borderId="2" xfId="0" applyFont="1" applyBorder="1" applyAlignment="1">
      <alignment horizontal="left" wrapText="1" indent="1"/>
    </xf>
    <xf numFmtId="3" fontId="13" fillId="0" borderId="12" xfId="0" applyNumberFormat="1" applyFont="1" applyBorder="1" applyAlignment="1">
      <alignment vertical="center"/>
    </xf>
    <xf numFmtId="3" fontId="13" fillId="3" borderId="0" xfId="0" applyNumberFormat="1" applyFont="1" applyFill="1" applyBorder="1" applyAlignment="1">
      <alignment horizontal="right" vertical="center"/>
    </xf>
    <xf numFmtId="0" fontId="28" fillId="0" borderId="2" xfId="0" applyFont="1" applyBorder="1" applyAlignment="1">
      <alignment horizontal="left" wrapText="1" indent="1"/>
    </xf>
    <xf numFmtId="3" fontId="13" fillId="0" borderId="18" xfId="0" applyNumberFormat="1" applyFont="1" applyBorder="1" applyAlignment="1">
      <alignment vertical="center"/>
    </xf>
    <xf numFmtId="5" fontId="14" fillId="3" borderId="0" xfId="0" applyNumberFormat="1" applyFont="1" applyFill="1" applyBorder="1" applyAlignment="1">
      <alignment horizontal="right" vertical="center"/>
    </xf>
    <xf numFmtId="0" fontId="15" fillId="0" borderId="7" xfId="0" applyFont="1" applyBorder="1" applyAlignment="1">
      <alignment horizontal="left" wrapText="1" indent="1"/>
    </xf>
    <xf numFmtId="0" fontId="12" fillId="2" borderId="11" xfId="0" applyFont="1" applyFill="1" applyBorder="1" applyAlignment="1">
      <alignment horizontal="center"/>
    </xf>
    <xf numFmtId="0" fontId="11" fillId="2" borderId="2" xfId="0" applyFont="1" applyFill="1" applyBorder="1" applyAlignment="1">
      <alignment horizontal="center" vertical="center"/>
    </xf>
    <xf numFmtId="0" fontId="11" fillId="3" borderId="2" xfId="0" applyFont="1" applyFill="1" applyBorder="1" applyAlignment="1">
      <alignment vertical="center"/>
    </xf>
    <xf numFmtId="0" fontId="15" fillId="3" borderId="0" xfId="0" applyFont="1" applyFill="1" applyBorder="1" applyAlignment="1">
      <alignment vertical="center"/>
    </xf>
    <xf numFmtId="0" fontId="15" fillId="3" borderId="4" xfId="0" applyFont="1" applyFill="1" applyBorder="1" applyAlignment="1">
      <alignment vertical="center"/>
    </xf>
    <xf numFmtId="168" fontId="15" fillId="0" borderId="0" xfId="0" applyNumberFormat="1" applyFont="1" applyFill="1" applyBorder="1"/>
    <xf numFmtId="168" fontId="15" fillId="0" borderId="4" xfId="0" applyNumberFormat="1" applyFont="1" applyFill="1" applyBorder="1"/>
    <xf numFmtId="0" fontId="21" fillId="3" borderId="2" xfId="0" applyFont="1" applyFill="1" applyBorder="1" applyAlignment="1">
      <alignment vertical="center"/>
    </xf>
    <xf numFmtId="0" fontId="15" fillId="0" borderId="7" xfId="0" applyFont="1" applyBorder="1" applyAlignment="1">
      <alignment horizontal="left" indent="2"/>
    </xf>
    <xf numFmtId="164" fontId="15" fillId="0" borderId="12" xfId="2" applyNumberFormat="1" applyFont="1" applyBorder="1"/>
    <xf numFmtId="0" fontId="12" fillId="2" borderId="58" xfId="0" applyFont="1" applyFill="1" applyBorder="1" applyAlignment="1">
      <alignment horizontal="center"/>
    </xf>
    <xf numFmtId="0" fontId="15" fillId="0" borderId="0" xfId="0" applyFont="1" applyFill="1"/>
    <xf numFmtId="0" fontId="11" fillId="3" borderId="1" xfId="0" applyFont="1" applyFill="1" applyBorder="1" applyAlignment="1">
      <alignment vertical="center"/>
    </xf>
    <xf numFmtId="0" fontId="15" fillId="3" borderId="5" xfId="0" applyFont="1" applyFill="1" applyBorder="1" applyAlignment="1">
      <alignment vertical="center"/>
    </xf>
    <xf numFmtId="0" fontId="15" fillId="3" borderId="6" xfId="0" applyFont="1" applyFill="1" applyBorder="1" applyAlignment="1">
      <alignment vertical="center"/>
    </xf>
    <xf numFmtId="3" fontId="29" fillId="0" borderId="0" xfId="0" applyNumberFormat="1" applyFont="1" applyBorder="1" applyAlignment="1">
      <alignment horizontal="right" vertical="center" wrapText="1"/>
    </xf>
    <xf numFmtId="3" fontId="29" fillId="0" borderId="4" xfId="0" applyNumberFormat="1" applyFont="1" applyBorder="1" applyAlignment="1">
      <alignment horizontal="right" vertical="center" wrapText="1"/>
    </xf>
    <xf numFmtId="0" fontId="30" fillId="5" borderId="0" xfId="0" applyFont="1" applyFill="1" applyBorder="1" applyAlignment="1">
      <alignment horizontal="justify" vertical="center" wrapText="1"/>
    </xf>
    <xf numFmtId="0" fontId="30" fillId="5" borderId="4" xfId="0" applyFont="1" applyFill="1" applyBorder="1" applyAlignment="1">
      <alignment horizontal="justify" vertical="center" wrapText="1"/>
    </xf>
    <xf numFmtId="3" fontId="29" fillId="0" borderId="0" xfId="0" applyNumberFormat="1" applyFont="1" applyBorder="1" applyAlignment="1">
      <alignment horizontal="right" vertical="center"/>
    </xf>
    <xf numFmtId="3" fontId="29" fillId="0" borderId="4" xfId="0" applyNumberFormat="1" applyFont="1" applyBorder="1" applyAlignment="1">
      <alignment horizontal="right" vertical="center"/>
    </xf>
    <xf numFmtId="0" fontId="17" fillId="0" borderId="0" xfId="1" applyFont="1" applyAlignment="1" applyProtection="1"/>
    <xf numFmtId="164" fontId="29" fillId="0" borderId="4" xfId="2" applyNumberFormat="1" applyFont="1" applyBorder="1" applyAlignment="1">
      <alignment horizontal="right" vertical="center" wrapText="1"/>
    </xf>
    <xf numFmtId="164" fontId="29" fillId="0" borderId="13" xfId="2" applyNumberFormat="1" applyFont="1" applyBorder="1" applyAlignment="1">
      <alignment horizontal="right" vertical="center" wrapText="1"/>
    </xf>
    <xf numFmtId="0" fontId="15" fillId="0" borderId="7" xfId="0" applyFont="1" applyBorder="1" applyAlignment="1">
      <alignment horizontal="left" wrapText="1" indent="2"/>
    </xf>
    <xf numFmtId="164" fontId="31" fillId="0" borderId="12" xfId="0" applyNumberFormat="1" applyFont="1" applyBorder="1" applyAlignment="1">
      <alignment horizontal="right" vertical="center" wrapText="1"/>
    </xf>
    <xf numFmtId="164" fontId="31" fillId="0" borderId="4" xfId="0" applyNumberFormat="1" applyFont="1" applyBorder="1" applyAlignment="1">
      <alignment horizontal="right" vertical="center" wrapText="1"/>
    </xf>
    <xf numFmtId="164" fontId="31" fillId="0" borderId="0" xfId="0" applyNumberFormat="1" applyFont="1" applyBorder="1" applyAlignment="1">
      <alignment horizontal="right" vertical="center" wrapText="1"/>
    </xf>
    <xf numFmtId="0" fontId="15" fillId="5" borderId="0" xfId="0" applyFont="1" applyFill="1" applyBorder="1" applyAlignment="1">
      <alignment vertical="center"/>
    </xf>
    <xf numFmtId="0" fontId="11" fillId="3" borderId="2" xfId="0" applyFont="1" applyFill="1" applyBorder="1" applyAlignment="1">
      <alignment vertical="center" wrapText="1"/>
    </xf>
    <xf numFmtId="0" fontId="15" fillId="4" borderId="38" xfId="0" applyFont="1" applyFill="1" applyBorder="1" applyAlignment="1">
      <alignment vertical="center"/>
    </xf>
    <xf numFmtId="0" fontId="12" fillId="4" borderId="24" xfId="0" applyFont="1" applyFill="1" applyBorder="1" applyAlignment="1">
      <alignment horizontal="center" vertical="center"/>
    </xf>
    <xf numFmtId="0" fontId="12" fillId="4" borderId="39" xfId="0" applyFont="1" applyFill="1" applyBorder="1" applyAlignment="1">
      <alignment horizontal="center" vertical="center"/>
    </xf>
    <xf numFmtId="0" fontId="30" fillId="5" borderId="15" xfId="0" applyFont="1" applyFill="1" applyBorder="1" applyAlignment="1">
      <alignment horizontal="left" vertical="center"/>
    </xf>
    <xf numFmtId="0" fontId="15" fillId="5" borderId="0" xfId="0" applyFont="1" applyFill="1" applyBorder="1" applyAlignment="1">
      <alignment horizontal="left" vertical="center" indent="1"/>
    </xf>
    <xf numFmtId="0" fontId="29" fillId="5" borderId="0" xfId="0" applyFont="1" applyFill="1" applyBorder="1" applyAlignment="1">
      <alignment horizontal="left" vertical="center" wrapText="1" indent="1"/>
    </xf>
    <xf numFmtId="0" fontId="15" fillId="5" borderId="16" xfId="0" applyFont="1" applyFill="1" applyBorder="1" applyAlignment="1">
      <alignment horizontal="left" vertical="center" indent="1"/>
    </xf>
    <xf numFmtId="0" fontId="29" fillId="0" borderId="15" xfId="0" applyFont="1" applyBorder="1" applyAlignment="1">
      <alignment horizontal="left" vertical="center" indent="1"/>
    </xf>
    <xf numFmtId="3" fontId="29" fillId="0" borderId="0" xfId="0" applyNumberFormat="1" applyFont="1" applyBorder="1" applyAlignment="1">
      <alignment horizontal="right" vertical="center" indent="1"/>
    </xf>
    <xf numFmtId="3" fontId="29" fillId="0" borderId="0" xfId="0" applyNumberFormat="1" applyFont="1" applyBorder="1" applyAlignment="1">
      <alignment horizontal="right" vertical="center" wrapText="1" indent="1"/>
    </xf>
    <xf numFmtId="0" fontId="29" fillId="0" borderId="16" xfId="0" applyFont="1" applyBorder="1" applyAlignment="1">
      <alignment horizontal="right" vertical="center" indent="1"/>
    </xf>
    <xf numFmtId="0" fontId="29" fillId="0" borderId="15" xfId="0" applyFont="1" applyBorder="1" applyAlignment="1">
      <alignment horizontal="left" vertical="center" wrapText="1" indent="1"/>
    </xf>
    <xf numFmtId="164" fontId="31" fillId="0" borderId="0" xfId="0" applyNumberFormat="1" applyFont="1" applyBorder="1" applyAlignment="1">
      <alignment horizontal="right" vertical="center" indent="1"/>
    </xf>
    <xf numFmtId="164" fontId="31" fillId="0" borderId="0" xfId="0" applyNumberFormat="1" applyFont="1" applyBorder="1" applyAlignment="1">
      <alignment horizontal="right" vertical="center" wrapText="1" indent="1"/>
    </xf>
    <xf numFmtId="164" fontId="31" fillId="0" borderId="16" xfId="0" applyNumberFormat="1" applyFont="1" applyBorder="1" applyAlignment="1">
      <alignment horizontal="right" vertical="center" indent="1"/>
    </xf>
    <xf numFmtId="0" fontId="30" fillId="5" borderId="15" xfId="0" applyFont="1" applyFill="1" applyBorder="1" applyAlignment="1">
      <alignment horizontal="left" vertical="center" wrapText="1"/>
    </xf>
    <xf numFmtId="0" fontId="29" fillId="5" borderId="0" xfId="0" applyFont="1" applyFill="1" applyBorder="1" applyAlignment="1">
      <alignment horizontal="right" vertical="center" wrapText="1" indent="1"/>
    </xf>
    <xf numFmtId="0" fontId="15" fillId="5" borderId="16" xfId="0" applyFont="1" applyFill="1" applyBorder="1" applyAlignment="1">
      <alignment horizontal="right" vertical="center" indent="1"/>
    </xf>
    <xf numFmtId="0" fontId="29" fillId="0" borderId="17" xfId="0" applyFont="1" applyBorder="1" applyAlignment="1">
      <alignment horizontal="left" vertical="center" indent="1"/>
    </xf>
    <xf numFmtId="164" fontId="31" fillId="0" borderId="18" xfId="0" applyNumberFormat="1" applyFont="1" applyBorder="1" applyAlignment="1">
      <alignment horizontal="right" vertical="center" wrapText="1" indent="1"/>
    </xf>
    <xf numFmtId="164" fontId="31" fillId="0" borderId="19" xfId="0" applyNumberFormat="1" applyFont="1" applyBorder="1" applyAlignment="1">
      <alignment horizontal="right" vertical="center" indent="1"/>
    </xf>
    <xf numFmtId="0" fontId="12" fillId="4" borderId="41" xfId="0" applyFont="1" applyFill="1" applyBorder="1" applyAlignment="1">
      <alignment horizontal="center" wrapText="1"/>
    </xf>
    <xf numFmtId="0" fontId="12" fillId="4" borderId="41" xfId="0" applyFont="1" applyFill="1" applyBorder="1" applyAlignment="1">
      <alignment horizontal="center"/>
    </xf>
    <xf numFmtId="0" fontId="12" fillId="4" borderId="42" xfId="0" applyFont="1" applyFill="1" applyBorder="1" applyAlignment="1">
      <alignment horizontal="center" wrapText="1"/>
    </xf>
    <xf numFmtId="0" fontId="30" fillId="5" borderId="0" xfId="0" applyFont="1" applyFill="1" applyBorder="1" applyAlignment="1">
      <alignment horizontal="right" wrapText="1"/>
    </xf>
    <xf numFmtId="0" fontId="33" fillId="5" borderId="0" xfId="0" applyFont="1" applyFill="1" applyBorder="1" applyAlignment="1">
      <alignment horizontal="right" wrapText="1"/>
    </xf>
    <xf numFmtId="0" fontId="15" fillId="5" borderId="0" xfId="0" applyFont="1" applyFill="1" applyBorder="1"/>
    <xf numFmtId="0" fontId="30" fillId="5" borderId="4" xfId="0" applyFont="1" applyFill="1" applyBorder="1" applyAlignment="1">
      <alignment horizontal="right" wrapText="1"/>
    </xf>
    <xf numFmtId="3" fontId="29" fillId="0" borderId="0" xfId="0" applyNumberFormat="1" applyFont="1" applyBorder="1" applyAlignment="1">
      <alignment horizontal="right" wrapText="1"/>
    </xf>
    <xf numFmtId="164" fontId="31" fillId="0" borderId="0" xfId="2" applyNumberFormat="1" applyFont="1" applyBorder="1" applyAlignment="1">
      <alignment horizontal="right" wrapText="1"/>
    </xf>
    <xf numFmtId="164" fontId="31" fillId="0" borderId="4" xfId="2" applyNumberFormat="1" applyFont="1" applyBorder="1" applyAlignment="1">
      <alignment horizontal="right" wrapText="1"/>
    </xf>
    <xf numFmtId="164" fontId="30" fillId="5" borderId="4" xfId="0" applyNumberFormat="1" applyFont="1" applyFill="1" applyBorder="1" applyAlignment="1">
      <alignment horizontal="right" wrapText="1"/>
    </xf>
    <xf numFmtId="164" fontId="30" fillId="5" borderId="0" xfId="0" applyNumberFormat="1" applyFont="1" applyFill="1" applyBorder="1" applyAlignment="1">
      <alignment horizontal="right" wrapText="1"/>
    </xf>
    <xf numFmtId="164" fontId="31" fillId="0" borderId="0" xfId="2" applyNumberFormat="1" applyFont="1" applyBorder="1" applyAlignment="1">
      <alignment horizontal="right" vertical="top" wrapText="1"/>
    </xf>
    <xf numFmtId="0" fontId="15" fillId="0" borderId="7" xfId="0" applyFont="1" applyBorder="1" applyAlignment="1">
      <alignment horizontal="left" indent="1"/>
    </xf>
    <xf numFmtId="164" fontId="31" fillId="0" borderId="12" xfId="2" applyNumberFormat="1" applyFont="1" applyBorder="1" applyAlignment="1">
      <alignment horizontal="right" wrapText="1"/>
    </xf>
    <xf numFmtId="164" fontId="31" fillId="0" borderId="13" xfId="2" applyNumberFormat="1" applyFont="1" applyBorder="1" applyAlignment="1">
      <alignment horizontal="right" wrapText="1"/>
    </xf>
    <xf numFmtId="0" fontId="15" fillId="4" borderId="38" xfId="0" applyFont="1" applyFill="1" applyBorder="1"/>
    <xf numFmtId="0" fontId="12" fillId="4" borderId="24" xfId="0" applyFont="1" applyFill="1" applyBorder="1" applyAlignment="1">
      <alignment horizontal="center" wrapText="1"/>
    </xf>
    <xf numFmtId="0" fontId="12" fillId="4" borderId="20" xfId="0" applyFont="1" applyFill="1" applyBorder="1" applyAlignment="1">
      <alignment horizontal="center" wrapText="1"/>
    </xf>
    <xf numFmtId="0" fontId="12" fillId="4" borderId="27" xfId="0" applyFont="1" applyFill="1" applyBorder="1" applyAlignment="1">
      <alignment horizontal="center" wrapText="1"/>
    </xf>
    <xf numFmtId="0" fontId="30" fillId="5" borderId="15" xfId="0" applyFont="1" applyFill="1" applyBorder="1" applyAlignment="1">
      <alignment horizontal="left"/>
    </xf>
    <xf numFmtId="0" fontId="15" fillId="5" borderId="0" xfId="0" applyFont="1" applyFill="1" applyBorder="1" applyAlignment="1">
      <alignment horizontal="left" indent="1"/>
    </xf>
    <xf numFmtId="0" fontId="29" fillId="5" borderId="0" xfId="0" applyFont="1" applyFill="1" applyBorder="1" applyAlignment="1">
      <alignment horizontal="left" wrapText="1" indent="1"/>
    </xf>
    <xf numFmtId="0" fontId="15" fillId="5" borderId="16" xfId="0" applyFont="1" applyFill="1" applyBorder="1" applyAlignment="1">
      <alignment horizontal="left" indent="1"/>
    </xf>
    <xf numFmtId="0" fontId="29" fillId="0" borderId="15" xfId="0" applyFont="1" applyBorder="1" applyAlignment="1">
      <alignment horizontal="left" indent="1"/>
    </xf>
    <xf numFmtId="3" fontId="29" fillId="0" borderId="0" xfId="0" applyNumberFormat="1" applyFont="1" applyBorder="1" applyAlignment="1">
      <alignment horizontal="right" vertical="top" indent="1"/>
    </xf>
    <xf numFmtId="0" fontId="29" fillId="0" borderId="16" xfId="0" applyFont="1" applyBorder="1" applyAlignment="1">
      <alignment horizontal="right" indent="1"/>
    </xf>
    <xf numFmtId="0" fontId="29" fillId="0" borderId="0" xfId="0" applyFont="1" applyBorder="1" applyAlignment="1">
      <alignment horizontal="right" indent="1"/>
    </xf>
    <xf numFmtId="164" fontId="31" fillId="0" borderId="0" xfId="0" applyNumberFormat="1" applyFont="1" applyBorder="1" applyAlignment="1">
      <alignment horizontal="right" indent="1"/>
    </xf>
    <xf numFmtId="164" fontId="31" fillId="0" borderId="16" xfId="0" applyNumberFormat="1" applyFont="1" applyBorder="1" applyAlignment="1">
      <alignment horizontal="right" indent="1"/>
    </xf>
    <xf numFmtId="0" fontId="31" fillId="0" borderId="16" xfId="0" applyFont="1" applyBorder="1" applyAlignment="1">
      <alignment horizontal="right" indent="1"/>
    </xf>
    <xf numFmtId="0" fontId="15" fillId="5" borderId="0" xfId="0" applyFont="1" applyFill="1" applyBorder="1" applyAlignment="1">
      <alignment horizontal="right" indent="1"/>
    </xf>
    <xf numFmtId="0" fontId="30" fillId="5" borderId="0" xfId="0" applyFont="1" applyFill="1" applyBorder="1" applyAlignment="1">
      <alignment horizontal="right" wrapText="1" indent="1"/>
    </xf>
    <xf numFmtId="0" fontId="15" fillId="5" borderId="16" xfId="0" applyFont="1" applyFill="1" applyBorder="1" applyAlignment="1">
      <alignment horizontal="right" indent="1"/>
    </xf>
    <xf numFmtId="3" fontId="29" fillId="0" borderId="0" xfId="0" applyNumberFormat="1" applyFont="1" applyBorder="1" applyAlignment="1">
      <alignment horizontal="right" indent="1"/>
    </xf>
    <xf numFmtId="166" fontId="29" fillId="0" borderId="0" xfId="0" applyNumberFormat="1" applyFont="1" applyBorder="1" applyAlignment="1">
      <alignment horizontal="right" indent="1"/>
    </xf>
    <xf numFmtId="0" fontId="29" fillId="5" borderId="0" xfId="0" applyFont="1" applyFill="1" applyBorder="1" applyAlignment="1">
      <alignment horizontal="right" wrapText="1" indent="1"/>
    </xf>
    <xf numFmtId="167" fontId="29" fillId="0" borderId="0" xfId="0" applyNumberFormat="1" applyFont="1" applyBorder="1" applyAlignment="1">
      <alignment horizontal="right" indent="1"/>
    </xf>
    <xf numFmtId="0" fontId="29" fillId="0" borderId="17" xfId="0" applyFont="1" applyBorder="1" applyAlignment="1">
      <alignment horizontal="left" indent="1"/>
    </xf>
    <xf numFmtId="0" fontId="29" fillId="0" borderId="18" xfId="0" applyFont="1" applyBorder="1" applyAlignment="1">
      <alignment horizontal="right" indent="1"/>
    </xf>
    <xf numFmtId="164" fontId="31" fillId="0" borderId="18" xfId="0" applyNumberFormat="1" applyFont="1" applyBorder="1" applyAlignment="1">
      <alignment horizontal="right" indent="1"/>
    </xf>
    <xf numFmtId="164" fontId="31" fillId="0" borderId="19" xfId="0" applyNumberFormat="1" applyFont="1" applyBorder="1" applyAlignment="1">
      <alignment horizontal="right" indent="1"/>
    </xf>
    <xf numFmtId="0" fontId="15" fillId="2" borderId="1" xfId="0" applyFont="1" applyFill="1" applyBorder="1" applyAlignment="1">
      <alignment horizontal="center" vertical="center"/>
    </xf>
    <xf numFmtId="0" fontId="15"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5" fillId="2" borderId="1" xfId="0" applyFont="1" applyFill="1" applyBorder="1"/>
    <xf numFmtId="0" fontId="12" fillId="2" borderId="10" xfId="0" applyFont="1" applyFill="1" applyBorder="1" applyAlignment="1">
      <alignment horizontal="center" vertical="center" wrapText="1"/>
    </xf>
    <xf numFmtId="0" fontId="12" fillId="2" borderId="10" xfId="0" applyFont="1" applyFill="1" applyBorder="1" applyAlignment="1">
      <alignment horizontal="center" vertical="center"/>
    </xf>
    <xf numFmtId="0" fontId="12" fillId="2" borderId="11" xfId="0" applyFont="1" applyFill="1" applyBorder="1" applyAlignment="1">
      <alignment horizontal="center" vertical="center"/>
    </xf>
    <xf numFmtId="0" fontId="11" fillId="3" borderId="2" xfId="0" applyFont="1" applyFill="1" applyBorder="1" applyAlignment="1">
      <alignment wrapText="1"/>
    </xf>
    <xf numFmtId="0" fontId="15" fillId="3" borderId="0" xfId="0" applyFont="1" applyFill="1" applyBorder="1"/>
    <xf numFmtId="164" fontId="16" fillId="3" borderId="0" xfId="2" applyNumberFormat="1" applyFont="1" applyFill="1" applyBorder="1"/>
    <xf numFmtId="164" fontId="16" fillId="0" borderId="0" xfId="2" applyNumberFormat="1" applyFont="1" applyBorder="1"/>
    <xf numFmtId="0" fontId="11" fillId="3" borderId="2" xfId="0" applyFont="1" applyFill="1" applyBorder="1"/>
    <xf numFmtId="0" fontId="11" fillId="3" borderId="7" xfId="0" applyFont="1" applyFill="1" applyBorder="1"/>
    <xf numFmtId="0" fontId="15" fillId="3" borderId="12" xfId="0" applyFont="1" applyFill="1" applyBorder="1"/>
    <xf numFmtId="164" fontId="16" fillId="3" borderId="12" xfId="2" applyNumberFormat="1" applyFont="1" applyFill="1" applyBorder="1"/>
    <xf numFmtId="164" fontId="16" fillId="3" borderId="13" xfId="0" applyNumberFormat="1" applyFont="1" applyFill="1" applyBorder="1"/>
    <xf numFmtId="0" fontId="12" fillId="4" borderId="41" xfId="0" applyFont="1" applyFill="1" applyBorder="1" applyAlignment="1">
      <alignment horizontal="center"/>
    </xf>
    <xf numFmtId="0" fontId="11" fillId="0" borderId="0" xfId="0" applyFont="1"/>
    <xf numFmtId="0" fontId="14" fillId="0" borderId="0" xfId="0" applyFont="1"/>
    <xf numFmtId="0" fontId="13" fillId="0" borderId="0" xfId="0" applyFont="1"/>
    <xf numFmtId="0" fontId="36" fillId="0" borderId="0" xfId="1" applyFont="1" applyAlignment="1" applyProtection="1"/>
    <xf numFmtId="0" fontId="14" fillId="0" borderId="0" xfId="0" applyFont="1" applyAlignment="1"/>
    <xf numFmtId="0" fontId="13" fillId="0" borderId="0" xfId="0" applyFont="1" applyAlignment="1"/>
    <xf numFmtId="0" fontId="24" fillId="0" borderId="0" xfId="1" applyFont="1" applyAlignment="1" applyProtection="1"/>
    <xf numFmtId="0" fontId="14" fillId="3" borderId="2" xfId="0" applyFont="1" applyFill="1" applyBorder="1" applyAlignment="1">
      <alignment horizontal="left" vertical="center" wrapText="1"/>
    </xf>
    <xf numFmtId="0" fontId="14" fillId="3" borderId="0" xfId="0" applyFont="1" applyFill="1" applyBorder="1" applyAlignment="1">
      <alignment horizontal="left" vertical="center" wrapText="1"/>
    </xf>
    <xf numFmtId="0" fontId="13" fillId="3" borderId="0" xfId="0" applyFont="1" applyFill="1" applyBorder="1" applyAlignment="1">
      <alignment horizontal="left" vertical="center"/>
    </xf>
    <xf numFmtId="0" fontId="13" fillId="3" borderId="4" xfId="0" applyFont="1" applyFill="1" applyBorder="1" applyAlignment="1">
      <alignment horizontal="left" vertical="center"/>
    </xf>
    <xf numFmtId="0" fontId="13" fillId="0" borderId="2" xfId="0" applyFont="1" applyBorder="1" applyAlignment="1">
      <alignment horizontal="left" vertical="center" indent="1"/>
    </xf>
    <xf numFmtId="0" fontId="13" fillId="0" borderId="0" xfId="0" applyFont="1" applyBorder="1" applyAlignment="1">
      <alignment horizontal="right" vertical="center"/>
    </xf>
    <xf numFmtId="164" fontId="18" fillId="0" borderId="0" xfId="2" applyNumberFormat="1" applyFont="1" applyBorder="1" applyAlignment="1">
      <alignment horizontal="right" vertical="center"/>
    </xf>
    <xf numFmtId="164" fontId="18" fillId="0" borderId="4" xfId="2" applyNumberFormat="1" applyFont="1" applyBorder="1" applyAlignment="1">
      <alignment horizontal="right" vertical="center"/>
    </xf>
    <xf numFmtId="0" fontId="13" fillId="0" borderId="2" xfId="0" applyFont="1" applyBorder="1" applyAlignment="1">
      <alignment horizontal="right" vertical="center"/>
    </xf>
    <xf numFmtId="0" fontId="13" fillId="0" borderId="5" xfId="0" applyFont="1" applyBorder="1" applyAlignment="1">
      <alignment horizontal="right" vertical="center"/>
    </xf>
    <xf numFmtId="164" fontId="18" fillId="0" borderId="5" xfId="2" applyNumberFormat="1" applyFont="1" applyBorder="1" applyAlignment="1">
      <alignment horizontal="right" vertical="center"/>
    </xf>
    <xf numFmtId="164" fontId="18" fillId="0" borderId="6" xfId="2" applyNumberFormat="1" applyFont="1" applyBorder="1" applyAlignment="1">
      <alignment horizontal="right" vertical="center"/>
    </xf>
    <xf numFmtId="0" fontId="14" fillId="3" borderId="2" xfId="0" applyFont="1" applyFill="1" applyBorder="1" applyAlignment="1">
      <alignment horizontal="left" vertical="center"/>
    </xf>
    <xf numFmtId="0" fontId="14" fillId="3" borderId="0" xfId="0" applyFont="1" applyFill="1" applyBorder="1" applyAlignment="1">
      <alignment horizontal="left" vertical="center"/>
    </xf>
    <xf numFmtId="0" fontId="13" fillId="3" borderId="0" xfId="0" applyFont="1" applyFill="1" applyBorder="1" applyAlignment="1">
      <alignment horizontal="right" vertical="center"/>
    </xf>
    <xf numFmtId="3" fontId="13" fillId="0" borderId="0" xfId="0" applyNumberFormat="1" applyFont="1" applyBorder="1" applyAlignment="1">
      <alignment horizontal="right" vertical="center"/>
    </xf>
    <xf numFmtId="0" fontId="13" fillId="0" borderId="7" xfId="0" applyFont="1" applyBorder="1" applyAlignment="1">
      <alignment horizontal="right" vertical="center"/>
    </xf>
    <xf numFmtId="3" fontId="13" fillId="0" borderId="8" xfId="0" applyNumberFormat="1" applyFont="1" applyBorder="1" applyAlignment="1">
      <alignment horizontal="right" vertical="center"/>
    </xf>
    <xf numFmtId="164" fontId="18" fillId="0" borderId="8" xfId="2" applyNumberFormat="1" applyFont="1" applyBorder="1" applyAlignment="1">
      <alignment horizontal="right" vertical="center"/>
    </xf>
    <xf numFmtId="164" fontId="18" fillId="0" borderId="9" xfId="2" applyNumberFormat="1" applyFont="1" applyBorder="1" applyAlignment="1">
      <alignment horizontal="right" vertical="center"/>
    </xf>
    <xf numFmtId="0" fontId="18" fillId="3" borderId="0" xfId="0" applyFont="1" applyFill="1" applyBorder="1" applyAlignment="1">
      <alignment horizontal="right" vertical="center"/>
    </xf>
    <xf numFmtId="0" fontId="18" fillId="3" borderId="4" xfId="0" applyFont="1" applyFill="1" applyBorder="1" applyAlignment="1">
      <alignment horizontal="right" vertical="center"/>
    </xf>
    <xf numFmtId="0" fontId="12" fillId="2" borderId="10" xfId="0" applyFont="1" applyFill="1" applyBorder="1" applyAlignment="1">
      <alignment horizontal="center"/>
    </xf>
    <xf numFmtId="0" fontId="15" fillId="3" borderId="0" xfId="0" applyFont="1" applyFill="1" applyBorder="1" applyAlignment="1">
      <alignment horizontal="right"/>
    </xf>
    <xf numFmtId="0" fontId="15" fillId="3" borderId="4" xfId="0" applyFont="1" applyFill="1" applyBorder="1" applyAlignment="1">
      <alignment horizontal="right"/>
    </xf>
    <xf numFmtId="0" fontId="15" fillId="0" borderId="2" xfId="0" applyFont="1" applyFill="1" applyBorder="1" applyAlignment="1">
      <alignment horizontal="left" indent="1"/>
    </xf>
    <xf numFmtId="3" fontId="13" fillId="0" borderId="0" xfId="3" applyNumberFormat="1" applyFont="1" applyFill="1" applyBorder="1" applyAlignment="1">
      <alignment horizontal="right" vertical="center"/>
    </xf>
    <xf numFmtId="3" fontId="13" fillId="0" borderId="4" xfId="3" applyNumberFormat="1" applyFont="1" applyFill="1" applyBorder="1" applyAlignment="1">
      <alignment horizontal="right" vertical="center"/>
    </xf>
    <xf numFmtId="164" fontId="16" fillId="0" borderId="0" xfId="2" applyNumberFormat="1" applyFont="1" applyBorder="1" applyAlignment="1">
      <alignment horizontal="right"/>
    </xf>
    <xf numFmtId="164" fontId="16" fillId="0" borderId="4" xfId="2" applyNumberFormat="1" applyFont="1" applyBorder="1" applyAlignment="1">
      <alignment horizontal="right"/>
    </xf>
    <xf numFmtId="164" fontId="15" fillId="0" borderId="0" xfId="0" applyNumberFormat="1" applyFont="1"/>
    <xf numFmtId="0" fontId="11" fillId="3" borderId="0" xfId="0" applyFont="1" applyFill="1" applyBorder="1" applyAlignment="1">
      <alignment horizontal="center"/>
    </xf>
    <xf numFmtId="0" fontId="11" fillId="3" borderId="4" xfId="0" applyFont="1" applyFill="1" applyBorder="1" applyAlignment="1">
      <alignment horizontal="center"/>
    </xf>
    <xf numFmtId="164" fontId="16" fillId="3" borderId="13" xfId="2" applyNumberFormat="1" applyFont="1" applyFill="1" applyBorder="1"/>
    <xf numFmtId="0" fontId="11" fillId="0" borderId="2" xfId="0" applyFont="1" applyBorder="1" applyAlignment="1">
      <alignment horizontal="left" indent="1"/>
    </xf>
    <xf numFmtId="0" fontId="15" fillId="0" borderId="0" xfId="0" applyFont="1" applyBorder="1" applyAlignment="1">
      <alignment horizontal="right" indent="1"/>
    </xf>
    <xf numFmtId="0" fontId="15" fillId="0" borderId="4" xfId="0" applyFont="1" applyBorder="1" applyAlignment="1">
      <alignment horizontal="right" indent="1"/>
    </xf>
    <xf numFmtId="3" fontId="15" fillId="0" borderId="0" xfId="0" applyNumberFormat="1" applyFont="1" applyBorder="1" applyAlignment="1">
      <alignment horizontal="right" indent="1"/>
    </xf>
    <xf numFmtId="164" fontId="16" fillId="0" borderId="0" xfId="2" applyNumberFormat="1" applyFont="1" applyBorder="1" applyAlignment="1">
      <alignment horizontal="right" indent="1"/>
    </xf>
    <xf numFmtId="164" fontId="16" fillId="0" borderId="4" xfId="2" applyNumberFormat="1" applyFont="1" applyBorder="1" applyAlignment="1">
      <alignment horizontal="right" indent="1"/>
    </xf>
    <xf numFmtId="0" fontId="11" fillId="3" borderId="0" xfId="0" applyFont="1" applyFill="1" applyBorder="1" applyAlignment="1">
      <alignment horizontal="right" vertical="center" indent="1"/>
    </xf>
    <xf numFmtId="0" fontId="11" fillId="3" borderId="4" xfId="0" applyFont="1" applyFill="1" applyBorder="1" applyAlignment="1">
      <alignment horizontal="right" vertical="center" indent="1"/>
    </xf>
    <xf numFmtId="3" fontId="15" fillId="0" borderId="4" xfId="0" applyNumberFormat="1" applyFont="1" applyBorder="1" applyAlignment="1">
      <alignment horizontal="right" indent="1"/>
    </xf>
    <xf numFmtId="0" fontId="11" fillId="3" borderId="7" xfId="0" applyFont="1" applyFill="1" applyBorder="1" applyAlignment="1">
      <alignment horizontal="left"/>
    </xf>
    <xf numFmtId="3" fontId="15" fillId="3" borderId="12" xfId="0" applyNumberFormat="1" applyFont="1" applyFill="1" applyBorder="1" applyAlignment="1">
      <alignment horizontal="right" indent="1"/>
    </xf>
    <xf numFmtId="0" fontId="15" fillId="3" borderId="13" xfId="0" applyFont="1" applyFill="1" applyBorder="1" applyAlignment="1">
      <alignment horizontal="right" indent="1"/>
    </xf>
    <xf numFmtId="0" fontId="15" fillId="4" borderId="21" xfId="0" applyFont="1" applyFill="1" applyBorder="1"/>
    <xf numFmtId="0" fontId="12" fillId="4" borderId="22" xfId="0" applyFont="1" applyFill="1" applyBorder="1" applyAlignment="1">
      <alignment horizontal="center" wrapText="1"/>
    </xf>
    <xf numFmtId="0" fontId="12" fillId="4" borderId="22" xfId="0" applyFont="1" applyFill="1" applyBorder="1" applyAlignment="1">
      <alignment horizontal="center"/>
    </xf>
    <xf numFmtId="0" fontId="12" fillId="4" borderId="23" xfId="0" applyFont="1" applyFill="1" applyBorder="1" applyAlignment="1">
      <alignment horizontal="center" wrapText="1"/>
    </xf>
    <xf numFmtId="0" fontId="11" fillId="5" borderId="15" xfId="0" applyFont="1" applyFill="1" applyBorder="1" applyAlignment="1">
      <alignment horizontal="left"/>
    </xf>
    <xf numFmtId="0" fontId="30" fillId="5" borderId="16" xfId="0" applyFont="1" applyFill="1" applyBorder="1" applyAlignment="1">
      <alignment horizontal="right" wrapText="1"/>
    </xf>
    <xf numFmtId="0" fontId="15" fillId="0" borderId="15" xfId="0" applyFont="1" applyBorder="1" applyAlignment="1">
      <alignment horizontal="left" indent="1"/>
    </xf>
    <xf numFmtId="3" fontId="29" fillId="0" borderId="0" xfId="0" applyNumberFormat="1" applyFont="1" applyFill="1" applyBorder="1" applyAlignment="1">
      <alignment horizontal="right" wrapText="1"/>
    </xf>
    <xf numFmtId="0" fontId="29" fillId="0" borderId="16" xfId="0" applyFont="1" applyBorder="1" applyAlignment="1">
      <alignment horizontal="right" wrapText="1"/>
    </xf>
    <xf numFmtId="164" fontId="29" fillId="0" borderId="0" xfId="0" applyNumberFormat="1" applyFont="1" applyBorder="1" applyAlignment="1">
      <alignment horizontal="right" wrapText="1"/>
    </xf>
    <xf numFmtId="164" fontId="31" fillId="0" borderId="0" xfId="0" applyNumberFormat="1" applyFont="1" applyBorder="1" applyAlignment="1">
      <alignment horizontal="right" wrapText="1"/>
    </xf>
    <xf numFmtId="164" fontId="31" fillId="0" borderId="16" xfId="0" applyNumberFormat="1" applyFont="1" applyBorder="1" applyAlignment="1">
      <alignment horizontal="right" wrapText="1"/>
    </xf>
    <xf numFmtId="164" fontId="30" fillId="5" borderId="16" xfId="0" applyNumberFormat="1" applyFont="1" applyFill="1" applyBorder="1" applyAlignment="1">
      <alignment horizontal="right" wrapText="1"/>
    </xf>
    <xf numFmtId="164" fontId="29" fillId="0" borderId="16" xfId="0" applyNumberFormat="1" applyFont="1" applyBorder="1" applyAlignment="1">
      <alignment horizontal="right" wrapText="1"/>
    </xf>
    <xf numFmtId="0" fontId="15" fillId="0" borderId="17" xfId="0" applyFont="1" applyBorder="1" applyAlignment="1">
      <alignment horizontal="left" indent="1"/>
    </xf>
    <xf numFmtId="164" fontId="31" fillId="0" borderId="18" xfId="0" applyNumberFormat="1" applyFont="1" applyBorder="1" applyAlignment="1">
      <alignment horizontal="right" wrapText="1"/>
    </xf>
    <xf numFmtId="164" fontId="31" fillId="0" borderId="19" xfId="0" applyNumberFormat="1" applyFont="1" applyBorder="1" applyAlignment="1">
      <alignment horizontal="right" wrapText="1"/>
    </xf>
    <xf numFmtId="0" fontId="12" fillId="4" borderId="25" xfId="0" applyFont="1" applyFill="1" applyBorder="1"/>
    <xf numFmtId="0" fontId="12" fillId="4" borderId="26" xfId="0" applyFont="1" applyFill="1" applyBorder="1" applyAlignment="1">
      <alignment horizontal="center" wrapText="1"/>
    </xf>
    <xf numFmtId="0" fontId="15" fillId="0" borderId="15" xfId="0" applyFont="1" applyBorder="1" applyAlignment="1">
      <alignment horizontal="left" indent="2"/>
    </xf>
    <xf numFmtId="0" fontId="29" fillId="0" borderId="16" xfId="0" applyFont="1" applyBorder="1" applyAlignment="1">
      <alignment horizontal="right" vertical="center" wrapText="1"/>
    </xf>
    <xf numFmtId="164" fontId="31" fillId="0" borderId="16" xfId="0" applyNumberFormat="1" applyFont="1" applyBorder="1" applyAlignment="1">
      <alignment horizontal="right" vertical="center" wrapText="1"/>
    </xf>
    <xf numFmtId="0" fontId="15" fillId="0" borderId="15" xfId="0" applyFont="1" applyBorder="1" applyAlignment="1">
      <alignment horizontal="left" wrapText="1" indent="2"/>
    </xf>
    <xf numFmtId="0" fontId="30" fillId="5" borderId="0" xfId="0" applyFont="1" applyFill="1" applyBorder="1" applyAlignment="1">
      <alignment horizontal="right" vertical="center" wrapText="1"/>
    </xf>
    <xf numFmtId="0" fontId="15" fillId="5" borderId="0" xfId="0" applyFont="1" applyFill="1" applyBorder="1" applyAlignment="1">
      <alignment horizontal="right" vertical="center"/>
    </xf>
    <xf numFmtId="0" fontId="30" fillId="5" borderId="16" xfId="0" applyFont="1" applyFill="1" applyBorder="1" applyAlignment="1">
      <alignment horizontal="right" vertical="center" wrapText="1"/>
    </xf>
    <xf numFmtId="164" fontId="29" fillId="0" borderId="0" xfId="0" applyNumberFormat="1" applyFont="1" applyBorder="1" applyAlignment="1">
      <alignment horizontal="right" vertical="center" wrapText="1"/>
    </xf>
    <xf numFmtId="0" fontId="15" fillId="0" borderId="17" xfId="0" applyFont="1" applyBorder="1" applyAlignment="1">
      <alignment horizontal="left" wrapText="1" indent="2"/>
    </xf>
    <xf numFmtId="10" fontId="29" fillId="0" borderId="18" xfId="0" applyNumberFormat="1" applyFont="1" applyBorder="1" applyAlignment="1">
      <alignment horizontal="right" vertical="center" wrapText="1"/>
    </xf>
    <xf numFmtId="164" fontId="31" fillId="0" borderId="18" xfId="2" applyNumberFormat="1" applyFont="1" applyBorder="1" applyAlignment="1">
      <alignment horizontal="right" vertical="center"/>
    </xf>
    <xf numFmtId="164" fontId="31" fillId="0" borderId="18" xfId="2" applyNumberFormat="1" applyFont="1" applyBorder="1" applyAlignment="1">
      <alignment horizontal="right" vertical="center" wrapText="1"/>
    </xf>
    <xf numFmtId="164" fontId="31" fillId="0" borderId="19" xfId="0" applyNumberFormat="1" applyFont="1" applyBorder="1" applyAlignment="1">
      <alignment horizontal="right" vertical="center" wrapText="1"/>
    </xf>
    <xf numFmtId="166" fontId="11" fillId="2" borderId="34" xfId="0" applyNumberFormat="1" applyFont="1" applyFill="1" applyBorder="1"/>
    <xf numFmtId="166" fontId="14" fillId="3" borderId="2" xfId="0" applyNumberFormat="1" applyFont="1" applyFill="1" applyBorder="1"/>
    <xf numFmtId="166" fontId="14" fillId="3" borderId="0" xfId="0" applyNumberFormat="1" applyFont="1" applyFill="1" applyBorder="1"/>
    <xf numFmtId="164" fontId="26" fillId="3" borderId="5" xfId="0" applyNumberFormat="1" applyFont="1" applyFill="1" applyBorder="1"/>
    <xf numFmtId="164" fontId="26" fillId="3" borderId="0" xfId="0" applyNumberFormat="1" applyFont="1" applyFill="1" applyBorder="1"/>
    <xf numFmtId="164" fontId="26" fillId="3" borderId="4" xfId="0" applyNumberFormat="1" applyFont="1" applyFill="1" applyBorder="1"/>
    <xf numFmtId="166" fontId="13" fillId="0" borderId="2" xfId="0" applyNumberFormat="1" applyFont="1" applyBorder="1"/>
    <xf numFmtId="166" fontId="13" fillId="0" borderId="0" xfId="0" applyNumberFormat="1" applyFont="1" applyBorder="1" applyAlignment="1">
      <alignment vertical="center"/>
    </xf>
    <xf numFmtId="164" fontId="18" fillId="0" borderId="0" xfId="0" applyNumberFormat="1" applyFont="1" applyBorder="1" applyAlignment="1">
      <alignment vertical="center"/>
    </xf>
    <xf numFmtId="164" fontId="18" fillId="0" borderId="4" xfId="0" applyNumberFormat="1" applyFont="1" applyBorder="1" applyAlignment="1">
      <alignment vertical="center"/>
    </xf>
    <xf numFmtId="166" fontId="14" fillId="3" borderId="0" xfId="0" applyNumberFormat="1" applyFont="1" applyFill="1" applyBorder="1" applyAlignment="1">
      <alignment vertical="center"/>
    </xf>
    <xf numFmtId="164" fontId="26" fillId="3" borderId="0" xfId="0" applyNumberFormat="1" applyFont="1" applyFill="1" applyBorder="1" applyAlignment="1">
      <alignment vertical="center"/>
    </xf>
    <xf numFmtId="164" fontId="26" fillId="3" borderId="4" xfId="0" applyNumberFormat="1" applyFont="1" applyFill="1" applyBorder="1" applyAlignment="1">
      <alignment vertical="center"/>
    </xf>
    <xf numFmtId="166" fontId="15" fillId="0" borderId="2" xfId="0" applyNumberFormat="1" applyFont="1" applyBorder="1"/>
    <xf numFmtId="164" fontId="18" fillId="0" borderId="0" xfId="0" applyNumberFormat="1" applyFont="1" applyFill="1" applyBorder="1" applyAlignment="1">
      <alignment vertical="center"/>
    </xf>
    <xf numFmtId="166" fontId="13" fillId="0" borderId="0" xfId="0" applyNumberFormat="1" applyFont="1" applyFill="1" applyBorder="1" applyAlignment="1">
      <alignment vertical="center"/>
    </xf>
    <xf numFmtId="164" fontId="18" fillId="0" borderId="4" xfId="0" applyNumberFormat="1" applyFont="1" applyFill="1" applyBorder="1" applyAlignment="1">
      <alignment vertical="center"/>
    </xf>
    <xf numFmtId="166" fontId="15" fillId="0" borderId="7" xfId="0" applyNumberFormat="1" applyFont="1" applyBorder="1"/>
    <xf numFmtId="166" fontId="13" fillId="0" borderId="12" xfId="0" applyNumberFormat="1" applyFont="1" applyBorder="1" applyAlignment="1">
      <alignment vertical="center"/>
    </xf>
    <xf numFmtId="164" fontId="18" fillId="0" borderId="12" xfId="0" applyNumberFormat="1" applyFont="1" applyBorder="1" applyAlignment="1">
      <alignment vertical="center"/>
    </xf>
    <xf numFmtId="164" fontId="18" fillId="0" borderId="13" xfId="0" applyNumberFormat="1" applyFont="1" applyBorder="1" applyAlignment="1">
      <alignment vertical="center"/>
    </xf>
    <xf numFmtId="166" fontId="11" fillId="3" borderId="5" xfId="0" applyNumberFormat="1" applyFont="1" applyFill="1" applyBorder="1" applyAlignment="1">
      <alignment vertical="center"/>
    </xf>
    <xf numFmtId="164" fontId="39" fillId="3" borderId="0" xfId="0" applyNumberFormat="1" applyFont="1" applyFill="1" applyBorder="1" applyAlignment="1"/>
    <xf numFmtId="164" fontId="39" fillId="3" borderId="4" xfId="0" applyNumberFormat="1" applyFont="1" applyFill="1" applyBorder="1" applyAlignment="1"/>
    <xf numFmtId="166" fontId="15" fillId="0" borderId="0" xfId="0" applyNumberFormat="1" applyFont="1" applyBorder="1" applyAlignment="1">
      <alignment vertical="center"/>
    </xf>
    <xf numFmtId="164" fontId="40" fillId="0" borderId="0" xfId="0" applyNumberFormat="1" applyFont="1" applyBorder="1" applyAlignment="1"/>
    <xf numFmtId="164" fontId="40" fillId="0" borderId="4" xfId="0" applyNumberFormat="1" applyFont="1" applyBorder="1" applyAlignment="1"/>
    <xf numFmtId="166" fontId="11" fillId="3" borderId="0" xfId="0" applyNumberFormat="1" applyFont="1" applyFill="1" applyBorder="1" applyAlignment="1">
      <alignment vertical="center"/>
    </xf>
    <xf numFmtId="164" fontId="15" fillId="0" borderId="0" xfId="2" applyNumberFormat="1" applyFont="1"/>
    <xf numFmtId="166" fontId="15" fillId="0" borderId="12" xfId="0" applyNumberFormat="1" applyFont="1" applyBorder="1" applyAlignment="1">
      <alignment vertical="center"/>
    </xf>
    <xf numFmtId="0" fontId="42" fillId="4" borderId="3" xfId="0" applyFont="1" applyFill="1" applyBorder="1" applyAlignment="1">
      <alignment horizontal="center" wrapText="1"/>
    </xf>
    <xf numFmtId="0" fontId="42" fillId="4" borderId="32" xfId="0" applyFont="1" applyFill="1" applyBorder="1" applyAlignment="1">
      <alignment horizontal="center" wrapText="1"/>
    </xf>
    <xf numFmtId="0" fontId="43" fillId="5" borderId="15" xfId="0" applyFont="1" applyFill="1" applyBorder="1" applyAlignment="1">
      <alignment horizontal="justify" wrapText="1"/>
    </xf>
    <xf numFmtId="0" fontId="43" fillId="5" borderId="0" xfId="0" applyFont="1" applyFill="1" applyBorder="1" applyAlignment="1">
      <alignment horizontal="justify" wrapText="1"/>
    </xf>
    <xf numFmtId="0" fontId="43" fillId="5" borderId="16" xfId="0" applyFont="1" applyFill="1" applyBorder="1" applyAlignment="1">
      <alignment horizontal="justify" wrapText="1"/>
    </xf>
    <xf numFmtId="0" fontId="44" fillId="0" borderId="15" xfId="0" applyFont="1" applyBorder="1" applyAlignment="1">
      <alignment horizontal="justify" wrapText="1"/>
    </xf>
    <xf numFmtId="164" fontId="13" fillId="0" borderId="0" xfId="0" applyNumberFormat="1" applyFont="1" applyBorder="1" applyAlignment="1">
      <alignment vertical="center"/>
    </xf>
    <xf numFmtId="165" fontId="13" fillId="0" borderId="0" xfId="0" applyNumberFormat="1" applyFont="1" applyBorder="1" applyAlignment="1">
      <alignment vertical="center"/>
    </xf>
    <xf numFmtId="164" fontId="45" fillId="0" borderId="0" xfId="0" applyNumberFormat="1" applyFont="1" applyBorder="1" applyAlignment="1">
      <alignment horizontal="right" wrapText="1"/>
    </xf>
    <xf numFmtId="165" fontId="13" fillId="0" borderId="16" xfId="0" applyNumberFormat="1" applyFont="1" applyBorder="1" applyAlignment="1">
      <alignment vertical="center"/>
    </xf>
    <xf numFmtId="0" fontId="45" fillId="5" borderId="0" xfId="0" applyFont="1" applyFill="1" applyBorder="1" applyAlignment="1">
      <alignment horizontal="justify" wrapText="1"/>
    </xf>
    <xf numFmtId="0" fontId="46" fillId="5" borderId="0" xfId="0" applyFont="1" applyFill="1" applyBorder="1" applyAlignment="1">
      <alignment horizontal="justify" wrapText="1"/>
    </xf>
    <xf numFmtId="0" fontId="46" fillId="5" borderId="16" xfId="0" applyFont="1" applyFill="1" applyBorder="1" applyAlignment="1">
      <alignment horizontal="justify" wrapText="1"/>
    </xf>
    <xf numFmtId="164" fontId="45" fillId="0" borderId="0" xfId="0" applyNumberFormat="1" applyFont="1" applyFill="1" applyBorder="1" applyAlignment="1">
      <alignment horizontal="right" wrapText="1"/>
    </xf>
    <xf numFmtId="164" fontId="13" fillId="0" borderId="0" xfId="0" applyNumberFormat="1" applyFont="1" applyFill="1" applyBorder="1" applyAlignment="1">
      <alignment vertical="center"/>
    </xf>
    <xf numFmtId="0" fontId="44" fillId="0" borderId="17" xfId="0" applyFont="1" applyBorder="1" applyAlignment="1">
      <alignment horizontal="justify" wrapText="1"/>
    </xf>
    <xf numFmtId="164" fontId="13" fillId="0" borderId="18" xfId="0" applyNumberFormat="1" applyFont="1" applyBorder="1" applyAlignment="1">
      <alignment vertical="center"/>
    </xf>
    <xf numFmtId="165" fontId="13" fillId="0" borderId="18" xfId="0" applyNumberFormat="1" applyFont="1" applyBorder="1" applyAlignment="1">
      <alignment vertical="center"/>
    </xf>
    <xf numFmtId="164" fontId="45" fillId="0" borderId="18" xfId="0" applyNumberFormat="1" applyFont="1" applyBorder="1" applyAlignment="1">
      <alignment horizontal="right" wrapText="1"/>
    </xf>
    <xf numFmtId="165" fontId="13" fillId="0" borderId="19" xfId="0" applyNumberFormat="1" applyFont="1" applyBorder="1" applyAlignment="1">
      <alignment vertical="center"/>
    </xf>
    <xf numFmtId="0" fontId="11" fillId="5" borderId="33" xfId="0" applyFont="1" applyFill="1" applyBorder="1" applyAlignment="1">
      <alignment horizontal="left" vertical="center"/>
    </xf>
    <xf numFmtId="0" fontId="29" fillId="5" borderId="0" xfId="0" applyFont="1" applyFill="1" applyAlignment="1">
      <alignment horizontal="right" vertical="center" wrapText="1" indent="2"/>
    </xf>
    <xf numFmtId="165" fontId="15" fillId="5" borderId="0" xfId="0" applyNumberFormat="1" applyFont="1" applyFill="1" applyAlignment="1">
      <alignment horizontal="right" vertical="center" indent="2"/>
    </xf>
    <xf numFmtId="165" fontId="29" fillId="5" borderId="4" xfId="0" applyNumberFormat="1" applyFont="1" applyFill="1" applyBorder="1" applyAlignment="1">
      <alignment horizontal="right" vertical="center" wrapText="1" indent="2"/>
    </xf>
    <xf numFmtId="0" fontId="15" fillId="0" borderId="2" xfId="0" applyFont="1" applyBorder="1" applyAlignment="1">
      <alignment vertical="center"/>
    </xf>
    <xf numFmtId="165" fontId="11" fillId="0" borderId="0" xfId="0" applyNumberFormat="1" applyFont="1" applyBorder="1" applyAlignment="1">
      <alignment horizontal="right" vertical="center" indent="2"/>
    </xf>
    <xf numFmtId="165" fontId="11" fillId="0" borderId="4" xfId="0" applyNumberFormat="1" applyFont="1" applyBorder="1" applyAlignment="1">
      <alignment horizontal="right" vertical="center" indent="2"/>
    </xf>
    <xf numFmtId="165" fontId="15" fillId="0" borderId="0" xfId="0" applyNumberFormat="1" applyFont="1" applyBorder="1" applyAlignment="1">
      <alignment horizontal="right" vertical="center" indent="2"/>
    </xf>
    <xf numFmtId="164" fontId="16" fillId="0" borderId="0" xfId="2" applyNumberFormat="1" applyFont="1" applyBorder="1" applyAlignment="1">
      <alignment horizontal="right" vertical="center" indent="2"/>
    </xf>
    <xf numFmtId="164" fontId="16" fillId="0" borderId="4" xfId="2" applyNumberFormat="1" applyFont="1" applyBorder="1" applyAlignment="1">
      <alignment horizontal="right" vertical="center" indent="2"/>
    </xf>
    <xf numFmtId="0" fontId="11" fillId="5" borderId="15" xfId="0" applyFont="1" applyFill="1" applyBorder="1" applyAlignment="1">
      <alignment horizontal="left" vertical="center"/>
    </xf>
    <xf numFmtId="0" fontId="30" fillId="5" borderId="0" xfId="0" applyFont="1" applyFill="1" applyAlignment="1">
      <alignment horizontal="right" vertical="center" wrapText="1" indent="2"/>
    </xf>
    <xf numFmtId="0" fontId="15" fillId="5" borderId="0" xfId="0" applyFont="1" applyFill="1" applyAlignment="1">
      <alignment horizontal="right" vertical="center" indent="2"/>
    </xf>
    <xf numFmtId="0" fontId="30" fillId="5" borderId="4" xfId="0" applyFont="1" applyFill="1" applyBorder="1" applyAlignment="1">
      <alignment horizontal="right" vertical="center" wrapText="1" indent="2"/>
    </xf>
    <xf numFmtId="165" fontId="15" fillId="0" borderId="4" xfId="0" applyNumberFormat="1" applyFont="1" applyBorder="1" applyAlignment="1">
      <alignment horizontal="right" vertical="center" indent="2"/>
    </xf>
    <xf numFmtId="165" fontId="30" fillId="5" borderId="4" xfId="0" applyNumberFormat="1" applyFont="1" applyFill="1" applyBorder="1" applyAlignment="1">
      <alignment horizontal="right" vertical="center" wrapText="1" indent="2"/>
    </xf>
    <xf numFmtId="0" fontId="15" fillId="0" borderId="7" xfId="0" applyFont="1" applyBorder="1" applyAlignment="1">
      <alignment vertical="center"/>
    </xf>
    <xf numFmtId="165" fontId="15" fillId="0" borderId="12" xfId="0" applyNumberFormat="1" applyFont="1" applyBorder="1" applyAlignment="1">
      <alignment horizontal="right" vertical="center" indent="2"/>
    </xf>
    <xf numFmtId="165" fontId="15" fillId="0" borderId="13" xfId="0" applyNumberFormat="1" applyFont="1" applyBorder="1" applyAlignment="1">
      <alignment horizontal="right" vertical="center" indent="2"/>
    </xf>
    <xf numFmtId="165" fontId="11" fillId="0" borderId="0" xfId="0" applyNumberFormat="1" applyFont="1" applyBorder="1" applyAlignment="1">
      <alignment horizontal="right" indent="2"/>
    </xf>
    <xf numFmtId="165" fontId="11" fillId="0" borderId="4" xfId="0" applyNumberFormat="1" applyFont="1" applyBorder="1" applyAlignment="1">
      <alignment horizontal="right" indent="2"/>
    </xf>
    <xf numFmtId="165" fontId="15" fillId="0" borderId="0" xfId="0" applyNumberFormat="1" applyFont="1" applyBorder="1" applyAlignment="1">
      <alignment horizontal="right" indent="2"/>
    </xf>
    <xf numFmtId="164" fontId="16" fillId="0" borderId="0" xfId="2" applyNumberFormat="1" applyFont="1" applyBorder="1" applyAlignment="1">
      <alignment horizontal="right" indent="2"/>
    </xf>
    <xf numFmtId="164" fontId="16" fillId="0" borderId="4" xfId="2" applyNumberFormat="1" applyFont="1" applyBorder="1" applyAlignment="1">
      <alignment horizontal="right" indent="2"/>
    </xf>
    <xf numFmtId="0" fontId="29" fillId="5" borderId="0" xfId="0" applyFont="1" applyFill="1" applyAlignment="1">
      <alignment horizontal="right" wrapText="1" indent="2"/>
    </xf>
    <xf numFmtId="0" fontId="15" fillId="5" borderId="0" xfId="0" applyFont="1" applyFill="1" applyAlignment="1">
      <alignment horizontal="right" indent="2"/>
    </xf>
    <xf numFmtId="0" fontId="29" fillId="5" borderId="4" xfId="0" applyFont="1" applyFill="1" applyBorder="1" applyAlignment="1">
      <alignment horizontal="right" wrapText="1" indent="2"/>
    </xf>
    <xf numFmtId="165" fontId="15" fillId="0" borderId="4" xfId="0" applyNumberFormat="1" applyFont="1" applyBorder="1" applyAlignment="1">
      <alignment horizontal="right" indent="2"/>
    </xf>
    <xf numFmtId="165" fontId="15" fillId="0" borderId="12" xfId="0" applyNumberFormat="1" applyFont="1" applyBorder="1" applyAlignment="1">
      <alignment horizontal="right" indent="2"/>
    </xf>
    <xf numFmtId="165" fontId="15" fillId="0" borderId="13" xfId="0" applyNumberFormat="1" applyFont="1" applyBorder="1" applyAlignment="1">
      <alignment horizontal="right" indent="2"/>
    </xf>
    <xf numFmtId="166" fontId="15" fillId="0" borderId="33" xfId="0" applyNumberFormat="1" applyFont="1" applyBorder="1"/>
    <xf numFmtId="166" fontId="15" fillId="0" borderId="5" xfId="0" applyNumberFormat="1" applyFont="1" applyBorder="1"/>
    <xf numFmtId="164" fontId="16" fillId="0" borderId="16" xfId="2" applyNumberFormat="1" applyFont="1" applyBorder="1" applyProtection="1"/>
    <xf numFmtId="166" fontId="15" fillId="0" borderId="15" xfId="0" applyNumberFormat="1" applyFont="1" applyBorder="1"/>
    <xf numFmtId="166" fontId="15" fillId="0" borderId="0" xfId="0" applyNumberFormat="1" applyFont="1" applyBorder="1"/>
    <xf numFmtId="166" fontId="15" fillId="0" borderId="12" xfId="0" applyNumberFormat="1" applyFont="1" applyBorder="1"/>
    <xf numFmtId="164" fontId="16" fillId="0" borderId="37" xfId="2" applyNumberFormat="1" applyFont="1" applyBorder="1" applyProtection="1"/>
    <xf numFmtId="166" fontId="15" fillId="0" borderId="18" xfId="0" applyNumberFormat="1" applyFont="1" applyBorder="1"/>
    <xf numFmtId="164" fontId="16" fillId="0" borderId="19" xfId="2" applyNumberFormat="1" applyFont="1" applyBorder="1" applyProtection="1"/>
    <xf numFmtId="166" fontId="15" fillId="0" borderId="17" xfId="0" applyNumberFormat="1" applyFont="1" applyBorder="1" applyAlignment="1">
      <alignment horizontal="right"/>
    </xf>
    <xf numFmtId="0" fontId="5" fillId="0" borderId="0" xfId="0" applyFont="1" applyAlignment="1">
      <alignment horizontal="left"/>
    </xf>
    <xf numFmtId="0" fontId="15" fillId="0" borderId="17" xfId="0" applyFont="1" applyBorder="1" applyAlignment="1">
      <alignment horizontal="left" indent="2"/>
    </xf>
    <xf numFmtId="164" fontId="31" fillId="0" borderId="18" xfId="0" applyNumberFormat="1" applyFont="1" applyBorder="1" applyAlignment="1">
      <alignment horizontal="right" vertical="center" wrapText="1"/>
    </xf>
    <xf numFmtId="0" fontId="15" fillId="5" borderId="0" xfId="0" applyFont="1" applyFill="1" applyBorder="1" applyAlignment="1">
      <alignment horizontal="right"/>
    </xf>
    <xf numFmtId="3" fontId="29" fillId="0" borderId="0" xfId="0" applyNumberFormat="1" applyFont="1" applyBorder="1" applyAlignment="1">
      <alignment horizontal="right"/>
    </xf>
    <xf numFmtId="10" fontId="29" fillId="0" borderId="18" xfId="0" applyNumberFormat="1" applyFont="1" applyBorder="1" applyAlignment="1">
      <alignment horizontal="right" wrapText="1"/>
    </xf>
    <xf numFmtId="164" fontId="31" fillId="0" borderId="18" xfId="2" applyNumberFormat="1" applyFont="1" applyBorder="1" applyAlignment="1">
      <alignment horizontal="right"/>
    </xf>
    <xf numFmtId="164" fontId="31" fillId="0" borderId="18" xfId="2" applyNumberFormat="1" applyFont="1" applyBorder="1" applyAlignment="1">
      <alignment horizontal="right" wrapText="1"/>
    </xf>
    <xf numFmtId="164" fontId="31" fillId="0" borderId="19" xfId="2" applyNumberFormat="1" applyFont="1" applyBorder="1" applyAlignment="1">
      <alignment horizontal="right" wrapText="1"/>
    </xf>
    <xf numFmtId="164" fontId="29" fillId="0" borderId="18" xfId="0" applyNumberFormat="1" applyFont="1" applyBorder="1" applyAlignment="1">
      <alignment horizontal="right" wrapText="1"/>
    </xf>
    <xf numFmtId="166" fontId="11" fillId="2" borderId="8" xfId="0" applyNumberFormat="1" applyFont="1" applyFill="1" applyBorder="1"/>
    <xf numFmtId="166" fontId="11" fillId="3" borderId="0" xfId="0" applyNumberFormat="1" applyFont="1" applyFill="1" applyBorder="1"/>
    <xf numFmtId="164" fontId="39" fillId="3" borderId="43" xfId="0" applyNumberFormat="1" applyFont="1" applyFill="1" applyBorder="1"/>
    <xf numFmtId="164" fontId="39" fillId="3" borderId="0" xfId="0" applyNumberFormat="1" applyFont="1" applyFill="1" applyBorder="1"/>
    <xf numFmtId="164" fontId="39" fillId="3" borderId="4" xfId="0" applyNumberFormat="1" applyFont="1" applyFill="1" applyBorder="1"/>
    <xf numFmtId="164" fontId="40" fillId="0" borderId="0" xfId="0" applyNumberFormat="1" applyFont="1" applyBorder="1" applyAlignment="1">
      <alignment vertical="center"/>
    </xf>
    <xf numFmtId="164" fontId="40" fillId="0" borderId="4" xfId="0" applyNumberFormat="1" applyFont="1" applyBorder="1" applyAlignment="1">
      <alignment vertical="center"/>
    </xf>
    <xf numFmtId="166" fontId="13" fillId="0" borderId="7" xfId="0" applyNumberFormat="1" applyFont="1" applyBorder="1"/>
    <xf numFmtId="164" fontId="39" fillId="3" borderId="5" xfId="0" applyNumberFormat="1" applyFont="1" applyFill="1" applyBorder="1"/>
    <xf numFmtId="164" fontId="39" fillId="3" borderId="6" xfId="0" applyNumberFormat="1" applyFont="1" applyFill="1" applyBorder="1"/>
    <xf numFmtId="0" fontId="12" fillId="2" borderId="35" xfId="0" applyNumberFormat="1" applyFont="1" applyFill="1" applyBorder="1" applyAlignment="1">
      <alignment horizontal="center"/>
    </xf>
    <xf numFmtId="166" fontId="11" fillId="0" borderId="0" xfId="0" applyNumberFormat="1" applyFont="1" applyBorder="1" applyAlignment="1">
      <alignment vertical="center"/>
    </xf>
    <xf numFmtId="164" fontId="39" fillId="0" borderId="0" xfId="0" applyNumberFormat="1" applyFont="1" applyBorder="1" applyAlignment="1">
      <alignment vertical="center"/>
    </xf>
    <xf numFmtId="166" fontId="29" fillId="0" borderId="0" xfId="0" applyNumberFormat="1" applyFont="1" applyBorder="1" applyAlignment="1">
      <alignment horizontal="right" vertical="center" wrapText="1"/>
    </xf>
    <xf numFmtId="0" fontId="29" fillId="0" borderId="4" xfId="0" applyFont="1" applyBorder="1" applyAlignment="1">
      <alignment horizontal="right" vertical="center" wrapText="1"/>
    </xf>
    <xf numFmtId="0" fontId="29" fillId="0" borderId="0" xfId="0" applyFont="1" applyBorder="1" applyAlignment="1">
      <alignment horizontal="right" vertical="center" wrapText="1"/>
    </xf>
    <xf numFmtId="0" fontId="11" fillId="5" borderId="0" xfId="0" applyFont="1" applyFill="1" applyBorder="1" applyAlignment="1">
      <alignment horizontal="left" vertical="center"/>
    </xf>
    <xf numFmtId="0" fontId="11" fillId="5" borderId="4" xfId="0" applyFont="1" applyFill="1" applyBorder="1" applyAlignment="1">
      <alignment horizontal="left" vertical="center"/>
    </xf>
    <xf numFmtId="166" fontId="15" fillId="0" borderId="4" xfId="0" applyNumberFormat="1" applyFont="1" applyBorder="1" applyAlignment="1">
      <alignment vertical="center"/>
    </xf>
    <xf numFmtId="0" fontId="11" fillId="0" borderId="7" xfId="0" applyFont="1" applyBorder="1" applyAlignment="1">
      <alignment horizontal="right" indent="1"/>
    </xf>
    <xf numFmtId="0" fontId="15" fillId="0" borderId="7" xfId="0" applyFont="1" applyBorder="1" applyAlignment="1">
      <alignment horizontal="right" indent="1"/>
    </xf>
    <xf numFmtId="166" fontId="15" fillId="0" borderId="8" xfId="0" applyNumberFormat="1" applyFont="1" applyBorder="1" applyAlignment="1">
      <alignment vertical="center"/>
    </xf>
    <xf numFmtId="166" fontId="15" fillId="0" borderId="9" xfId="0" applyNumberFormat="1" applyFont="1" applyBorder="1" applyAlignment="1">
      <alignment vertical="center"/>
    </xf>
    <xf numFmtId="0" fontId="29" fillId="0" borderId="4" xfId="0" applyFont="1" applyBorder="1" applyAlignment="1">
      <alignment horizontal="right" vertical="center" wrapText="1" indent="1"/>
    </xf>
    <xf numFmtId="0" fontId="15" fillId="0" borderId="2" xfId="0" applyFont="1" applyBorder="1" applyAlignment="1">
      <alignment horizontal="left" indent="3"/>
    </xf>
    <xf numFmtId="0" fontId="31" fillId="0" borderId="0" xfId="0" applyFont="1" applyBorder="1" applyAlignment="1">
      <alignment horizontal="right" vertical="center" indent="1"/>
    </xf>
    <xf numFmtId="164" fontId="31" fillId="0" borderId="4" xfId="0" applyNumberFormat="1" applyFont="1" applyBorder="1" applyAlignment="1">
      <alignment horizontal="right" vertical="center" wrapText="1" indent="1"/>
    </xf>
    <xf numFmtId="0" fontId="15" fillId="5" borderId="0" xfId="0" applyFont="1" applyFill="1" applyBorder="1" applyAlignment="1">
      <alignment horizontal="right" vertical="center" indent="1"/>
    </xf>
    <xf numFmtId="0" fontId="30" fillId="5" borderId="0" xfId="0" applyFont="1" applyFill="1" applyBorder="1" applyAlignment="1">
      <alignment horizontal="right" vertical="center" wrapText="1" indent="1"/>
    </xf>
    <xf numFmtId="0" fontId="30" fillId="5" borderId="4" xfId="0" applyFont="1" applyFill="1" applyBorder="1" applyAlignment="1">
      <alignment horizontal="right" vertical="center" wrapText="1" indent="1"/>
    </xf>
    <xf numFmtId="0" fontId="31" fillId="0" borderId="12" xfId="0" applyFont="1" applyBorder="1" applyAlignment="1">
      <alignment horizontal="right" vertical="center" indent="1"/>
    </xf>
    <xf numFmtId="164" fontId="31" fillId="0" borderId="12" xfId="0" applyNumberFormat="1" applyFont="1" applyBorder="1" applyAlignment="1">
      <alignment horizontal="right" vertical="center" wrapText="1" indent="1"/>
    </xf>
    <xf numFmtId="164" fontId="31" fillId="0" borderId="13" xfId="0" applyNumberFormat="1" applyFont="1" applyBorder="1" applyAlignment="1">
      <alignment horizontal="right" vertical="center" wrapText="1" indent="1"/>
    </xf>
    <xf numFmtId="0" fontId="29" fillId="0" borderId="12" xfId="0" applyFont="1" applyBorder="1" applyAlignment="1">
      <alignment horizontal="right" vertical="center"/>
    </xf>
    <xf numFmtId="164" fontId="31" fillId="6" borderId="12" xfId="2" applyNumberFormat="1" applyFont="1" applyFill="1" applyBorder="1" applyAlignment="1">
      <alignment horizontal="right" vertical="center" wrapText="1"/>
    </xf>
    <xf numFmtId="164" fontId="31" fillId="0" borderId="13" xfId="0" applyNumberFormat="1" applyFont="1" applyBorder="1" applyAlignment="1">
      <alignment horizontal="right" vertical="center" wrapText="1"/>
    </xf>
    <xf numFmtId="0" fontId="14" fillId="3" borderId="57" xfId="0" applyFont="1" applyFill="1" applyBorder="1" applyAlignment="1">
      <alignment horizontal="center" vertical="center"/>
    </xf>
    <xf numFmtId="0" fontId="15" fillId="0" borderId="7" xfId="0" applyFont="1" applyFill="1" applyBorder="1" applyAlignment="1">
      <alignment horizontal="right"/>
    </xf>
    <xf numFmtId="0" fontId="14" fillId="3" borderId="7" xfId="0" applyFont="1" applyFill="1" applyBorder="1" applyAlignment="1">
      <alignment horizontal="center" wrapText="1"/>
    </xf>
    <xf numFmtId="0" fontId="12" fillId="2" borderId="3" xfId="3" applyNumberFormat="1" applyFont="1" applyFill="1" applyBorder="1" applyAlignment="1">
      <alignment horizontal="center" vertical="center" wrapText="1"/>
    </xf>
    <xf numFmtId="0" fontId="12" fillId="2" borderId="14" xfId="3" applyNumberFormat="1" applyFont="1" applyFill="1" applyBorder="1" applyAlignment="1">
      <alignment horizontal="center" vertical="center" wrapText="1"/>
    </xf>
    <xf numFmtId="0" fontId="14" fillId="3" borderId="53" xfId="0" applyFont="1" applyFill="1" applyBorder="1" applyAlignment="1">
      <alignment horizontal="left" indent="1"/>
    </xf>
    <xf numFmtId="168" fontId="14" fillId="3" borderId="53" xfId="0" applyNumberFormat="1" applyFont="1" applyFill="1" applyBorder="1" applyAlignment="1">
      <alignment horizontal="center"/>
    </xf>
    <xf numFmtId="168" fontId="14" fillId="3" borderId="53" xfId="0" applyNumberFormat="1" applyFont="1" applyFill="1" applyBorder="1" applyAlignment="1">
      <alignment horizontal="center" wrapText="1"/>
    </xf>
    <xf numFmtId="3" fontId="15" fillId="0" borderId="4" xfId="0" applyNumberFormat="1" applyFont="1" applyBorder="1"/>
    <xf numFmtId="164" fontId="13" fillId="0" borderId="53" xfId="0" applyNumberFormat="1" applyFont="1" applyFill="1" applyBorder="1" applyAlignment="1"/>
    <xf numFmtId="0" fontId="13" fillId="0" borderId="54" xfId="0" applyFont="1" applyFill="1" applyBorder="1" applyAlignment="1">
      <alignment horizontal="left" indent="2"/>
    </xf>
    <xf numFmtId="164" fontId="13" fillId="0" borderId="54" xfId="0" applyNumberFormat="1" applyFont="1" applyFill="1" applyBorder="1" applyAlignment="1"/>
    <xf numFmtId="0" fontId="15" fillId="2" borderId="0" xfId="0" applyFont="1" applyFill="1"/>
    <xf numFmtId="0" fontId="15" fillId="4" borderId="1" xfId="0" applyFont="1" applyFill="1" applyBorder="1"/>
    <xf numFmtId="0" fontId="12" fillId="4" borderId="61" xfId="0" applyFont="1" applyFill="1" applyBorder="1" applyAlignment="1">
      <alignment horizontal="center" wrapText="1"/>
    </xf>
    <xf numFmtId="0" fontId="12" fillId="4" borderId="59" xfId="0" applyFont="1" applyFill="1" applyBorder="1" applyAlignment="1">
      <alignment horizontal="center"/>
    </xf>
    <xf numFmtId="0" fontId="12" fillId="4" borderId="46" xfId="0" applyFont="1" applyFill="1" applyBorder="1" applyAlignment="1">
      <alignment horizontal="center"/>
    </xf>
    <xf numFmtId="0" fontId="15" fillId="0" borderId="0" xfId="0" applyFont="1" applyBorder="1" applyAlignment="1">
      <alignment horizontal="right" wrapText="1"/>
    </xf>
    <xf numFmtId="0" fontId="11" fillId="7" borderId="12" xfId="0" applyFont="1" applyFill="1" applyBorder="1" applyAlignment="1">
      <alignment horizontal="right" vertical="center" wrapText="1"/>
    </xf>
    <xf numFmtId="168" fontId="24" fillId="7" borderId="13" xfId="4" applyNumberFormat="1" applyFont="1" applyFill="1" applyBorder="1" applyAlignment="1">
      <alignment vertical="center"/>
    </xf>
    <xf numFmtId="0" fontId="11" fillId="7" borderId="0" xfId="0" applyFont="1" applyFill="1" applyBorder="1" applyAlignment="1">
      <alignment horizontal="left" wrapText="1"/>
    </xf>
    <xf numFmtId="168" fontId="13" fillId="0" borderId="0" xfId="4" applyNumberFormat="1" applyFont="1" applyFill="1" applyBorder="1"/>
    <xf numFmtId="168" fontId="13" fillId="0" borderId="12" xfId="4" applyNumberFormat="1" applyFont="1" applyFill="1" applyBorder="1"/>
    <xf numFmtId="168" fontId="13" fillId="0" borderId="13" xfId="4" applyNumberFormat="1" applyFont="1" applyFill="1" applyBorder="1"/>
    <xf numFmtId="168" fontId="14" fillId="7" borderId="0" xfId="4" applyNumberFormat="1" applyFont="1" applyFill="1" applyBorder="1"/>
    <xf numFmtId="168" fontId="24" fillId="7" borderId="12" xfId="4" applyNumberFormat="1" applyFont="1" applyFill="1" applyBorder="1" applyAlignment="1">
      <alignment vertical="center"/>
    </xf>
    <xf numFmtId="0" fontId="12" fillId="2" borderId="61" xfId="0" applyFont="1" applyFill="1" applyBorder="1" applyAlignment="1">
      <alignment horizontal="center"/>
    </xf>
    <xf numFmtId="164" fontId="18" fillId="0" borderId="0" xfId="0" applyNumberFormat="1" applyFont="1" applyBorder="1" applyAlignment="1"/>
    <xf numFmtId="164" fontId="18" fillId="0" borderId="4" xfId="0" applyNumberFormat="1" applyFont="1" applyBorder="1" applyAlignment="1"/>
    <xf numFmtId="164" fontId="26" fillId="3" borderId="0" xfId="0" applyNumberFormat="1" applyFont="1" applyFill="1" applyBorder="1" applyAlignment="1"/>
    <xf numFmtId="164" fontId="26" fillId="3" borderId="4" xfId="0" applyNumberFormat="1" applyFont="1" applyFill="1" applyBorder="1" applyAlignment="1"/>
    <xf numFmtId="164" fontId="18" fillId="0" borderId="4" xfId="0" applyNumberFormat="1" applyFont="1" applyFill="1" applyBorder="1" applyAlignment="1"/>
    <xf numFmtId="164" fontId="18" fillId="0" borderId="0" xfId="0" applyNumberFormat="1" applyFont="1" applyFill="1" applyBorder="1" applyAlignment="1"/>
    <xf numFmtId="164" fontId="18" fillId="0" borderId="12" xfId="0" applyNumberFormat="1" applyFont="1" applyBorder="1" applyAlignment="1"/>
    <xf numFmtId="164" fontId="18" fillId="0" borderId="13" xfId="0" applyNumberFormat="1" applyFont="1" applyBorder="1" applyAlignment="1"/>
    <xf numFmtId="164" fontId="18" fillId="0" borderId="44" xfId="0" applyNumberFormat="1" applyFont="1" applyBorder="1" applyAlignment="1">
      <alignment vertical="center"/>
    </xf>
    <xf numFmtId="164" fontId="26" fillId="3" borderId="44" xfId="0" applyNumberFormat="1" applyFont="1" applyFill="1" applyBorder="1"/>
    <xf numFmtId="164" fontId="18" fillId="0" borderId="45" xfId="0" applyNumberFormat="1" applyFont="1" applyBorder="1" applyAlignment="1">
      <alignment vertical="center"/>
    </xf>
    <xf numFmtId="0" fontId="9" fillId="0" borderId="0" xfId="0" applyFont="1"/>
    <xf numFmtId="0" fontId="2" fillId="0" borderId="0" xfId="0" applyFont="1"/>
    <xf numFmtId="166" fontId="13" fillId="0" borderId="0" xfId="0" applyNumberFormat="1" applyFont="1" applyBorder="1" applyAlignment="1">
      <alignment horizontal="right" vertical="center" wrapText="1"/>
    </xf>
    <xf numFmtId="166" fontId="13" fillId="0" borderId="4" xfId="0" applyNumberFormat="1" applyFont="1" applyBorder="1" applyAlignment="1">
      <alignment vertical="center"/>
    </xf>
    <xf numFmtId="166" fontId="13" fillId="0" borderId="12" xfId="0" applyNumberFormat="1" applyFont="1" applyBorder="1" applyAlignment="1">
      <alignment horizontal="right" vertical="center" wrapText="1"/>
    </xf>
    <xf numFmtId="166" fontId="13" fillId="0" borderId="13" xfId="0" applyNumberFormat="1" applyFont="1" applyBorder="1" applyAlignment="1">
      <alignment vertical="center"/>
    </xf>
    <xf numFmtId="0" fontId="12" fillId="4" borderId="42" xfId="0" applyFont="1" applyFill="1" applyBorder="1" applyAlignment="1">
      <alignment horizontal="center"/>
    </xf>
    <xf numFmtId="168" fontId="15" fillId="0" borderId="0" xfId="0" applyNumberFormat="1" applyFont="1"/>
    <xf numFmtId="0" fontId="12" fillId="4" borderId="41" xfId="0" applyFont="1" applyFill="1" applyBorder="1" applyAlignment="1">
      <alignment horizontal="center"/>
    </xf>
    <xf numFmtId="0" fontId="13" fillId="0" borderId="2" xfId="0" applyFont="1" applyFill="1" applyBorder="1" applyAlignment="1">
      <alignment horizontal="right"/>
    </xf>
    <xf numFmtId="168" fontId="15" fillId="0" borderId="9" xfId="0" applyNumberFormat="1" applyFont="1" applyFill="1" applyBorder="1" applyAlignment="1">
      <alignment horizontal="right"/>
    </xf>
    <xf numFmtId="0" fontId="13" fillId="0" borderId="0" xfId="0" applyFont="1" applyFill="1" applyBorder="1" applyAlignment="1">
      <alignment horizontal="right"/>
    </xf>
    <xf numFmtId="0" fontId="13" fillId="0" borderId="12" xfId="0" applyFont="1" applyFill="1" applyBorder="1" applyAlignment="1">
      <alignment horizontal="right"/>
    </xf>
    <xf numFmtId="0" fontId="12" fillId="4" borderId="41" xfId="0" applyFont="1" applyFill="1" applyBorder="1" applyAlignment="1">
      <alignment horizontal="center"/>
    </xf>
    <xf numFmtId="168" fontId="0" fillId="0" borderId="0" xfId="0" applyNumberFormat="1" applyFont="1" applyAlignment="1">
      <alignment wrapText="1"/>
    </xf>
    <xf numFmtId="3" fontId="15" fillId="0" borderId="0" xfId="0" applyNumberFormat="1" applyFont="1"/>
    <xf numFmtId="166" fontId="15" fillId="0" borderId="0" xfId="0" applyNumberFormat="1" applyFont="1"/>
    <xf numFmtId="3" fontId="2" fillId="0" borderId="4" xfId="3" applyNumberFormat="1" applyFont="1" applyFill="1" applyBorder="1" applyAlignment="1">
      <alignment horizontal="right" vertical="center"/>
    </xf>
    <xf numFmtId="0" fontId="5" fillId="0" borderId="0" xfId="0" applyFont="1" applyAlignment="1">
      <alignment horizontal="justify" wrapText="1"/>
    </xf>
    <xf numFmtId="0" fontId="0" fillId="0" borderId="0" xfId="0" applyFont="1" applyAlignment="1">
      <alignment horizontal="justify" wrapText="1"/>
    </xf>
    <xf numFmtId="0" fontId="12" fillId="4" borderId="41" xfId="0" applyFont="1" applyFill="1" applyBorder="1" applyAlignment="1">
      <alignment horizontal="center"/>
    </xf>
    <xf numFmtId="0" fontId="12" fillId="4" borderId="41" xfId="0" applyFont="1" applyFill="1" applyBorder="1" applyAlignment="1">
      <alignment horizontal="center"/>
    </xf>
    <xf numFmtId="0" fontId="12" fillId="4" borderId="51" xfId="0" applyFont="1" applyFill="1" applyBorder="1" applyAlignment="1">
      <alignment horizontal="center" wrapText="1"/>
    </xf>
    <xf numFmtId="0" fontId="12" fillId="4" borderId="61" xfId="0" applyFont="1" applyFill="1" applyBorder="1" applyAlignment="1">
      <alignment horizontal="center" wrapText="1"/>
    </xf>
    <xf numFmtId="168" fontId="16" fillId="0" borderId="0" xfId="0" applyNumberFormat="1" applyFont="1" applyFill="1" applyBorder="1" applyAlignment="1">
      <alignment horizontal="right"/>
    </xf>
    <xf numFmtId="168" fontId="16" fillId="0" borderId="8" xfId="0" applyNumberFormat="1" applyFont="1" applyFill="1" applyBorder="1" applyAlignment="1">
      <alignment horizontal="right"/>
    </xf>
    <xf numFmtId="168" fontId="13" fillId="0" borderId="12" xfId="0" applyNumberFormat="1" applyFont="1" applyFill="1" applyBorder="1" applyAlignment="1">
      <alignment horizontal="right" vertical="center"/>
    </xf>
    <xf numFmtId="164" fontId="16" fillId="0" borderId="8" xfId="2" applyNumberFormat="1" applyFont="1" applyFill="1" applyBorder="1" applyAlignment="1">
      <alignment horizontal="right"/>
    </xf>
    <xf numFmtId="164" fontId="16" fillId="0" borderId="9" xfId="2" applyNumberFormat="1" applyFont="1" applyFill="1" applyBorder="1" applyAlignment="1">
      <alignment horizontal="right"/>
    </xf>
    <xf numFmtId="0" fontId="5" fillId="0" borderId="0" xfId="0" applyFont="1" applyAlignment="1">
      <alignment horizontal="justify" wrapText="1"/>
    </xf>
    <xf numFmtId="0" fontId="12" fillId="2" borderId="58" xfId="0" applyFont="1" applyFill="1" applyBorder="1" applyAlignment="1">
      <alignment horizontal="center"/>
    </xf>
    <xf numFmtId="0" fontId="12" fillId="4" borderId="51" xfId="0" applyFont="1" applyFill="1" applyBorder="1" applyAlignment="1">
      <alignment horizontal="center" wrapText="1"/>
    </xf>
    <xf numFmtId="0" fontId="5" fillId="0" borderId="0" xfId="0" applyFont="1" applyFill="1" applyBorder="1" applyAlignment="1">
      <alignment horizontal="justify" wrapText="1"/>
    </xf>
    <xf numFmtId="0" fontId="12" fillId="4" borderId="62" xfId="0" applyFont="1" applyFill="1" applyBorder="1" applyAlignment="1">
      <alignment horizontal="center" wrapText="1"/>
    </xf>
    <xf numFmtId="3" fontId="15" fillId="3" borderId="4" xfId="0" applyNumberFormat="1" applyFont="1" applyFill="1" applyBorder="1"/>
    <xf numFmtId="3" fontId="15" fillId="0" borderId="6" xfId="0" applyNumberFormat="1" applyFont="1" applyBorder="1"/>
    <xf numFmtId="3" fontId="11" fillId="3" borderId="4" xfId="0" applyNumberFormat="1" applyFont="1" applyFill="1" applyBorder="1"/>
    <xf numFmtId="3" fontId="11" fillId="3" borderId="13" xfId="0" applyNumberFormat="1" applyFont="1" applyFill="1" applyBorder="1"/>
    <xf numFmtId="3" fontId="13" fillId="0" borderId="4" xfId="0" applyNumberFormat="1" applyFont="1" applyBorder="1" applyAlignment="1">
      <alignment vertical="center"/>
    </xf>
    <xf numFmtId="3" fontId="14" fillId="3" borderId="4" xfId="0" applyNumberFormat="1" applyFont="1" applyFill="1" applyBorder="1" applyAlignment="1">
      <alignment horizontal="center" vertical="center"/>
    </xf>
    <xf numFmtId="3" fontId="13" fillId="0" borderId="13" xfId="0" applyNumberFormat="1" applyFont="1" applyBorder="1" applyAlignment="1">
      <alignment vertical="center"/>
    </xf>
    <xf numFmtId="3" fontId="13" fillId="3" borderId="4" xfId="0" applyNumberFormat="1" applyFont="1" applyFill="1" applyBorder="1" applyAlignment="1">
      <alignment horizontal="right" vertical="center"/>
    </xf>
    <xf numFmtId="3" fontId="13" fillId="0" borderId="64" xfId="0" applyNumberFormat="1" applyFont="1" applyBorder="1" applyAlignment="1">
      <alignment vertical="center"/>
    </xf>
    <xf numFmtId="5" fontId="14" fillId="3" borderId="4" xfId="0" applyNumberFormat="1" applyFont="1" applyFill="1" applyBorder="1" applyAlignment="1">
      <alignment horizontal="right" vertical="center"/>
    </xf>
    <xf numFmtId="164" fontId="18" fillId="0" borderId="12" xfId="2" applyNumberFormat="1" applyFont="1" applyBorder="1" applyAlignment="1">
      <alignment horizontal="right" vertical="center"/>
    </xf>
    <xf numFmtId="164" fontId="18" fillId="0" borderId="13" xfId="2" applyNumberFormat="1" applyFont="1" applyBorder="1" applyAlignment="1">
      <alignment horizontal="right" vertical="center"/>
    </xf>
    <xf numFmtId="168" fontId="15" fillId="0" borderId="4" xfId="0" applyNumberFormat="1" applyFont="1" applyBorder="1"/>
    <xf numFmtId="164" fontId="15" fillId="0" borderId="13" xfId="2" applyNumberFormat="1" applyFont="1" applyBorder="1"/>
    <xf numFmtId="164" fontId="16" fillId="0" borderId="0" xfId="2" applyNumberFormat="1" applyFont="1" applyFill="1" applyBorder="1"/>
    <xf numFmtId="168" fontId="16" fillId="0" borderId="0" xfId="0" applyNumberFormat="1" applyFont="1" applyFill="1" applyBorder="1"/>
    <xf numFmtId="168" fontId="16" fillId="0" borderId="12" xfId="0" applyNumberFormat="1" applyFont="1" applyFill="1" applyBorder="1"/>
    <xf numFmtId="164" fontId="16" fillId="0" borderId="12" xfId="2" applyNumberFormat="1" applyFont="1" applyFill="1" applyBorder="1"/>
    <xf numFmtId="0" fontId="15" fillId="5" borderId="4" xfId="0" applyFont="1" applyFill="1" applyBorder="1" applyAlignment="1">
      <alignment vertical="center"/>
    </xf>
    <xf numFmtId="164" fontId="31" fillId="0" borderId="0" xfId="2" applyNumberFormat="1" applyFont="1" applyBorder="1" applyAlignment="1">
      <alignment horizontal="right" vertical="center" wrapText="1"/>
    </xf>
    <xf numFmtId="164" fontId="31" fillId="0" borderId="4" xfId="2" applyNumberFormat="1" applyFont="1" applyBorder="1" applyAlignment="1">
      <alignment horizontal="right" vertical="center" wrapText="1"/>
    </xf>
    <xf numFmtId="164" fontId="16" fillId="0" borderId="4" xfId="2" applyNumberFormat="1" applyFont="1" applyFill="1" applyBorder="1"/>
    <xf numFmtId="164" fontId="16" fillId="0" borderId="13" xfId="2" applyNumberFormat="1" applyFont="1" applyFill="1" applyBorder="1"/>
    <xf numFmtId="3" fontId="15" fillId="0" borderId="13" xfId="0" applyNumberFormat="1" applyFont="1" applyBorder="1"/>
    <xf numFmtId="3" fontId="15" fillId="3" borderId="13" xfId="0" applyNumberFormat="1" applyFont="1" applyFill="1" applyBorder="1"/>
    <xf numFmtId="2" fontId="15" fillId="0" borderId="0" xfId="0" applyNumberFormat="1" applyFont="1"/>
    <xf numFmtId="2" fontId="5" fillId="0" borderId="0" xfId="0" applyNumberFormat="1" applyFont="1" applyAlignment="1">
      <alignment wrapText="1"/>
    </xf>
    <xf numFmtId="0" fontId="0" fillId="0" borderId="0" xfId="0" applyFont="1" applyAlignment="1">
      <alignment horizontal="justify" wrapText="1"/>
    </xf>
    <xf numFmtId="0" fontId="12" fillId="4" borderId="41" xfId="0" applyFont="1" applyFill="1" applyBorder="1" applyAlignment="1">
      <alignment horizontal="center"/>
    </xf>
    <xf numFmtId="0" fontId="12" fillId="4" borderId="41" xfId="0" applyFont="1" applyFill="1" applyBorder="1" applyAlignment="1">
      <alignment horizontal="center"/>
    </xf>
    <xf numFmtId="0" fontId="5" fillId="0" borderId="0" xfId="0" applyFont="1" applyAlignment="1">
      <alignment horizontal="justify" wrapText="1"/>
    </xf>
    <xf numFmtId="0" fontId="5" fillId="0" borderId="0" xfId="0" applyFont="1" applyAlignment="1">
      <alignment horizontal="left" wrapText="1"/>
    </xf>
    <xf numFmtId="0" fontId="12" fillId="2" borderId="58" xfId="0" applyFont="1" applyFill="1" applyBorder="1" applyAlignment="1">
      <alignment horizontal="center"/>
    </xf>
    <xf numFmtId="0" fontId="5" fillId="0" borderId="0" xfId="0" applyFont="1" applyFill="1" applyBorder="1" applyAlignment="1">
      <alignment horizontal="justify" wrapText="1"/>
    </xf>
    <xf numFmtId="164" fontId="15" fillId="0" borderId="0" xfId="2" applyNumberFormat="1" applyFont="1" applyBorder="1"/>
    <xf numFmtId="169" fontId="0" fillId="0" borderId="0" xfId="0" applyNumberFormat="1" applyFont="1"/>
    <xf numFmtId="164" fontId="18" fillId="0" borderId="12" xfId="2" applyNumberFormat="1" applyFont="1" applyFill="1" applyBorder="1" applyAlignment="1">
      <alignment horizontal="right" vertical="center"/>
    </xf>
    <xf numFmtId="164" fontId="18" fillId="0" borderId="13" xfId="2" applyNumberFormat="1" applyFont="1" applyFill="1" applyBorder="1" applyAlignment="1">
      <alignment horizontal="right" vertical="center"/>
    </xf>
    <xf numFmtId="168" fontId="11" fillId="0" borderId="12" xfId="0" applyNumberFormat="1" applyFont="1" applyFill="1" applyBorder="1" applyAlignment="1">
      <alignment horizontal="right"/>
    </xf>
    <xf numFmtId="164" fontId="47" fillId="0" borderId="12" xfId="2" applyNumberFormat="1" applyFont="1" applyFill="1" applyBorder="1" applyAlignment="1">
      <alignment horizontal="right"/>
    </xf>
    <xf numFmtId="9" fontId="15" fillId="0" borderId="0" xfId="2" applyNumberFormat="1" applyFont="1"/>
    <xf numFmtId="0" fontId="5" fillId="0" borderId="0" xfId="0" applyFont="1" applyFill="1" applyAlignment="1">
      <alignment wrapText="1"/>
    </xf>
    <xf numFmtId="0" fontId="0" fillId="0" borderId="0" xfId="0" applyFont="1" applyFill="1"/>
    <xf numFmtId="165" fontId="15" fillId="0" borderId="0" xfId="0" applyNumberFormat="1" applyFont="1" applyBorder="1" applyAlignment="1">
      <alignment horizontal="center" vertical="center"/>
    </xf>
    <xf numFmtId="4" fontId="0" fillId="0" borderId="0" xfId="0" applyNumberFormat="1" applyFont="1"/>
    <xf numFmtId="4" fontId="15" fillId="0" borderId="0" xfId="2" applyNumberFormat="1" applyFont="1"/>
    <xf numFmtId="3" fontId="15" fillId="0" borderId="4" xfId="0" applyNumberFormat="1" applyFont="1" applyFill="1" applyBorder="1"/>
    <xf numFmtId="0" fontId="17" fillId="0" borderId="0" xfId="1" applyFont="1" applyAlignment="1" applyProtection="1">
      <alignment horizontal="center"/>
    </xf>
    <xf numFmtId="0" fontId="5" fillId="0" borderId="0" xfId="0" applyFont="1" applyAlignment="1">
      <alignment horizontal="justify"/>
    </xf>
    <xf numFmtId="0" fontId="5" fillId="0" borderId="0" xfId="0" applyFont="1" applyAlignment="1">
      <alignment horizontal="justify" wrapText="1"/>
    </xf>
    <xf numFmtId="0" fontId="0" fillId="0" borderId="0" xfId="0" applyFont="1" applyAlignment="1">
      <alignment horizontal="justify" wrapText="1"/>
    </xf>
    <xf numFmtId="0" fontId="12" fillId="2" borderId="47"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48" xfId="0" applyFont="1" applyFill="1" applyBorder="1" applyAlignment="1">
      <alignment horizontal="center" vertical="center" wrapText="1"/>
    </xf>
    <xf numFmtId="0" fontId="12" fillId="2" borderId="51" xfId="0" applyFont="1" applyFill="1" applyBorder="1" applyAlignment="1">
      <alignment horizontal="center" vertical="center" wrapText="1"/>
    </xf>
    <xf numFmtId="0" fontId="17" fillId="0" borderId="0" xfId="1" applyFont="1" applyAlignment="1" applyProtection="1">
      <alignment horizontal="center" wrapText="1"/>
    </xf>
    <xf numFmtId="166" fontId="12" fillId="2" borderId="35" xfId="0" applyNumberFormat="1" applyFont="1" applyFill="1" applyBorder="1" applyAlignment="1">
      <alignment horizontal="center"/>
    </xf>
    <xf numFmtId="166" fontId="12" fillId="2" borderId="36" xfId="0" applyNumberFormat="1" applyFont="1" applyFill="1" applyBorder="1" applyAlignment="1">
      <alignment horizontal="center"/>
    </xf>
    <xf numFmtId="166" fontId="12" fillId="2" borderId="8" xfId="0" applyNumberFormat="1" applyFont="1" applyFill="1" applyBorder="1" applyAlignment="1">
      <alignment horizontal="center"/>
    </xf>
    <xf numFmtId="166" fontId="12" fillId="2" borderId="9" xfId="0" applyNumberFormat="1" applyFont="1" applyFill="1" applyBorder="1" applyAlignment="1">
      <alignment horizontal="center"/>
    </xf>
    <xf numFmtId="0" fontId="12" fillId="2" borderId="35" xfId="0" applyNumberFormat="1" applyFont="1" applyFill="1" applyBorder="1" applyAlignment="1">
      <alignment horizontal="center"/>
    </xf>
    <xf numFmtId="0" fontId="12" fillId="2" borderId="36" xfId="0" applyNumberFormat="1" applyFont="1" applyFill="1" applyBorder="1" applyAlignment="1">
      <alignment horizontal="center"/>
    </xf>
    <xf numFmtId="0" fontId="12" fillId="2" borderId="8" xfId="0" applyNumberFormat="1" applyFont="1" applyFill="1" applyBorder="1" applyAlignment="1">
      <alignment horizontal="center"/>
    </xf>
    <xf numFmtId="0" fontId="12" fillId="2" borderId="9" xfId="0" applyNumberFormat="1" applyFont="1" applyFill="1" applyBorder="1" applyAlignment="1">
      <alignment horizontal="center"/>
    </xf>
    <xf numFmtId="0" fontId="42" fillId="4" borderId="29" xfId="0" applyFont="1" applyFill="1" applyBorder="1" applyAlignment="1">
      <alignment horizontal="center" wrapText="1"/>
    </xf>
    <xf numFmtId="0" fontId="42" fillId="4" borderId="30" xfId="0" applyFont="1" applyFill="1" applyBorder="1" applyAlignment="1">
      <alignment horizontal="center" wrapText="1"/>
    </xf>
    <xf numFmtId="0" fontId="7" fillId="0" borderId="0" xfId="0" applyFont="1" applyFill="1" applyBorder="1" applyAlignment="1">
      <alignment horizontal="left" wrapText="1"/>
    </xf>
    <xf numFmtId="0" fontId="41" fillId="4" borderId="28" xfId="0" applyFont="1" applyFill="1" applyBorder="1" applyAlignment="1">
      <alignment horizontal="justify" wrapText="1"/>
    </xf>
    <xf numFmtId="0" fontId="41" fillId="4" borderId="31" xfId="0" applyFont="1" applyFill="1" applyBorder="1" applyAlignment="1">
      <alignment horizontal="justify" wrapText="1"/>
    </xf>
    <xf numFmtId="0" fontId="5" fillId="0" borderId="0" xfId="0" applyFont="1" applyFill="1" applyAlignment="1">
      <alignment horizontal="justify" wrapText="1"/>
    </xf>
    <xf numFmtId="0" fontId="5" fillId="0" borderId="0" xfId="0" applyFont="1" applyAlignment="1">
      <alignment horizontal="left" wrapText="1"/>
    </xf>
    <xf numFmtId="0" fontId="12" fillId="4" borderId="41" xfId="0" applyFont="1" applyFill="1" applyBorder="1" applyAlignment="1">
      <alignment horizontal="center" wrapText="1"/>
    </xf>
    <xf numFmtId="0" fontId="12" fillId="4" borderId="41" xfId="0" applyFont="1" applyFill="1" applyBorder="1" applyAlignment="1">
      <alignment horizontal="center"/>
    </xf>
    <xf numFmtId="0" fontId="12" fillId="4" borderId="55" xfId="0" applyFont="1" applyFill="1" applyBorder="1" applyAlignment="1">
      <alignment horizontal="center" wrapText="1"/>
    </xf>
    <xf numFmtId="0" fontId="12" fillId="4" borderId="56" xfId="0" applyFont="1" applyFill="1" applyBorder="1" applyAlignment="1">
      <alignment horizontal="center" wrapText="1"/>
    </xf>
    <xf numFmtId="0" fontId="12" fillId="4" borderId="55" xfId="0" applyFont="1" applyFill="1" applyBorder="1" applyAlignment="1">
      <alignment horizontal="center"/>
    </xf>
    <xf numFmtId="0" fontId="12" fillId="4" borderId="56" xfId="0" applyFont="1" applyFill="1" applyBorder="1" applyAlignment="1">
      <alignment horizontal="center"/>
    </xf>
    <xf numFmtId="0" fontId="5" fillId="0" borderId="0" xfId="0" applyFont="1" applyFill="1" applyAlignment="1">
      <alignment horizontal="left" wrapText="1" indent="3"/>
    </xf>
    <xf numFmtId="0" fontId="12" fillId="2" borderId="59" xfId="0" applyFont="1" applyFill="1" applyBorder="1" applyAlignment="1">
      <alignment horizontal="center"/>
    </xf>
    <xf numFmtId="0" fontId="12" fillId="2" borderId="0" xfId="0" applyFont="1" applyFill="1" applyBorder="1" applyAlignment="1">
      <alignment horizontal="center"/>
    </xf>
    <xf numFmtId="0" fontId="12" fillId="2" borderId="60" xfId="0" applyFont="1" applyFill="1" applyBorder="1" applyAlignment="1">
      <alignment horizontal="center"/>
    </xf>
    <xf numFmtId="0" fontId="12" fillId="2" borderId="0" xfId="0" applyFont="1" applyFill="1" applyAlignment="1">
      <alignment horizontal="center"/>
    </xf>
    <xf numFmtId="0" fontId="5" fillId="0" borderId="0" xfId="0" applyFont="1" applyFill="1" applyAlignment="1">
      <alignment horizontal="left"/>
    </xf>
    <xf numFmtId="0" fontId="12" fillId="2" borderId="61" xfId="3" applyNumberFormat="1" applyFont="1" applyFill="1" applyBorder="1" applyAlignment="1">
      <alignment horizontal="center" vertical="center" wrapText="1"/>
    </xf>
    <xf numFmtId="0" fontId="12" fillId="2" borderId="62" xfId="3" applyNumberFormat="1" applyFont="1" applyFill="1" applyBorder="1" applyAlignment="1">
      <alignment horizontal="center" vertical="center" wrapText="1"/>
    </xf>
    <xf numFmtId="0" fontId="12" fillId="2" borderId="47" xfId="3" applyNumberFormat="1" applyFont="1" applyFill="1" applyBorder="1" applyAlignment="1">
      <alignment horizontal="center" vertical="center" wrapText="1"/>
    </xf>
    <xf numFmtId="0" fontId="12" fillId="2" borderId="48" xfId="3" applyNumberFormat="1" applyFont="1" applyFill="1" applyBorder="1" applyAlignment="1">
      <alignment horizontal="center" vertical="center" wrapText="1"/>
    </xf>
    <xf numFmtId="0" fontId="12" fillId="2" borderId="58" xfId="0" applyFont="1" applyFill="1" applyBorder="1" applyAlignment="1">
      <alignment horizontal="center"/>
    </xf>
    <xf numFmtId="0" fontId="12" fillId="2" borderId="5" xfId="0" applyFont="1" applyFill="1" applyBorder="1" applyAlignment="1">
      <alignment horizontal="center"/>
    </xf>
    <xf numFmtId="0" fontId="12" fillId="2" borderId="63" xfId="0" applyFont="1" applyFill="1" applyBorder="1" applyAlignment="1">
      <alignment horizontal="center"/>
    </xf>
    <xf numFmtId="0" fontId="12" fillId="2" borderId="6" xfId="0" applyFont="1" applyFill="1" applyBorder="1" applyAlignment="1">
      <alignment horizontal="center"/>
    </xf>
    <xf numFmtId="0" fontId="15" fillId="0" borderId="0" xfId="0" applyFont="1" applyAlignment="1">
      <alignment horizontal="justify" wrapText="1"/>
    </xf>
    <xf numFmtId="0" fontId="5" fillId="0" borderId="0" xfId="0" applyFont="1" applyFill="1" applyAlignment="1">
      <alignment horizontal="left" wrapText="1"/>
    </xf>
    <xf numFmtId="0" fontId="5" fillId="0" borderId="0" xfId="0" applyFont="1" applyFill="1" applyBorder="1" applyAlignment="1">
      <alignment horizontal="justify" wrapText="1"/>
    </xf>
    <xf numFmtId="0" fontId="11" fillId="0" borderId="7"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34" xfId="0" applyFont="1" applyFill="1" applyBorder="1" applyAlignment="1">
      <alignment horizontal="center" vertical="center"/>
    </xf>
    <xf numFmtId="0" fontId="11" fillId="0" borderId="8" xfId="0" applyFont="1" applyFill="1" applyBorder="1" applyAlignment="1">
      <alignment horizontal="center" vertical="center"/>
    </xf>
    <xf numFmtId="0" fontId="0" fillId="0" borderId="0" xfId="0" applyFill="1" applyBorder="1" applyAlignment="1">
      <alignment horizontal="justify" wrapText="1"/>
    </xf>
    <xf numFmtId="0" fontId="0" fillId="0" borderId="0" xfId="0" applyFont="1" applyFill="1" applyBorder="1" applyAlignment="1">
      <alignment horizontal="justify" wrapText="1"/>
    </xf>
    <xf numFmtId="0" fontId="0" fillId="0" borderId="0" xfId="0" applyAlignment="1">
      <alignment horizontal="justify" wrapText="1"/>
    </xf>
  </cellXfs>
  <cellStyles count="5">
    <cellStyle name="Hiperligação" xfId="1" builtinId="8"/>
    <cellStyle name="Normal" xfId="0" builtinId="0"/>
    <cellStyle name="Normal 2" xfId="3" xr:uid="{00000000-0005-0000-0000-000002000000}"/>
    <cellStyle name="Normal_Nota das pensões consolidada - Nossa" xfId="4" xr:uid="{00000000-0005-0000-0000-000003000000}"/>
    <cellStyle name="Percentagem" xfId="2" builtinId="5"/>
  </cellStyles>
  <dxfs count="0"/>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theme/theme1.xml><?xml version="1.0" encoding="utf-8"?>
<a:theme xmlns:a="http://schemas.openxmlformats.org/drawingml/2006/main" name="Tema do Office">
  <a:themeElements>
    <a:clrScheme name="APB 1">
      <a:dk1>
        <a:sysClr val="windowText" lastClr="000000"/>
      </a:dk1>
      <a:lt1>
        <a:srgbClr val="FFFFFF"/>
      </a:lt1>
      <a:dk2>
        <a:srgbClr val="69676D"/>
      </a:dk2>
      <a:lt2>
        <a:srgbClr val="C9C2D1"/>
      </a:lt2>
      <a:accent1>
        <a:srgbClr val="AA8529"/>
      </a:accent1>
      <a:accent2>
        <a:srgbClr val="D03200"/>
      </a:accent2>
      <a:accent3>
        <a:srgbClr val="663300"/>
      </a:accent3>
      <a:accent4>
        <a:srgbClr val="E7D29E"/>
      </a:accent4>
      <a:accent5>
        <a:srgbClr val="A29E00"/>
      </a:accent5>
      <a:accent6>
        <a:srgbClr val="3A74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file:///C:\Users\vflores\AppData\Roaming\Microsoft\Excel\BIA%202019%20-%20Tabelas%20em%20Excel.xlsx" TargetMode="External"/><Relationship Id="rId1" Type="http://schemas.openxmlformats.org/officeDocument/2006/relationships/hyperlink" Target="file:///C:\Users\vflores\AppData\Roaming\Microsoft\Excel\BIA%202018%20-%20Tabelas%20em%20Excel%20-%20S&#243;%202018.xls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lha1"/>
  <dimension ref="A1:R82"/>
  <sheetViews>
    <sheetView showGridLines="0" topLeftCell="A34" workbookViewId="0">
      <selection activeCell="A63" sqref="A63"/>
    </sheetView>
  </sheetViews>
  <sheetFormatPr defaultColWidth="8.6640625" defaultRowHeight="13.8" x14ac:dyDescent="0.3"/>
  <cols>
    <col min="1" max="4" width="8.6640625" style="34"/>
    <col min="5" max="5" width="23.44140625" style="34" customWidth="1"/>
    <col min="6" max="16384" width="8.6640625" style="34"/>
  </cols>
  <sheetData>
    <row r="1" spans="1:18" ht="13.2" customHeight="1" x14ac:dyDescent="0.3"/>
    <row r="2" spans="1:18" ht="13.2" customHeight="1" x14ac:dyDescent="0.3"/>
    <row r="3" spans="1:18" ht="13.2" customHeight="1" x14ac:dyDescent="0.3">
      <c r="A3" s="234" t="s">
        <v>202</v>
      </c>
    </row>
    <row r="4" spans="1:18" ht="13.2" customHeight="1" x14ac:dyDescent="0.3"/>
    <row r="5" spans="1:18" ht="13.2" customHeight="1" x14ac:dyDescent="0.3">
      <c r="A5" s="235" t="s">
        <v>26</v>
      </c>
      <c r="B5" s="236"/>
      <c r="C5" s="236"/>
      <c r="D5" s="236"/>
      <c r="E5" s="236"/>
      <c r="F5" s="236"/>
      <c r="G5" s="236"/>
      <c r="H5" s="236"/>
      <c r="I5" s="236"/>
      <c r="J5" s="236"/>
      <c r="K5" s="236"/>
      <c r="L5" s="236"/>
      <c r="M5" s="236"/>
      <c r="N5" s="236"/>
      <c r="O5" s="236"/>
      <c r="P5" s="236"/>
      <c r="Q5" s="236"/>
      <c r="R5" s="236"/>
    </row>
    <row r="6" spans="1:18" ht="13.2" customHeight="1" x14ac:dyDescent="0.3">
      <c r="A6" s="145" t="s">
        <v>458</v>
      </c>
      <c r="B6" s="236"/>
      <c r="C6" s="236"/>
      <c r="D6" s="236"/>
      <c r="E6" s="236"/>
      <c r="F6" s="236"/>
      <c r="G6" s="236"/>
      <c r="H6" s="236"/>
      <c r="I6" s="236"/>
      <c r="J6" s="236"/>
      <c r="K6" s="236"/>
      <c r="L6" s="236"/>
      <c r="M6" s="236"/>
      <c r="N6" s="236"/>
      <c r="O6" s="236"/>
      <c r="P6" s="236"/>
      <c r="Q6" s="236"/>
      <c r="R6" s="236"/>
    </row>
    <row r="7" spans="1:18" ht="13.2" customHeight="1" x14ac:dyDescent="0.3">
      <c r="A7" s="145" t="s">
        <v>459</v>
      </c>
      <c r="B7" s="237"/>
      <c r="C7" s="237"/>
      <c r="D7" s="237"/>
      <c r="E7" s="237"/>
      <c r="F7" s="236"/>
      <c r="G7" s="236"/>
      <c r="H7" s="236"/>
      <c r="I7" s="236"/>
      <c r="J7" s="236"/>
      <c r="K7" s="236"/>
      <c r="L7" s="236"/>
      <c r="M7" s="236"/>
      <c r="N7" s="236"/>
      <c r="O7" s="236"/>
      <c r="P7" s="236"/>
      <c r="Q7" s="236"/>
      <c r="R7" s="236"/>
    </row>
    <row r="8" spans="1:18" ht="13.2" customHeight="1" x14ac:dyDescent="0.3">
      <c r="A8" s="145" t="s">
        <v>460</v>
      </c>
      <c r="G8" s="236"/>
      <c r="H8" s="236"/>
      <c r="I8" s="236"/>
      <c r="J8" s="236"/>
      <c r="K8" s="236"/>
      <c r="L8" s="236"/>
      <c r="M8" s="236"/>
      <c r="N8" s="236"/>
      <c r="O8" s="236"/>
      <c r="P8" s="236"/>
      <c r="Q8" s="236"/>
      <c r="R8" s="236"/>
    </row>
    <row r="9" spans="1:18" ht="13.2" customHeight="1" x14ac:dyDescent="0.3">
      <c r="A9" s="145" t="s">
        <v>461</v>
      </c>
      <c r="G9" s="236"/>
      <c r="H9" s="236"/>
      <c r="I9" s="236"/>
      <c r="J9" s="236"/>
      <c r="K9" s="236"/>
      <c r="L9" s="236"/>
      <c r="M9" s="236"/>
      <c r="N9" s="236"/>
      <c r="O9" s="236"/>
      <c r="P9" s="236"/>
      <c r="Q9" s="236"/>
      <c r="R9" s="236"/>
    </row>
    <row r="10" spans="1:18" ht="13.2" customHeight="1" x14ac:dyDescent="0.3">
      <c r="A10" s="145"/>
      <c r="G10" s="236"/>
      <c r="H10" s="236"/>
      <c r="I10" s="236"/>
      <c r="J10" s="236"/>
      <c r="K10" s="236"/>
      <c r="L10" s="236"/>
      <c r="M10" s="236"/>
      <c r="N10" s="236"/>
      <c r="O10" s="236"/>
      <c r="P10" s="236"/>
      <c r="Q10" s="236"/>
      <c r="R10" s="236"/>
    </row>
    <row r="11" spans="1:18" ht="13.2" customHeight="1" x14ac:dyDescent="0.3">
      <c r="A11" s="235" t="s">
        <v>27</v>
      </c>
      <c r="G11" s="236"/>
      <c r="H11" s="236"/>
      <c r="I11" s="236"/>
      <c r="J11" s="236"/>
      <c r="K11" s="236"/>
      <c r="L11" s="236"/>
      <c r="M11" s="236"/>
      <c r="N11" s="236"/>
      <c r="O11" s="236"/>
      <c r="P11" s="236"/>
      <c r="Q11" s="236"/>
      <c r="R11" s="236"/>
    </row>
    <row r="12" spans="1:18" ht="13.2" customHeight="1" x14ac:dyDescent="0.3">
      <c r="A12" s="145" t="s">
        <v>462</v>
      </c>
      <c r="G12" s="236"/>
      <c r="H12" s="236"/>
      <c r="I12" s="236"/>
      <c r="J12" s="236"/>
      <c r="K12" s="236"/>
      <c r="L12" s="236"/>
      <c r="M12" s="236"/>
      <c r="N12" s="236"/>
      <c r="O12" s="236"/>
      <c r="P12" s="236"/>
      <c r="Q12" s="236"/>
      <c r="R12" s="236"/>
    </row>
    <row r="13" spans="1:18" ht="13.2" customHeight="1" x14ac:dyDescent="0.3">
      <c r="A13" s="145" t="s">
        <v>463</v>
      </c>
      <c r="K13" s="236"/>
      <c r="L13" s="236"/>
      <c r="M13" s="236"/>
      <c r="N13" s="236"/>
      <c r="O13" s="236"/>
      <c r="P13" s="236"/>
      <c r="Q13" s="236"/>
      <c r="R13" s="236"/>
    </row>
    <row r="14" spans="1:18" ht="13.2" customHeight="1" x14ac:dyDescent="0.3">
      <c r="A14" s="145" t="s">
        <v>464</v>
      </c>
      <c r="B14" s="236"/>
      <c r="C14" s="236"/>
      <c r="D14" s="236"/>
      <c r="E14" s="236"/>
      <c r="F14" s="236"/>
      <c r="G14" s="236"/>
      <c r="H14" s="236"/>
      <c r="I14" s="236"/>
      <c r="J14" s="236"/>
      <c r="K14" s="236"/>
      <c r="L14" s="236"/>
      <c r="M14" s="236"/>
      <c r="N14" s="236"/>
      <c r="O14" s="236"/>
      <c r="P14" s="236"/>
      <c r="Q14" s="236"/>
      <c r="R14" s="236"/>
    </row>
    <row r="15" spans="1:18" ht="13.2" customHeight="1" x14ac:dyDescent="0.3">
      <c r="A15" s="145" t="s">
        <v>465</v>
      </c>
      <c r="G15" s="236"/>
      <c r="H15" s="236"/>
      <c r="I15" s="236"/>
      <c r="J15" s="236"/>
      <c r="K15" s="236"/>
      <c r="L15" s="236"/>
      <c r="M15" s="236"/>
      <c r="N15" s="236"/>
      <c r="O15" s="236"/>
      <c r="P15" s="236"/>
      <c r="Q15" s="236"/>
      <c r="R15" s="236"/>
    </row>
    <row r="16" spans="1:18" ht="13.2" customHeight="1" x14ac:dyDescent="0.3">
      <c r="A16" s="145" t="s">
        <v>466</v>
      </c>
      <c r="N16" s="236"/>
      <c r="O16" s="236"/>
      <c r="P16" s="236"/>
      <c r="Q16" s="236"/>
      <c r="R16" s="236"/>
    </row>
    <row r="17" spans="1:18" ht="13.2" customHeight="1" x14ac:dyDescent="0.3">
      <c r="A17" s="145" t="s">
        <v>467</v>
      </c>
      <c r="N17" s="236"/>
      <c r="O17" s="236"/>
      <c r="P17" s="236"/>
      <c r="Q17" s="236"/>
      <c r="R17" s="236"/>
    </row>
    <row r="18" spans="1:18" ht="13.2" customHeight="1" x14ac:dyDescent="0.3">
      <c r="A18" s="145" t="s">
        <v>468</v>
      </c>
      <c r="B18" s="238"/>
      <c r="C18" s="238"/>
      <c r="D18" s="238"/>
      <c r="E18" s="238"/>
      <c r="F18" s="238"/>
      <c r="G18" s="236"/>
      <c r="H18" s="236"/>
      <c r="I18" s="236"/>
      <c r="J18" s="236"/>
      <c r="K18" s="236"/>
      <c r="L18" s="236"/>
      <c r="M18" s="236"/>
      <c r="N18" s="236"/>
      <c r="O18" s="236"/>
      <c r="P18" s="236"/>
      <c r="Q18" s="236"/>
      <c r="R18" s="236"/>
    </row>
    <row r="19" spans="1:18" ht="13.2" customHeight="1" x14ac:dyDescent="0.3">
      <c r="A19" s="145" t="s">
        <v>469</v>
      </c>
      <c r="B19" s="239"/>
      <c r="C19" s="238"/>
      <c r="D19" s="238"/>
      <c r="E19" s="238"/>
      <c r="F19" s="238"/>
      <c r="G19" s="236"/>
      <c r="H19" s="236"/>
      <c r="I19" s="236"/>
      <c r="J19" s="236"/>
      <c r="K19" s="236"/>
      <c r="L19" s="236"/>
      <c r="M19" s="236"/>
      <c r="N19" s="236"/>
      <c r="O19" s="236"/>
      <c r="P19" s="236"/>
      <c r="Q19" s="236"/>
      <c r="R19" s="236"/>
    </row>
    <row r="20" spans="1:18" ht="13.2" customHeight="1" x14ac:dyDescent="0.3">
      <c r="A20" s="145" t="s">
        <v>470</v>
      </c>
      <c r="B20" s="239"/>
      <c r="C20" s="238"/>
      <c r="D20" s="238"/>
      <c r="E20" s="238"/>
      <c r="F20" s="236"/>
      <c r="G20" s="236"/>
      <c r="H20" s="236"/>
      <c r="I20" s="236"/>
      <c r="J20" s="236"/>
      <c r="K20" s="236"/>
      <c r="L20" s="236"/>
      <c r="M20" s="236"/>
      <c r="N20" s="236"/>
      <c r="O20" s="236"/>
      <c r="P20" s="236"/>
      <c r="Q20" s="236"/>
      <c r="R20" s="236"/>
    </row>
    <row r="21" spans="1:18" ht="13.2" customHeight="1" x14ac:dyDescent="0.3">
      <c r="A21" s="145" t="s">
        <v>471</v>
      </c>
      <c r="B21" s="239"/>
      <c r="C21" s="238"/>
      <c r="D21" s="238"/>
      <c r="E21" s="238"/>
      <c r="F21" s="238"/>
      <c r="G21" s="238"/>
      <c r="H21" s="238"/>
      <c r="I21" s="238"/>
      <c r="J21" s="238"/>
      <c r="K21" s="238"/>
      <c r="L21" s="238"/>
      <c r="M21" s="238"/>
      <c r="N21" s="238"/>
      <c r="O21" s="238"/>
      <c r="P21" s="236"/>
      <c r="Q21" s="236"/>
      <c r="R21" s="236"/>
    </row>
    <row r="22" spans="1:18" ht="13.2" customHeight="1" x14ac:dyDescent="0.3">
      <c r="A22" s="145" t="s">
        <v>472</v>
      </c>
      <c r="B22" s="239"/>
      <c r="C22" s="238"/>
      <c r="D22" s="238"/>
      <c r="E22" s="238"/>
      <c r="F22" s="238"/>
      <c r="G22" s="238"/>
      <c r="H22" s="238"/>
      <c r="I22" s="238"/>
      <c r="J22" s="236"/>
      <c r="K22" s="236"/>
      <c r="L22" s="236"/>
      <c r="M22" s="236"/>
      <c r="N22" s="236"/>
      <c r="O22" s="236"/>
      <c r="P22" s="236"/>
      <c r="Q22" s="236"/>
      <c r="R22" s="236"/>
    </row>
    <row r="23" spans="1:18" ht="13.2" customHeight="1" x14ac:dyDescent="0.3">
      <c r="A23" s="145" t="s">
        <v>473</v>
      </c>
      <c r="B23" s="239"/>
      <c r="C23" s="238"/>
      <c r="D23" s="238"/>
      <c r="E23" s="238"/>
      <c r="F23" s="238"/>
      <c r="G23" s="236"/>
      <c r="H23" s="236"/>
      <c r="I23" s="236"/>
      <c r="J23" s="236"/>
      <c r="K23" s="236"/>
      <c r="L23" s="236"/>
      <c r="M23" s="236"/>
      <c r="N23" s="236"/>
      <c r="O23" s="236"/>
      <c r="P23" s="236"/>
      <c r="Q23" s="236"/>
      <c r="R23" s="236"/>
    </row>
    <row r="24" spans="1:18" ht="13.2" customHeight="1" x14ac:dyDescent="0.3">
      <c r="A24" s="145" t="s">
        <v>474</v>
      </c>
      <c r="B24" s="239"/>
      <c r="C24" s="238"/>
      <c r="D24" s="238"/>
      <c r="E24" s="238"/>
      <c r="F24" s="238"/>
      <c r="G24" s="238"/>
      <c r="H24" s="238"/>
      <c r="I24" s="238"/>
      <c r="J24" s="238"/>
      <c r="K24" s="236"/>
      <c r="L24" s="236"/>
      <c r="M24" s="236"/>
      <c r="N24" s="236"/>
      <c r="O24" s="236"/>
      <c r="P24" s="236"/>
      <c r="Q24" s="236"/>
      <c r="R24" s="236"/>
    </row>
    <row r="25" spans="1:18" ht="13.2" customHeight="1" x14ac:dyDescent="0.3">
      <c r="A25" s="145"/>
      <c r="B25" s="239"/>
      <c r="C25" s="238"/>
      <c r="D25" s="238"/>
      <c r="E25" s="238"/>
      <c r="F25" s="238"/>
      <c r="G25" s="238"/>
      <c r="H25" s="238"/>
      <c r="I25" s="238"/>
      <c r="J25" s="238"/>
      <c r="K25" s="236"/>
      <c r="L25" s="236"/>
      <c r="M25" s="236"/>
      <c r="N25" s="236"/>
      <c r="O25" s="236"/>
      <c r="P25" s="236"/>
      <c r="Q25" s="236"/>
      <c r="R25" s="236"/>
    </row>
    <row r="26" spans="1:18" ht="13.2" customHeight="1" x14ac:dyDescent="0.3">
      <c r="A26" s="240" t="s">
        <v>139</v>
      </c>
      <c r="B26" s="239"/>
      <c r="C26" s="238"/>
      <c r="D26" s="238"/>
      <c r="E26" s="238"/>
      <c r="F26" s="238"/>
      <c r="G26" s="238"/>
      <c r="H26" s="238"/>
      <c r="I26" s="238"/>
      <c r="J26" s="238"/>
      <c r="K26" s="236"/>
      <c r="L26" s="236"/>
      <c r="M26" s="236"/>
      <c r="N26" s="236"/>
      <c r="O26" s="236"/>
      <c r="P26" s="236"/>
      <c r="Q26" s="236"/>
      <c r="R26" s="236"/>
    </row>
    <row r="27" spans="1:18" ht="13.2" customHeight="1" x14ac:dyDescent="0.3">
      <c r="A27" s="145" t="s">
        <v>475</v>
      </c>
      <c r="B27" s="239"/>
      <c r="C27" s="238"/>
      <c r="D27" s="238"/>
      <c r="E27" s="238"/>
      <c r="F27" s="238"/>
      <c r="G27" s="236"/>
      <c r="H27" s="236"/>
      <c r="I27" s="236"/>
      <c r="J27" s="236"/>
      <c r="K27" s="236"/>
      <c r="L27" s="236"/>
      <c r="M27" s="236"/>
      <c r="N27" s="236"/>
      <c r="O27" s="236"/>
      <c r="P27" s="236"/>
      <c r="Q27" s="236"/>
      <c r="R27" s="236"/>
    </row>
    <row r="28" spans="1:18" ht="13.2" customHeight="1" x14ac:dyDescent="0.3">
      <c r="A28" s="145" t="s">
        <v>476</v>
      </c>
      <c r="B28" s="239"/>
      <c r="C28" s="238"/>
      <c r="D28" s="238"/>
      <c r="E28" s="238"/>
      <c r="F28" s="238"/>
      <c r="G28" s="236"/>
      <c r="H28" s="236"/>
      <c r="I28" s="236"/>
      <c r="J28" s="236"/>
      <c r="K28" s="236"/>
      <c r="L28" s="236"/>
      <c r="M28" s="236"/>
      <c r="N28" s="236"/>
      <c r="O28" s="236"/>
      <c r="P28" s="236"/>
      <c r="Q28" s="236"/>
      <c r="R28" s="236"/>
    </row>
    <row r="29" spans="1:18" ht="13.2" customHeight="1" x14ac:dyDescent="0.3">
      <c r="A29" s="145" t="s">
        <v>514</v>
      </c>
      <c r="B29" s="239"/>
      <c r="C29" s="238"/>
      <c r="D29" s="238"/>
      <c r="E29" s="238"/>
      <c r="F29" s="238"/>
      <c r="G29" s="236"/>
      <c r="H29" s="236"/>
      <c r="I29" s="236"/>
      <c r="J29" s="236"/>
      <c r="K29" s="236"/>
      <c r="L29" s="236"/>
      <c r="M29" s="236"/>
      <c r="N29" s="236"/>
      <c r="O29" s="236"/>
      <c r="P29" s="236"/>
      <c r="Q29" s="236"/>
      <c r="R29" s="236"/>
    </row>
    <row r="30" spans="1:18" ht="13.2" customHeight="1" x14ac:dyDescent="0.3">
      <c r="A30" s="145" t="s">
        <v>477</v>
      </c>
      <c r="B30" s="239"/>
      <c r="C30" s="238"/>
      <c r="D30" s="238"/>
      <c r="E30" s="238"/>
      <c r="F30" s="238"/>
      <c r="G30" s="236"/>
      <c r="H30" s="236"/>
      <c r="I30" s="236"/>
      <c r="J30" s="236"/>
      <c r="K30" s="236"/>
      <c r="L30" s="236"/>
      <c r="M30" s="236"/>
      <c r="N30" s="236"/>
      <c r="O30" s="236"/>
      <c r="P30" s="236"/>
      <c r="Q30" s="236"/>
      <c r="R30" s="236"/>
    </row>
    <row r="31" spans="1:18" ht="13.2" customHeight="1" x14ac:dyDescent="0.3">
      <c r="A31" s="145" t="s">
        <v>478</v>
      </c>
      <c r="B31" s="239"/>
      <c r="C31" s="238"/>
      <c r="D31" s="238"/>
      <c r="E31" s="238"/>
      <c r="F31" s="238"/>
      <c r="G31" s="236"/>
      <c r="H31" s="236"/>
      <c r="I31" s="236"/>
      <c r="J31" s="236"/>
      <c r="K31" s="236"/>
      <c r="L31" s="236"/>
      <c r="M31" s="236"/>
      <c r="N31" s="236"/>
      <c r="O31" s="236"/>
      <c r="P31" s="236"/>
      <c r="Q31" s="236"/>
      <c r="R31" s="236"/>
    </row>
    <row r="32" spans="1:18" ht="13.2" customHeight="1" x14ac:dyDescent="0.3">
      <c r="A32" s="145" t="s">
        <v>479</v>
      </c>
      <c r="B32" s="239"/>
      <c r="C32" s="238"/>
      <c r="D32" s="238"/>
      <c r="E32" s="238"/>
      <c r="F32" s="238"/>
      <c r="G32" s="238"/>
      <c r="H32" s="238"/>
      <c r="I32" s="238"/>
      <c r="J32" s="238"/>
      <c r="K32" s="238"/>
      <c r="L32" s="238"/>
      <c r="M32" s="238"/>
      <c r="N32" s="238"/>
      <c r="O32" s="238"/>
      <c r="P32" s="236"/>
      <c r="Q32" s="236"/>
      <c r="R32" s="236"/>
    </row>
    <row r="33" spans="1:18" ht="13.2" customHeight="1" x14ac:dyDescent="0.3">
      <c r="A33" s="145" t="s">
        <v>480</v>
      </c>
      <c r="B33" s="239"/>
      <c r="C33" s="238"/>
      <c r="D33" s="238"/>
      <c r="E33" s="238"/>
      <c r="F33" s="238"/>
      <c r="G33" s="238"/>
      <c r="H33" s="238"/>
      <c r="I33" s="238"/>
      <c r="J33" s="236"/>
      <c r="K33" s="236"/>
      <c r="L33" s="236"/>
      <c r="M33" s="236"/>
      <c r="N33" s="236"/>
      <c r="O33" s="236"/>
      <c r="P33" s="236"/>
      <c r="Q33" s="236"/>
      <c r="R33" s="236"/>
    </row>
    <row r="34" spans="1:18" ht="13.2" customHeight="1" x14ac:dyDescent="0.3">
      <c r="A34" s="145" t="s">
        <v>481</v>
      </c>
      <c r="B34" s="239"/>
      <c r="C34" s="238"/>
      <c r="D34" s="238"/>
      <c r="E34" s="238"/>
      <c r="F34" s="238"/>
      <c r="G34" s="238"/>
      <c r="H34" s="238"/>
      <c r="I34" s="236"/>
      <c r="J34" s="236"/>
      <c r="K34" s="236"/>
      <c r="L34" s="236"/>
      <c r="M34" s="236"/>
      <c r="N34" s="236"/>
      <c r="O34" s="236"/>
      <c r="P34" s="236"/>
      <c r="Q34" s="236"/>
      <c r="R34" s="236"/>
    </row>
    <row r="35" spans="1:18" ht="13.2" customHeight="1" x14ac:dyDescent="0.3">
      <c r="A35" s="145" t="s">
        <v>482</v>
      </c>
      <c r="B35" s="239"/>
      <c r="C35" s="238"/>
      <c r="D35" s="238"/>
      <c r="E35" s="238"/>
      <c r="F35" s="238"/>
      <c r="G35" s="238"/>
      <c r="H35" s="238"/>
      <c r="I35" s="238"/>
      <c r="J35" s="238"/>
      <c r="K35" s="236"/>
      <c r="L35" s="236"/>
      <c r="M35" s="236"/>
      <c r="N35" s="236"/>
      <c r="O35" s="236"/>
      <c r="P35" s="236"/>
      <c r="Q35" s="236"/>
      <c r="R35" s="236"/>
    </row>
    <row r="36" spans="1:18" ht="13.2" customHeight="1" x14ac:dyDescent="0.3">
      <c r="A36" s="145" t="s">
        <v>483</v>
      </c>
      <c r="B36" s="239"/>
      <c r="C36" s="238"/>
      <c r="D36" s="238"/>
      <c r="E36" s="238"/>
      <c r="F36" s="238"/>
      <c r="G36" s="236"/>
      <c r="H36" s="236"/>
      <c r="I36" s="236"/>
      <c r="J36" s="236"/>
      <c r="K36" s="236"/>
      <c r="L36" s="236"/>
      <c r="M36" s="236"/>
      <c r="N36" s="236"/>
      <c r="O36" s="236"/>
      <c r="P36" s="236"/>
      <c r="Q36" s="236"/>
      <c r="R36" s="236"/>
    </row>
    <row r="37" spans="1:18" ht="13.2" customHeight="1" x14ac:dyDescent="0.3">
      <c r="A37" s="145" t="s">
        <v>484</v>
      </c>
      <c r="B37" s="239"/>
      <c r="C37" s="238"/>
      <c r="D37" s="238"/>
      <c r="E37" s="238"/>
      <c r="F37" s="238"/>
      <c r="G37" s="236"/>
      <c r="H37" s="236"/>
      <c r="I37" s="236"/>
      <c r="J37" s="236"/>
      <c r="K37" s="236"/>
      <c r="L37" s="236"/>
      <c r="M37" s="236"/>
      <c r="N37" s="236"/>
      <c r="O37" s="236"/>
      <c r="P37" s="236"/>
      <c r="Q37" s="236"/>
      <c r="R37" s="236"/>
    </row>
    <row r="38" spans="1:18" ht="13.2" customHeight="1" x14ac:dyDescent="0.3">
      <c r="A38" s="145" t="s">
        <v>485</v>
      </c>
      <c r="B38" s="239"/>
      <c r="C38" s="238"/>
      <c r="D38" s="238"/>
      <c r="E38" s="238"/>
      <c r="F38" s="238"/>
      <c r="G38" s="236"/>
      <c r="H38" s="236"/>
      <c r="I38" s="236"/>
      <c r="J38" s="236"/>
      <c r="K38" s="236"/>
      <c r="L38" s="236"/>
      <c r="M38" s="236"/>
      <c r="N38" s="236"/>
      <c r="O38" s="236"/>
      <c r="P38" s="236"/>
      <c r="Q38" s="236"/>
      <c r="R38" s="236"/>
    </row>
    <row r="39" spans="1:18" ht="13.2" customHeight="1" x14ac:dyDescent="0.3">
      <c r="A39" s="145"/>
      <c r="B39" s="239"/>
      <c r="C39" s="238"/>
      <c r="D39" s="238"/>
      <c r="E39" s="238"/>
      <c r="F39" s="238"/>
      <c r="G39" s="236"/>
      <c r="H39" s="236"/>
      <c r="I39" s="236"/>
      <c r="J39" s="236"/>
      <c r="K39" s="236"/>
      <c r="L39" s="236"/>
      <c r="M39" s="236"/>
      <c r="N39" s="236"/>
      <c r="O39" s="236"/>
      <c r="P39" s="236"/>
      <c r="Q39" s="236"/>
      <c r="R39" s="236"/>
    </row>
    <row r="40" spans="1:18" ht="13.2" customHeight="1" x14ac:dyDescent="0.3">
      <c r="A40" s="240" t="s">
        <v>392</v>
      </c>
      <c r="B40" s="239"/>
      <c r="C40" s="238"/>
      <c r="D40" s="238"/>
      <c r="E40" s="238"/>
      <c r="F40" s="238"/>
      <c r="G40" s="236"/>
      <c r="H40" s="236"/>
      <c r="I40" s="236"/>
      <c r="J40" s="236"/>
      <c r="K40" s="236"/>
      <c r="L40" s="236"/>
      <c r="M40" s="236"/>
      <c r="N40" s="236"/>
      <c r="O40" s="236"/>
      <c r="P40" s="236"/>
      <c r="Q40" s="236"/>
      <c r="R40" s="236"/>
    </row>
    <row r="41" spans="1:18" ht="13.2" customHeight="1" x14ac:dyDescent="0.3">
      <c r="A41" s="145" t="s">
        <v>486</v>
      </c>
      <c r="B41" s="239"/>
      <c r="C41" s="238"/>
      <c r="D41" s="238"/>
      <c r="E41" s="238"/>
      <c r="F41" s="238"/>
      <c r="G41" s="236"/>
      <c r="H41" s="236"/>
      <c r="I41" s="236"/>
      <c r="J41" s="236"/>
      <c r="K41" s="236"/>
      <c r="L41" s="236"/>
      <c r="M41" s="236"/>
      <c r="N41" s="236"/>
      <c r="O41" s="236"/>
      <c r="P41" s="236"/>
      <c r="Q41" s="236"/>
      <c r="R41" s="236"/>
    </row>
    <row r="42" spans="1:18" ht="13.2" customHeight="1" x14ac:dyDescent="0.3">
      <c r="A42" s="145" t="s">
        <v>487</v>
      </c>
      <c r="B42" s="236"/>
      <c r="C42" s="236"/>
      <c r="D42" s="236"/>
      <c r="E42" s="236"/>
      <c r="F42" s="236"/>
      <c r="G42" s="236"/>
      <c r="H42" s="236"/>
      <c r="I42" s="236"/>
      <c r="J42" s="236"/>
      <c r="K42" s="236"/>
      <c r="L42" s="236"/>
      <c r="M42" s="236"/>
      <c r="N42" s="236"/>
      <c r="O42" s="236"/>
      <c r="P42" s="236"/>
      <c r="Q42" s="236"/>
      <c r="R42" s="236"/>
    </row>
    <row r="43" spans="1:18" ht="13.2" customHeight="1" x14ac:dyDescent="0.3">
      <c r="A43" s="145" t="s">
        <v>488</v>
      </c>
      <c r="B43" s="145"/>
      <c r="C43" s="236"/>
      <c r="D43" s="236"/>
      <c r="E43" s="236"/>
      <c r="F43" s="236"/>
      <c r="G43" s="236"/>
      <c r="H43" s="236"/>
      <c r="I43" s="236"/>
      <c r="J43" s="236"/>
      <c r="K43" s="236"/>
      <c r="L43" s="236"/>
      <c r="M43" s="236"/>
      <c r="N43" s="236"/>
      <c r="O43" s="236"/>
      <c r="P43" s="236"/>
      <c r="Q43" s="236"/>
      <c r="R43" s="236"/>
    </row>
    <row r="44" spans="1:18" ht="13.2" customHeight="1" x14ac:dyDescent="0.3">
      <c r="A44" s="145" t="s">
        <v>489</v>
      </c>
      <c r="B44" s="145"/>
      <c r="C44" s="236"/>
      <c r="D44" s="236"/>
      <c r="E44" s="236"/>
      <c r="F44" s="236"/>
      <c r="G44" s="236"/>
      <c r="H44" s="236"/>
      <c r="I44" s="236"/>
      <c r="J44" s="236"/>
      <c r="K44" s="236"/>
      <c r="L44" s="236"/>
      <c r="M44" s="236"/>
      <c r="N44" s="236"/>
      <c r="O44" s="236"/>
      <c r="P44" s="236"/>
      <c r="Q44" s="236"/>
      <c r="R44" s="236"/>
    </row>
    <row r="45" spans="1:18" ht="13.2" customHeight="1" x14ac:dyDescent="0.3">
      <c r="A45" s="145" t="s">
        <v>490</v>
      </c>
      <c r="B45" s="236"/>
      <c r="C45" s="236"/>
      <c r="D45" s="236"/>
      <c r="E45" s="236"/>
      <c r="F45" s="236"/>
      <c r="G45" s="236"/>
      <c r="H45" s="236"/>
      <c r="I45" s="236"/>
      <c r="J45" s="236"/>
      <c r="K45" s="236"/>
      <c r="L45" s="236"/>
      <c r="M45" s="236"/>
      <c r="N45" s="236"/>
      <c r="O45" s="236"/>
      <c r="P45" s="236"/>
      <c r="Q45" s="236"/>
      <c r="R45" s="236"/>
    </row>
    <row r="46" spans="1:18" ht="13.2" customHeight="1" x14ac:dyDescent="0.3">
      <c r="A46" s="145" t="s">
        <v>491</v>
      </c>
      <c r="B46" s="236"/>
      <c r="C46" s="236"/>
      <c r="D46" s="236"/>
      <c r="E46" s="236"/>
      <c r="F46" s="236"/>
      <c r="G46" s="236"/>
      <c r="H46" s="236"/>
      <c r="I46" s="236"/>
      <c r="J46" s="236"/>
      <c r="K46" s="236"/>
      <c r="L46" s="236"/>
      <c r="M46" s="236"/>
      <c r="N46" s="236"/>
      <c r="O46" s="236"/>
      <c r="P46" s="236"/>
      <c r="Q46" s="236"/>
      <c r="R46" s="236"/>
    </row>
    <row r="47" spans="1:18" ht="13.2" customHeight="1" x14ac:dyDescent="0.3">
      <c r="A47" s="145" t="s">
        <v>492</v>
      </c>
      <c r="B47" s="236"/>
      <c r="C47" s="236"/>
      <c r="D47" s="236"/>
      <c r="E47" s="236"/>
      <c r="F47" s="236"/>
      <c r="G47" s="236"/>
      <c r="H47" s="236"/>
      <c r="I47" s="236"/>
      <c r="J47" s="236"/>
      <c r="K47" s="236"/>
      <c r="L47" s="236"/>
      <c r="M47" s="236"/>
      <c r="N47" s="236"/>
      <c r="O47" s="236"/>
      <c r="P47" s="236"/>
      <c r="Q47" s="236"/>
      <c r="R47" s="236"/>
    </row>
    <row r="48" spans="1:18" ht="13.2" customHeight="1" x14ac:dyDescent="0.3">
      <c r="A48" s="145" t="s">
        <v>515</v>
      </c>
      <c r="B48" s="236"/>
      <c r="C48" s="236"/>
      <c r="D48" s="236"/>
      <c r="E48" s="236"/>
      <c r="F48" s="236"/>
      <c r="G48" s="236"/>
      <c r="H48" s="236"/>
      <c r="I48" s="236"/>
      <c r="J48" s="236"/>
      <c r="K48" s="236"/>
      <c r="L48" s="236"/>
      <c r="M48" s="236"/>
      <c r="N48" s="236"/>
      <c r="O48" s="236"/>
      <c r="P48" s="236"/>
      <c r="Q48" s="236"/>
      <c r="R48" s="236"/>
    </row>
    <row r="49" spans="1:18" ht="13.2" customHeight="1" x14ac:dyDescent="0.3">
      <c r="A49" s="145" t="s">
        <v>494</v>
      </c>
      <c r="B49" s="236"/>
      <c r="C49" s="236"/>
      <c r="D49" s="236"/>
      <c r="E49" s="236"/>
      <c r="F49" s="236"/>
      <c r="G49" s="236"/>
      <c r="H49" s="236"/>
      <c r="I49" s="236"/>
      <c r="J49" s="236"/>
      <c r="K49" s="236"/>
      <c r="L49" s="236"/>
      <c r="M49" s="236"/>
      <c r="N49" s="236"/>
      <c r="O49" s="236"/>
      <c r="P49" s="236"/>
      <c r="Q49" s="236"/>
      <c r="R49" s="236"/>
    </row>
    <row r="50" spans="1:18" ht="13.2" customHeight="1" x14ac:dyDescent="0.3">
      <c r="A50" s="145" t="s">
        <v>495</v>
      </c>
      <c r="B50" s="236"/>
      <c r="C50" s="236"/>
      <c r="D50" s="236"/>
      <c r="E50" s="236"/>
      <c r="F50" s="236"/>
      <c r="G50" s="236"/>
      <c r="H50" s="236"/>
      <c r="I50" s="236"/>
      <c r="J50" s="236"/>
      <c r="K50" s="236"/>
      <c r="L50" s="236"/>
      <c r="M50" s="236"/>
      <c r="N50" s="236"/>
      <c r="O50" s="236"/>
      <c r="P50" s="236"/>
      <c r="Q50" s="236"/>
      <c r="R50" s="236"/>
    </row>
    <row r="51" spans="1:18" ht="13.2" customHeight="1" x14ac:dyDescent="0.3">
      <c r="A51" s="145" t="s">
        <v>496</v>
      </c>
      <c r="B51" s="236"/>
      <c r="C51" s="236"/>
      <c r="D51" s="236"/>
      <c r="E51" s="236"/>
      <c r="F51" s="236"/>
      <c r="G51" s="236"/>
      <c r="H51" s="236"/>
      <c r="I51" s="236"/>
      <c r="J51" s="236"/>
      <c r="K51" s="236"/>
      <c r="L51" s="236"/>
      <c r="M51" s="236"/>
      <c r="N51" s="236"/>
      <c r="O51" s="236"/>
      <c r="P51" s="236"/>
      <c r="Q51" s="236"/>
      <c r="R51" s="236"/>
    </row>
    <row r="52" spans="1:18" ht="13.2" customHeight="1" x14ac:dyDescent="0.3">
      <c r="A52" s="145" t="s">
        <v>516</v>
      </c>
      <c r="B52" s="236"/>
      <c r="C52" s="236"/>
      <c r="D52" s="236"/>
      <c r="E52" s="236"/>
      <c r="F52" s="236"/>
      <c r="G52" s="236"/>
      <c r="H52" s="236"/>
      <c r="I52" s="236"/>
      <c r="J52" s="236"/>
      <c r="K52" s="236"/>
      <c r="L52" s="236"/>
      <c r="M52" s="236"/>
      <c r="N52" s="236"/>
      <c r="O52" s="236"/>
      <c r="P52" s="236"/>
      <c r="Q52" s="236"/>
      <c r="R52" s="236"/>
    </row>
    <row r="53" spans="1:18" ht="13.2" customHeight="1" x14ac:dyDescent="0.3">
      <c r="A53" s="145" t="s">
        <v>517</v>
      </c>
      <c r="B53" s="236"/>
      <c r="C53" s="236"/>
      <c r="D53" s="236"/>
      <c r="E53" s="236"/>
      <c r="F53" s="236"/>
      <c r="G53" s="236"/>
      <c r="H53" s="236"/>
      <c r="I53" s="236"/>
      <c r="J53" s="236"/>
      <c r="K53" s="236"/>
      <c r="L53" s="236"/>
      <c r="M53" s="236"/>
      <c r="N53" s="236"/>
      <c r="O53" s="236"/>
      <c r="P53" s="236"/>
      <c r="Q53" s="236"/>
      <c r="R53" s="236"/>
    </row>
    <row r="54" spans="1:18" ht="13.2" customHeight="1" x14ac:dyDescent="0.3">
      <c r="A54" s="145" t="s">
        <v>499</v>
      </c>
      <c r="B54" s="236"/>
      <c r="C54" s="236"/>
      <c r="D54" s="236"/>
      <c r="E54" s="236"/>
      <c r="F54" s="236"/>
      <c r="G54" s="236"/>
      <c r="H54" s="236"/>
      <c r="I54" s="236"/>
      <c r="J54" s="236"/>
      <c r="K54" s="236"/>
      <c r="L54" s="236"/>
      <c r="M54" s="236"/>
      <c r="N54" s="236"/>
      <c r="O54" s="236"/>
      <c r="P54" s="236"/>
      <c r="Q54" s="236"/>
      <c r="R54" s="236"/>
    </row>
    <row r="55" spans="1:18" ht="13.2" customHeight="1" x14ac:dyDescent="0.3">
      <c r="A55" s="145" t="s">
        <v>500</v>
      </c>
      <c r="B55" s="236"/>
      <c r="C55" s="236"/>
      <c r="D55" s="236"/>
      <c r="E55" s="236"/>
      <c r="F55" s="236"/>
      <c r="G55" s="236"/>
      <c r="H55" s="236"/>
      <c r="I55" s="236"/>
      <c r="J55" s="236"/>
      <c r="K55" s="236"/>
      <c r="L55" s="236"/>
      <c r="M55" s="236"/>
      <c r="N55" s="236"/>
      <c r="O55" s="236"/>
      <c r="P55" s="236"/>
      <c r="Q55" s="236"/>
      <c r="R55" s="236"/>
    </row>
    <row r="56" spans="1:18" ht="13.2" customHeight="1" x14ac:dyDescent="0.3">
      <c r="A56" s="145" t="s">
        <v>501</v>
      </c>
      <c r="B56" s="236"/>
      <c r="C56" s="236"/>
      <c r="D56" s="236"/>
      <c r="E56" s="236"/>
      <c r="F56" s="236"/>
      <c r="G56" s="236"/>
      <c r="H56" s="236"/>
      <c r="I56" s="236"/>
      <c r="J56" s="236"/>
      <c r="K56" s="236"/>
      <c r="L56" s="236"/>
      <c r="M56" s="236"/>
      <c r="N56" s="236"/>
      <c r="O56" s="236"/>
      <c r="P56" s="236"/>
      <c r="Q56" s="236"/>
      <c r="R56" s="236"/>
    </row>
    <row r="57" spans="1:18" ht="13.2" customHeight="1" x14ac:dyDescent="0.3">
      <c r="A57" s="145" t="s">
        <v>502</v>
      </c>
      <c r="B57" s="236"/>
      <c r="C57" s="236"/>
      <c r="D57" s="236"/>
      <c r="E57" s="236"/>
      <c r="F57" s="236"/>
      <c r="G57" s="236"/>
      <c r="H57" s="236"/>
      <c r="I57" s="236"/>
      <c r="J57" s="236"/>
      <c r="K57" s="236"/>
      <c r="L57" s="236"/>
      <c r="M57" s="236"/>
      <c r="N57" s="236"/>
      <c r="O57" s="236"/>
      <c r="P57" s="236"/>
      <c r="Q57" s="236"/>
      <c r="R57" s="236"/>
    </row>
    <row r="58" spans="1:18" ht="13.2" customHeight="1" x14ac:dyDescent="0.3">
      <c r="A58" s="145" t="s">
        <v>503</v>
      </c>
      <c r="B58" s="236"/>
      <c r="C58" s="236"/>
      <c r="D58" s="236"/>
      <c r="E58" s="236"/>
      <c r="F58" s="236"/>
      <c r="G58" s="236"/>
      <c r="H58" s="236"/>
      <c r="I58" s="236"/>
      <c r="J58" s="236"/>
      <c r="K58" s="236"/>
      <c r="L58" s="236"/>
      <c r="M58" s="236"/>
      <c r="N58" s="236"/>
      <c r="O58" s="236"/>
      <c r="P58" s="236"/>
      <c r="Q58" s="236"/>
      <c r="R58" s="236"/>
    </row>
    <row r="59" spans="1:18" ht="13.2" customHeight="1" x14ac:dyDescent="0.3">
      <c r="A59" s="145" t="s">
        <v>518</v>
      </c>
      <c r="B59" s="236"/>
      <c r="C59" s="236"/>
      <c r="D59" s="236"/>
      <c r="E59" s="236"/>
      <c r="F59" s="236"/>
      <c r="G59" s="236"/>
      <c r="H59" s="236"/>
      <c r="I59" s="236"/>
      <c r="J59" s="236"/>
      <c r="K59" s="236"/>
      <c r="L59" s="236"/>
      <c r="M59" s="236"/>
      <c r="N59" s="236"/>
      <c r="O59" s="236"/>
      <c r="P59" s="236"/>
      <c r="Q59" s="236"/>
      <c r="R59" s="236"/>
    </row>
    <row r="60" spans="1:18" ht="13.2" customHeight="1" x14ac:dyDescent="0.3">
      <c r="A60" s="145" t="s">
        <v>519</v>
      </c>
      <c r="B60" s="236"/>
      <c r="C60" s="236"/>
      <c r="D60" s="236"/>
      <c r="E60" s="236"/>
      <c r="F60" s="236"/>
      <c r="G60" s="236"/>
      <c r="H60" s="236"/>
      <c r="I60" s="236"/>
      <c r="J60" s="236"/>
      <c r="K60" s="236"/>
      <c r="L60" s="236"/>
      <c r="M60" s="236"/>
      <c r="N60" s="236"/>
      <c r="O60" s="236"/>
      <c r="P60" s="236"/>
      <c r="Q60" s="236"/>
      <c r="R60" s="236"/>
    </row>
    <row r="61" spans="1:18" ht="13.2" customHeight="1" x14ac:dyDescent="0.3">
      <c r="A61" s="145" t="s">
        <v>520</v>
      </c>
      <c r="B61" s="236"/>
      <c r="C61" s="236"/>
      <c r="D61" s="236"/>
      <c r="E61" s="236"/>
      <c r="F61" s="236"/>
      <c r="G61" s="236"/>
      <c r="H61" s="236"/>
      <c r="I61" s="236"/>
      <c r="J61" s="236"/>
      <c r="K61" s="236"/>
      <c r="L61" s="236"/>
      <c r="M61" s="236"/>
      <c r="N61" s="236"/>
      <c r="O61" s="236"/>
      <c r="P61" s="236"/>
      <c r="Q61" s="236"/>
      <c r="R61" s="236"/>
    </row>
    <row r="62" spans="1:18" ht="13.2" customHeight="1" x14ac:dyDescent="0.3">
      <c r="A62" s="145" t="s">
        <v>507</v>
      </c>
      <c r="B62" s="236"/>
      <c r="C62" s="236"/>
      <c r="D62" s="236"/>
      <c r="E62" s="236"/>
      <c r="F62" s="236"/>
      <c r="G62" s="236"/>
      <c r="H62" s="236"/>
      <c r="I62" s="236"/>
      <c r="J62" s="236"/>
      <c r="K62" s="236"/>
      <c r="L62" s="236"/>
      <c r="M62" s="236"/>
      <c r="N62" s="236"/>
      <c r="O62" s="236"/>
      <c r="P62" s="236"/>
      <c r="Q62" s="236"/>
      <c r="R62" s="236"/>
    </row>
    <row r="63" spans="1:18" ht="13.2" customHeight="1" x14ac:dyDescent="0.3">
      <c r="A63" s="145" t="s">
        <v>508</v>
      </c>
      <c r="B63" s="236"/>
      <c r="C63" s="236"/>
      <c r="D63" s="236"/>
      <c r="E63" s="236"/>
      <c r="F63" s="236"/>
      <c r="G63" s="236"/>
      <c r="H63" s="236"/>
      <c r="I63" s="236"/>
      <c r="J63" s="236"/>
      <c r="K63" s="236"/>
      <c r="L63" s="236"/>
      <c r="M63" s="236"/>
      <c r="N63" s="236"/>
      <c r="O63" s="236"/>
      <c r="P63" s="236"/>
      <c r="Q63" s="236"/>
      <c r="R63" s="236"/>
    </row>
    <row r="64" spans="1:18" ht="13.2" customHeight="1" x14ac:dyDescent="0.3">
      <c r="A64" s="145"/>
      <c r="B64" s="236"/>
      <c r="C64" s="236"/>
      <c r="D64" s="236"/>
      <c r="E64" s="236"/>
      <c r="F64" s="236"/>
      <c r="G64" s="236"/>
      <c r="H64" s="236"/>
      <c r="I64" s="236"/>
      <c r="J64" s="236"/>
      <c r="K64" s="236"/>
      <c r="L64" s="236"/>
      <c r="M64" s="236"/>
      <c r="N64" s="236"/>
      <c r="O64" s="236"/>
      <c r="P64" s="236"/>
      <c r="Q64" s="236"/>
      <c r="R64" s="236"/>
    </row>
    <row r="65" spans="1:18" ht="13.2" customHeight="1" x14ac:dyDescent="0.3">
      <c r="A65" s="240" t="s">
        <v>140</v>
      </c>
      <c r="B65" s="236"/>
      <c r="C65" s="236"/>
      <c r="D65" s="236"/>
      <c r="E65" s="236"/>
      <c r="F65" s="236"/>
      <c r="G65" s="236"/>
      <c r="H65" s="236"/>
      <c r="I65" s="236"/>
      <c r="J65" s="236"/>
      <c r="K65" s="236"/>
      <c r="L65" s="236"/>
      <c r="M65" s="236"/>
      <c r="N65" s="236"/>
      <c r="O65" s="236"/>
      <c r="P65" s="236"/>
      <c r="Q65" s="236"/>
      <c r="R65" s="236"/>
    </row>
    <row r="66" spans="1:18" ht="13.2" customHeight="1" x14ac:dyDescent="0.3">
      <c r="A66" s="145" t="s">
        <v>509</v>
      </c>
      <c r="B66" s="236"/>
      <c r="C66" s="236"/>
      <c r="D66" s="236"/>
      <c r="E66" s="236"/>
      <c r="F66" s="236"/>
      <c r="G66" s="236"/>
      <c r="H66" s="236"/>
      <c r="I66" s="236"/>
      <c r="J66" s="236"/>
      <c r="K66" s="236"/>
      <c r="L66" s="236"/>
      <c r="M66" s="236"/>
      <c r="N66" s="236"/>
      <c r="O66" s="236"/>
      <c r="P66" s="236"/>
      <c r="Q66" s="236"/>
      <c r="R66" s="236"/>
    </row>
    <row r="67" spans="1:18" ht="13.2" customHeight="1" x14ac:dyDescent="0.3">
      <c r="A67" s="145"/>
      <c r="B67" s="236"/>
      <c r="C67" s="236"/>
      <c r="D67" s="236"/>
      <c r="E67" s="236"/>
      <c r="F67" s="236"/>
      <c r="G67" s="236"/>
      <c r="H67" s="236"/>
      <c r="I67" s="236"/>
      <c r="J67" s="236"/>
      <c r="K67" s="236"/>
      <c r="L67" s="236"/>
      <c r="M67" s="236"/>
      <c r="N67" s="236"/>
      <c r="O67" s="236"/>
      <c r="P67" s="236"/>
      <c r="Q67" s="236"/>
      <c r="R67" s="236"/>
    </row>
    <row r="68" spans="1:18" ht="13.2" customHeight="1" x14ac:dyDescent="0.3">
      <c r="A68" s="240" t="s">
        <v>141</v>
      </c>
      <c r="B68" s="236"/>
      <c r="C68" s="236"/>
      <c r="D68" s="236"/>
      <c r="E68" s="236"/>
      <c r="F68" s="236"/>
      <c r="G68" s="236"/>
      <c r="H68" s="236"/>
      <c r="I68" s="236"/>
      <c r="J68" s="236"/>
      <c r="K68" s="236"/>
      <c r="L68" s="236"/>
      <c r="M68" s="236"/>
      <c r="N68" s="236"/>
      <c r="O68" s="236"/>
      <c r="P68" s="236"/>
      <c r="Q68" s="236"/>
      <c r="R68" s="236"/>
    </row>
    <row r="69" spans="1:18" ht="13.2" customHeight="1" x14ac:dyDescent="0.3">
      <c r="A69" s="145" t="s">
        <v>510</v>
      </c>
      <c r="B69" s="236"/>
      <c r="C69" s="236"/>
      <c r="D69" s="236"/>
      <c r="E69" s="236"/>
      <c r="F69" s="236"/>
      <c r="G69" s="236"/>
      <c r="H69" s="236"/>
      <c r="I69" s="236"/>
      <c r="J69" s="236"/>
      <c r="K69" s="236"/>
      <c r="L69" s="236"/>
      <c r="M69" s="236"/>
      <c r="N69" s="236"/>
      <c r="O69" s="236"/>
      <c r="P69" s="236"/>
      <c r="Q69" s="236"/>
      <c r="R69" s="236"/>
    </row>
    <row r="70" spans="1:18" ht="13.2" customHeight="1" x14ac:dyDescent="0.3">
      <c r="A70" s="145" t="s">
        <v>511</v>
      </c>
      <c r="B70" s="236"/>
      <c r="C70" s="236"/>
      <c r="D70" s="236"/>
      <c r="E70" s="236"/>
      <c r="F70" s="236"/>
      <c r="G70" s="236"/>
      <c r="H70" s="236"/>
      <c r="I70" s="236"/>
      <c r="J70" s="236"/>
      <c r="K70" s="236"/>
      <c r="L70" s="236"/>
      <c r="M70" s="236"/>
      <c r="N70" s="236"/>
      <c r="O70" s="236"/>
      <c r="P70" s="236"/>
      <c r="Q70" s="236"/>
      <c r="R70" s="236"/>
    </row>
    <row r="71" spans="1:18" ht="13.2" customHeight="1" x14ac:dyDescent="0.3">
      <c r="A71" s="145"/>
      <c r="B71" s="236"/>
      <c r="C71" s="236"/>
      <c r="D71" s="236"/>
      <c r="E71" s="236"/>
      <c r="F71" s="236"/>
      <c r="G71" s="236"/>
      <c r="H71" s="236"/>
      <c r="I71" s="236"/>
      <c r="J71" s="236"/>
      <c r="K71" s="236"/>
      <c r="L71" s="236"/>
      <c r="M71" s="236"/>
      <c r="N71" s="236"/>
      <c r="O71" s="236"/>
      <c r="P71" s="236"/>
      <c r="Q71" s="236"/>
      <c r="R71" s="236"/>
    </row>
    <row r="72" spans="1:18" ht="13.2" customHeight="1" x14ac:dyDescent="0.3">
      <c r="A72" s="240" t="s">
        <v>142</v>
      </c>
      <c r="B72" s="236"/>
      <c r="C72" s="236"/>
      <c r="D72" s="236"/>
      <c r="E72" s="236"/>
      <c r="F72" s="236"/>
      <c r="G72" s="236"/>
      <c r="H72" s="236"/>
      <c r="I72" s="236"/>
      <c r="J72" s="236"/>
      <c r="K72" s="236"/>
      <c r="L72" s="236"/>
      <c r="M72" s="236"/>
      <c r="N72" s="236"/>
      <c r="O72" s="236"/>
      <c r="P72" s="236"/>
      <c r="Q72" s="236"/>
      <c r="R72" s="236"/>
    </row>
    <row r="73" spans="1:18" ht="13.2" customHeight="1" x14ac:dyDescent="0.3">
      <c r="A73" s="145" t="s">
        <v>512</v>
      </c>
      <c r="B73" s="236"/>
      <c r="C73" s="236"/>
      <c r="D73" s="236"/>
      <c r="E73" s="236"/>
      <c r="F73" s="236"/>
      <c r="G73" s="236"/>
      <c r="H73" s="236"/>
      <c r="I73" s="236"/>
      <c r="J73" s="236"/>
      <c r="K73" s="236"/>
      <c r="L73" s="236"/>
      <c r="M73" s="236"/>
      <c r="N73" s="236"/>
      <c r="O73" s="236"/>
      <c r="P73" s="236"/>
      <c r="Q73" s="236"/>
      <c r="R73" s="236"/>
    </row>
    <row r="74" spans="1:18" ht="13.2" customHeight="1" x14ac:dyDescent="0.3">
      <c r="A74" s="145" t="s">
        <v>513</v>
      </c>
      <c r="B74" s="236"/>
      <c r="C74" s="236"/>
      <c r="D74" s="236"/>
      <c r="E74" s="236"/>
      <c r="F74" s="236"/>
      <c r="G74" s="236"/>
      <c r="H74" s="236"/>
      <c r="I74" s="236"/>
      <c r="J74" s="236"/>
      <c r="K74" s="236"/>
      <c r="L74" s="236"/>
      <c r="M74" s="236"/>
      <c r="N74" s="236"/>
      <c r="O74" s="236"/>
      <c r="P74" s="236"/>
      <c r="Q74" s="236"/>
      <c r="R74" s="236"/>
    </row>
    <row r="75" spans="1:18" ht="13.2" customHeight="1" x14ac:dyDescent="0.3">
      <c r="A75" s="237"/>
      <c r="B75" s="236"/>
      <c r="C75" s="236"/>
      <c r="D75" s="236"/>
      <c r="E75" s="236"/>
      <c r="F75" s="236"/>
      <c r="G75" s="236"/>
      <c r="H75" s="236"/>
      <c r="I75" s="236"/>
      <c r="J75" s="236"/>
      <c r="K75" s="236"/>
      <c r="L75" s="236"/>
      <c r="M75" s="236"/>
      <c r="N75" s="236"/>
      <c r="O75" s="236"/>
      <c r="P75" s="236"/>
      <c r="Q75" s="236"/>
      <c r="R75" s="236"/>
    </row>
    <row r="76" spans="1:18" ht="13.2" customHeight="1" x14ac:dyDescent="0.3">
      <c r="A76" s="237"/>
      <c r="B76" s="236"/>
      <c r="C76" s="236"/>
      <c r="D76" s="236"/>
      <c r="E76" s="236"/>
      <c r="F76" s="236"/>
      <c r="G76" s="236"/>
      <c r="H76" s="236"/>
      <c r="I76" s="236"/>
      <c r="J76" s="236"/>
      <c r="K76" s="236"/>
      <c r="L76" s="236"/>
      <c r="M76" s="236"/>
      <c r="N76" s="236"/>
      <c r="O76" s="236"/>
      <c r="P76" s="236"/>
      <c r="Q76" s="236"/>
      <c r="R76" s="236"/>
    </row>
    <row r="77" spans="1:18" ht="13.2" customHeight="1" x14ac:dyDescent="0.3">
      <c r="A77" s="237"/>
      <c r="B77" s="236"/>
      <c r="C77" s="236"/>
      <c r="D77" s="236"/>
      <c r="E77" s="236"/>
      <c r="F77" s="236"/>
      <c r="G77" s="236"/>
      <c r="H77" s="236"/>
      <c r="I77" s="236"/>
      <c r="J77" s="236"/>
      <c r="K77" s="236"/>
      <c r="L77" s="236"/>
      <c r="M77" s="236"/>
      <c r="N77" s="236"/>
      <c r="O77" s="236"/>
      <c r="P77" s="236"/>
      <c r="Q77" s="236"/>
      <c r="R77" s="236"/>
    </row>
    <row r="78" spans="1:18" ht="13.2" customHeight="1" x14ac:dyDescent="0.3">
      <c r="A78" s="237"/>
      <c r="B78" s="236"/>
      <c r="C78" s="236"/>
      <c r="D78" s="236"/>
      <c r="E78" s="236"/>
      <c r="F78" s="236"/>
      <c r="G78" s="236"/>
      <c r="H78" s="236"/>
      <c r="I78" s="236"/>
      <c r="J78" s="236"/>
      <c r="K78" s="236"/>
      <c r="L78" s="236"/>
      <c r="M78" s="236"/>
      <c r="N78" s="236"/>
      <c r="O78" s="236"/>
      <c r="P78" s="236"/>
      <c r="Q78" s="236"/>
      <c r="R78" s="236"/>
    </row>
    <row r="79" spans="1:18" ht="13.2" customHeight="1" x14ac:dyDescent="0.3">
      <c r="A79" s="237"/>
      <c r="B79" s="236"/>
      <c r="C79" s="236"/>
      <c r="D79" s="236"/>
      <c r="E79" s="236"/>
      <c r="F79" s="236"/>
      <c r="G79" s="236"/>
      <c r="H79" s="236"/>
      <c r="I79" s="236"/>
      <c r="J79" s="236"/>
      <c r="K79" s="236"/>
      <c r="L79" s="236"/>
      <c r="M79" s="236"/>
      <c r="N79" s="236"/>
      <c r="O79" s="236"/>
      <c r="P79" s="236"/>
      <c r="Q79" s="236"/>
      <c r="R79" s="236"/>
    </row>
    <row r="80" spans="1:18" x14ac:dyDescent="0.3">
      <c r="A80" s="237"/>
      <c r="B80" s="236"/>
      <c r="C80" s="236"/>
      <c r="D80" s="236"/>
      <c r="E80" s="236"/>
      <c r="F80" s="236"/>
      <c r="G80" s="236"/>
      <c r="H80" s="236"/>
      <c r="I80" s="236"/>
      <c r="J80" s="236"/>
      <c r="K80" s="236"/>
      <c r="L80" s="236"/>
      <c r="M80" s="236"/>
      <c r="N80" s="236"/>
      <c r="O80" s="236"/>
      <c r="P80" s="236"/>
      <c r="Q80" s="236"/>
      <c r="R80" s="236"/>
    </row>
    <row r="81" spans="1:18" x14ac:dyDescent="0.3">
      <c r="A81" s="237"/>
      <c r="B81" s="236"/>
      <c r="C81" s="236"/>
      <c r="D81" s="236"/>
      <c r="E81" s="236"/>
      <c r="F81" s="236"/>
      <c r="G81" s="236"/>
      <c r="H81" s="236"/>
      <c r="I81" s="236"/>
      <c r="J81" s="236"/>
      <c r="K81" s="236"/>
      <c r="L81" s="236"/>
      <c r="M81" s="236"/>
      <c r="N81" s="236"/>
      <c r="O81" s="236"/>
      <c r="P81" s="236"/>
      <c r="Q81" s="236"/>
      <c r="R81" s="236"/>
    </row>
    <row r="82" spans="1:18" x14ac:dyDescent="0.3">
      <c r="A82" s="145"/>
    </row>
  </sheetData>
  <hyperlinks>
    <hyperlink ref="A19" location="'Tabela 12'!A1" display="Tabela 12 - Evolução da antiguidade média dos empregados afetos à atividade doméstica, por dimensão e origem / forma de representação legal, a 31 de dezembro (2014-2017)" xr:uid="{00000000-0004-0000-0000-000000000000}"/>
    <hyperlink ref="A20" location="'Tabela 13'!A1" display="Tabela 13 - Distribuição dos recursos humanos, por género, pelos regimes de horário adoptados na atividade doméstica, a 31 de dezembro de 2017" xr:uid="{00000000-0004-0000-0000-000001000000}"/>
    <hyperlink ref="A21" location="'Tabela 14'!A1" display="Tabela 14 - Caracterização dos empregados afetos à atividade doméstica, por dimensão e origem/forma de representação legal, a 31 de dezembro de 2017" xr:uid="{00000000-0004-0000-0000-000002000000}"/>
    <hyperlink ref="A22" location="'Tabela 15'!A1" display="Tabela 15 - Evolução do número de empregados afetos à atividade doméstica, a 31 de dezembro (2014 - 2017)" xr:uid="{00000000-0004-0000-0000-000003000000}"/>
    <hyperlink ref="A23" location="'Tabela 16'!A1" display="Tabela 16 - Evolução da formação nas instituições financeiras associadas (2014 - 2017)" xr:uid="{00000000-0004-0000-0000-000004000000}"/>
    <hyperlink ref="A24" location="'Tabela 17'!A1" display="Tabela 17 - Evolução da tipologia de participações, ações de formação e  número de empregados, a 31 de dezembro (2014-2017)" xr:uid="{00000000-0004-0000-0000-000005000000}"/>
    <hyperlink ref="A27" location="'Tabela 18'!A1" display="Tabela 18 - Evolução dos gastos com atividades de formação (2014-2017)" xr:uid="{00000000-0004-0000-0000-000006000000}"/>
    <hyperlink ref="A28" location="'Tabela 19'!A1" display="Tabela 19 - Evolução do número de balcões, a 31 de dezembro (2014-2017)" xr:uid="{00000000-0004-0000-0000-000007000000}"/>
    <hyperlink ref="A29" location="'Tabela 20'!A1" display="Tabela 20 - Evolução do número de balcões em Portugal, por dimensão, a 31 de dezembro (2014-2017)" xr:uid="{00000000-0004-0000-0000-000008000000}"/>
    <hyperlink ref="A30" location="'Tabela 21'!A1" display="Tabela 21 - Evolução do número de balcões em Portugal, por origem/forma de representação legal, a 31 de dezembro (2014-2017)" xr:uid="{00000000-0004-0000-0000-000009000000}"/>
    <hyperlink ref="A31" location="'Tabela 22'!A1" display="Tabela 22 - Evolução de promotores externos em Portugal, por tipologia, a 31 de dezembro (2014-2017)" xr:uid="{00000000-0004-0000-0000-00000A000000}"/>
    <hyperlink ref="A32" location="'Tabela 23'!A1" display="Tabela 23 - Número de balcões por distrito, por dimensão origem/forma de representação legal, a 31 de dezembro de 2017" xr:uid="{00000000-0004-0000-0000-00000B000000}"/>
    <hyperlink ref="A33" location="'Tabela 24'!A1" display="Tabela 24 - Evolução do número de balcões por distrito, a 31 de dezembro (2014-2017) " xr:uid="{00000000-0004-0000-0000-00000C000000}"/>
    <hyperlink ref="A34" location="'Tabela 25'!A1" display="Tabela 25 - Evolução do número de habitantes por balcão, por distrito, a 31 de dezembro (2014-2017)" xr:uid="{00000000-0004-0000-0000-00000D000000}"/>
    <hyperlink ref="A35" location="'Tabela 26'!A1" display="Tabela 26 - Evolução e distribuição geográfica do número de sucursais e escritórios de representação no exterior, a 31 de dezembro (2014-2017)" xr:uid="{00000000-0004-0000-0000-00000E000000}"/>
    <hyperlink ref="A36" location="'Tabela 27'!A1" display="Tabela 27 - Evolução da representatividade das instituições financeiras associadas no total das sucursais e representações no exterior, por dimensão e origem/forma de representação legal, a 31 de dezembro (2014-2017)" xr:uid="{00000000-0004-0000-0000-00000F000000}"/>
    <hyperlink ref="A37" location="'Tabela 28'!A1" display="Tabela 28 - Evolução  do número de ATMs das instituições financeiras associadas e da rede Multibanco, a 31 de dezembro (2014-2017)" xr:uid="{00000000-0004-0000-0000-000010000000}"/>
    <hyperlink ref="A38" location="'Tabela 29'!A1" display="Tabela 29 - Evolução  do número de utilizadores de homebanking, a 31 de dezembro (2014-2017)" xr:uid="{00000000-0004-0000-0000-000011000000}"/>
    <hyperlink ref="A42" location="'Tabela 31'!A1" display="Tabela 31 - Composição e evolução da estrutura do ativo agregado, a 31 de dezembro (2014-2017)" xr:uid="{00000000-0004-0000-0000-000012000000}"/>
    <hyperlink ref="A45" location="'Tabela 34'!A1" display="Tabela 34 - Empréstimos a clientes e imparidades, por produto, a 31 de dezembro de 2018 e 2019" xr:uid="{00000000-0004-0000-0000-000013000000}"/>
    <hyperlink ref="A46" location="'Tabela 35'!A1" display="Tabela 35 - Empréstimos a sociedades não financeiras, por setor de atividade, a 31 de dezembro de 2018 e 2019" xr:uid="{00000000-0004-0000-0000-000014000000}"/>
    <hyperlink ref="A51" location="'Tabela 40'!A1" display="Tabela 40 - Passivos financeiros, por carteira, a 31 de dezembro de 2018 e 2019" xr:uid="{00000000-0004-0000-0000-000015000000}"/>
    <hyperlink ref="A52" location="'Tabela 41'!A1" display="Tabela 41 - Depósitos a 31 de dezembro de 2018 e 2019" xr:uid="{00000000-0004-0000-0000-000016000000}"/>
    <hyperlink ref="A54" location="'Tabela 43'!A1" display="Tabela 43 - Depósitos de clientes, por produto, a 31 de dezembro de 2018 e 2019" xr:uid="{00000000-0004-0000-0000-000017000000}"/>
    <hyperlink ref="A55" location="'Tabela 44'!A1" display="Tabela 44 - Títulos de dívida emitidos, a 31 de dezembro de 2018 e 2019" xr:uid="{00000000-0004-0000-0000-000018000000}"/>
    <hyperlink ref="A57" location="'Tabela 45'!A1" display="Tabela 45 - Demonstração dos resultados agregados, a 31 de dezembro de 2018 e 2019" xr:uid="{00000000-0004-0000-0000-000019000000}"/>
    <hyperlink ref="A58" location="'Tabela 47'!A1" display="Tabela 47 - Margem financeira, a 31 de dezembro de 2018 e 2019" xr:uid="{00000000-0004-0000-0000-00001A000000}"/>
    <hyperlink ref="A60" location="'Tabela 49'!A1" display="Tabela 49 - Resultados em operações financeiras, por carteira e por instrumento financeiro, a 31 de dezembro de 2018" xr:uid="{00000000-0004-0000-0000-00001B000000}"/>
    <hyperlink ref="A69" location="'Tabela 54'!A1" display="Tabela 54 - Custos operacionais, produto bancário e cost-to-income, a 31 de dezembro de 2018 e 2019" xr:uid="{00000000-0004-0000-0000-00001C000000}"/>
    <hyperlink ref="A70" location="'Tabela 55'!A1" display="Tabela 55 - Outros indicadores de eficiência, a 31 de dezembro de 2018 e 2019" xr:uid="{00000000-0004-0000-0000-00001D000000}"/>
    <hyperlink ref="A73" location="'Tabela 56'!A1" display="Tabela 56 - Ativo consolidado relativo à atividade internacional, a 31 de dezembro de 2018 e 2019" xr:uid="{00000000-0004-0000-0000-00001E000000}"/>
    <hyperlink ref="A74" location="'Tabela 57'!A1" display="Tabela 57 - Composição da demonstração dos resultados consolidada relativa à atividade internacional, a 31 de dezembro de 2018 e 2019" xr:uid="{00000000-0004-0000-0000-00001F000000}"/>
    <hyperlink ref="A6" location="'Tabela 1'!A1" display="Tabela 1 - Representatividade dos Associados no sistema bancário português" xr:uid="{00000000-0004-0000-0000-000020000000}"/>
    <hyperlink ref="A7" location="'Tabela 2'!A1" display="Tabela 2 - Caracterização das instituições financeiras associadas" xr:uid="{00000000-0004-0000-0000-000021000000}"/>
    <hyperlink ref="A8" location="'Tabela 3'!A1" display="Tabela 3 - Evolução do ativo agregado face ao PIB nacional" xr:uid="{00000000-0004-0000-0000-000022000000}"/>
    <hyperlink ref="A12" location="'Tabela 5'!A1" display="Tabela 5 - Evolução do ativo agregado, por dimensão e origem/forma de representação legal, a 31 de dezembro (2014-2017)" xr:uid="{00000000-0004-0000-0000-000023000000}"/>
    <hyperlink ref="A13" location="'Tabela 6'!A1" display="Tabela 6 - Evolução do número de empregados, a 31 de dezembro (2014-2017)" xr:uid="{00000000-0004-0000-0000-000024000000}"/>
    <hyperlink ref="A14" location="'Tabela 7'!A1" display="Tabela 7 - Evolução do número de empregados afetos à atividade doméstica, por dimensão, a 31 dezembro (2014-2017)" xr:uid="{00000000-0004-0000-0000-000025000000}"/>
    <hyperlink ref="A15" location="'Tabela 8'!A1" display="Tabela 8 - Evolução do número de empregados afetos à atividade doméstica, por origem / forma de representação legal, a 31 dezembro (2014-2017)" xr:uid="{00000000-0004-0000-0000-000026000000}"/>
    <hyperlink ref="A16" location="'Tabela 9'!A1" display="Tabela 9 - Distribuição dos recursos humanos, por género e função, pela dimensão das instituições financeiras associadas, a 31 dezembro (2014-2017)" xr:uid="{00000000-0004-0000-0000-000027000000}"/>
    <hyperlink ref="A17" location="'Tabela 10'!A1" display="Tabela 10 - Distribuição dos recursos humanos, por género e função, pela origem / forma de representação legal das instituições financeiras associadas, a 31 dezembro (2014-2017)" xr:uid="{00000000-0004-0000-0000-000028000000}"/>
    <hyperlink ref="A18" location="'Tabela 11'!A1" display="Tabela 11 - Evolução da idade média dos empregados afetos à atividade doméstica, por dimensão e origem / forma de representação legal, a 31 de dezembro (2014-2017)" xr:uid="{00000000-0004-0000-0000-000029000000}"/>
    <hyperlink ref="A9" location="'Tabela 4'!A1" display="Tabela 4 - Contribuição das instituições financeiras associadas para a variação do ativo agregado, por dimensão e origem/forma de representação legal (2015-2017)" xr:uid="{00000000-0004-0000-0000-00002A000000}"/>
    <hyperlink ref="A59" location="'Tabela 48'!A1" display="Tabela 48 - Resultados de serviços e comissões, a 31 de dezembro de 2018 e 2019" xr:uid="{00000000-0004-0000-0000-00002B000000}"/>
    <hyperlink ref="A41" location="'Tabela 30'!A1" display="Tabela 30 - Evolução do número de contas bancárias ativas, cartões de crédito e débito ativos e POS, a 31 de dezembro (2014-2017)" xr:uid="{00000000-0004-0000-0000-00002C000000}"/>
    <hyperlink ref="A47" location="'Tabela 36'!A1" display="Tabela 36 - Qualidade dos ativos, a 31 de dezembro de 2018 e 2019" xr:uid="{00000000-0004-0000-0000-00002D000000}"/>
    <hyperlink ref="A48" location="'Tabela 37'!A1" display="Tabela 37 - Evolução da estrutura do passivo e capital próprio agregado, a 31 de dezembro 2018 e 2019" xr:uid="{00000000-0004-0000-0000-00002E000000}"/>
    <hyperlink ref="A43:B43" r:id="rId1" display="Tabela 32 - Composição dos empréstimos a clientes e imparidades, por contraparte, a 31 de dezembro de 2018" xr:uid="{00000000-0004-0000-0000-00002F000000}"/>
    <hyperlink ref="A43" location="'Tabela 32'!A1" display="Tabela 32 - Composição dos empréstimos a clientes e imparidades, por contraparte, a 31 de dezembro de 2018" xr:uid="{00000000-0004-0000-0000-000030000000}"/>
    <hyperlink ref="A61" location="'Tabela 50'!A1" display="Tabela 50 - Aproximação ao montante total de imposto a pagar ao Estado, em sede de IRC, por referência ao exercício de 2018 e 2019, na base de valores estimados para a matéria coletável, reconstituída a partir do resultado antes de impostos e das variaçõe" xr:uid="{00000000-0004-0000-0000-000031000000}"/>
    <hyperlink ref="A62" location="'Tabela 51'!A1" display="Tabela 51 - Aproximação ao montante de derramas, tributações autónomas e imposto sobre o rendimento suportado no estrangeiro, a 31 de dezembro de 2018 e 2019" xr:uid="{00000000-0004-0000-0000-000032000000}"/>
    <hyperlink ref="A63" location="'Tabela 52'!A1" display="Tabela 52 - Encargos fiscais e parafiscais, a 31 de dezembro de 2018 e 2019" xr:uid="{00000000-0004-0000-0000-000033000000}"/>
    <hyperlink ref="A66" location="'Tabela 53'!A1" display="Tabela 53 - Adequação dos fundos próprios, a 31 de dezembro de 2018 e 2019" xr:uid="{00000000-0004-0000-0000-000034000000}"/>
    <hyperlink ref="A44" r:id="rId2" location="'Tabela 33'!A1" display="Tabela 33 - Empréstimos a clientes e imparidades, por contraparte, a 31 de dezembro de 2018 e 2019" xr:uid="{00000000-0004-0000-0000-000035000000}"/>
    <hyperlink ref="A50" location="'Tabela 39'!A1" display="Tabela 38 - Evolução da estrutura do passivo e capital próprio agregado, a 31 de dezembro 2018 e 2019" xr:uid="{00000000-0004-0000-0000-000036000000}"/>
    <hyperlink ref="A49" location="'Tabela 38'!A1" display="Tabela 38 - " xr:uid="{00000000-0004-0000-0000-000037000000}"/>
    <hyperlink ref="A53" location="'Tablela 42'!A1" display="Tabela 42 - Depósitos de clientes, por contraparte, a 31 de dezembro de 2018 e 2019" xr:uid="{00000000-0004-0000-0000-000038000000}"/>
  </hyperlinks>
  <pageMargins left="0.23622047244094491" right="0.19685039370078741" top="0.39370078740157483" bottom="0.31496062992125984" header="0.31496062992125984" footer="0.23622047244094491"/>
  <pageSetup paperSize="9" scale="65" orientation="landscape"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36"/>
  <sheetViews>
    <sheetView showGridLines="0" workbookViewId="0">
      <selection activeCell="B8" sqref="B8:I34"/>
    </sheetView>
  </sheetViews>
  <sheetFormatPr defaultColWidth="9.33203125" defaultRowHeight="14.4" x14ac:dyDescent="0.3"/>
  <cols>
    <col min="1" max="1" width="31" style="2" customWidth="1"/>
    <col min="2" max="5" width="10.6640625" style="2" customWidth="1"/>
    <col min="6" max="16384" width="9.33203125" style="2"/>
  </cols>
  <sheetData>
    <row r="1" spans="1:9" s="34" customFormat="1" ht="13.2" customHeight="1" x14ac:dyDescent="0.3"/>
    <row r="2" spans="1:9" s="34" customFormat="1" ht="13.2" customHeight="1" x14ac:dyDescent="0.3">
      <c r="A2" s="582" t="s">
        <v>466</v>
      </c>
      <c r="B2" s="582"/>
      <c r="C2" s="582"/>
      <c r="D2" s="582"/>
      <c r="E2" s="582"/>
      <c r="F2" s="582"/>
      <c r="G2" s="582"/>
      <c r="H2" s="582"/>
      <c r="I2" s="582"/>
    </row>
    <row r="3" spans="1:9" s="34" customFormat="1" ht="13.2" customHeight="1" x14ac:dyDescent="0.3"/>
    <row r="4" spans="1:9" s="34" customFormat="1" ht="13.2" customHeight="1" x14ac:dyDescent="0.3">
      <c r="A4" s="319"/>
      <c r="B4" s="587">
        <v>2021</v>
      </c>
      <c r="C4" s="588"/>
      <c r="D4" s="587">
        <v>2022</v>
      </c>
      <c r="E4" s="588"/>
      <c r="F4" s="587">
        <v>2023</v>
      </c>
      <c r="G4" s="588"/>
      <c r="H4" s="589">
        <v>2024</v>
      </c>
      <c r="I4" s="590"/>
    </row>
    <row r="5" spans="1:9" s="34" customFormat="1" ht="13.2" customHeight="1" x14ac:dyDescent="0.3">
      <c r="A5" s="320" t="s">
        <v>323</v>
      </c>
      <c r="B5" s="340"/>
      <c r="C5" s="341"/>
      <c r="D5" s="340"/>
      <c r="E5" s="341"/>
      <c r="F5" s="340"/>
      <c r="G5" s="341"/>
      <c r="H5" s="340"/>
      <c r="I5" s="342"/>
    </row>
    <row r="6" spans="1:9" s="34" customFormat="1" ht="13.2" customHeight="1" x14ac:dyDescent="0.3">
      <c r="A6" s="325" t="s">
        <v>6</v>
      </c>
      <c r="B6" s="343">
        <v>42954</v>
      </c>
      <c r="C6" s="344"/>
      <c r="D6" s="343">
        <v>43135</v>
      </c>
      <c r="E6" s="344"/>
      <c r="F6" s="343">
        <v>43475</v>
      </c>
      <c r="G6" s="344"/>
      <c r="H6" s="343">
        <v>44060</v>
      </c>
      <c r="I6" s="345"/>
    </row>
    <row r="7" spans="1:9" s="34" customFormat="1" ht="13.2" customHeight="1" x14ac:dyDescent="0.3">
      <c r="A7" s="320" t="s">
        <v>45</v>
      </c>
      <c r="B7" s="346"/>
      <c r="C7" s="341"/>
      <c r="D7" s="346"/>
      <c r="E7" s="341"/>
      <c r="F7" s="346"/>
      <c r="G7" s="341"/>
      <c r="H7" s="346"/>
      <c r="I7" s="342"/>
    </row>
    <row r="8" spans="1:9" s="34" customFormat="1" ht="13.2" customHeight="1" x14ac:dyDescent="0.3">
      <c r="A8" s="325" t="s">
        <v>43</v>
      </c>
      <c r="B8" s="326">
        <v>20996</v>
      </c>
      <c r="C8" s="482">
        <v>0.48880197420496346</v>
      </c>
      <c r="D8" s="326">
        <v>20955</v>
      </c>
      <c r="E8" s="482">
        <v>0.48580039411151038</v>
      </c>
      <c r="F8" s="326">
        <v>21030</v>
      </c>
      <c r="G8" s="482">
        <v>0.48372627947096031</v>
      </c>
      <c r="H8" s="326">
        <v>21235</v>
      </c>
      <c r="I8" s="483">
        <v>0.48195642305946435</v>
      </c>
    </row>
    <row r="9" spans="1:9" s="34" customFormat="1" ht="13.2" customHeight="1" x14ac:dyDescent="0.3">
      <c r="A9" s="325" t="s">
        <v>44</v>
      </c>
      <c r="B9" s="326">
        <v>21958</v>
      </c>
      <c r="C9" s="482">
        <v>0.51119802579503659</v>
      </c>
      <c r="D9" s="326">
        <v>22180</v>
      </c>
      <c r="E9" s="482">
        <v>0.51419960588848967</v>
      </c>
      <c r="F9" s="326">
        <v>22445</v>
      </c>
      <c r="G9" s="482">
        <v>0.51627372052903964</v>
      </c>
      <c r="H9" s="326">
        <v>22825</v>
      </c>
      <c r="I9" s="483">
        <v>0.5180435769405356</v>
      </c>
    </row>
    <row r="10" spans="1:9" s="34" customFormat="1" ht="13.2" customHeight="1" x14ac:dyDescent="0.3">
      <c r="A10" s="320" t="s">
        <v>46</v>
      </c>
      <c r="B10" s="329"/>
      <c r="C10" s="484"/>
      <c r="D10" s="329"/>
      <c r="E10" s="484"/>
      <c r="F10" s="329"/>
      <c r="G10" s="484"/>
      <c r="H10" s="329"/>
      <c r="I10" s="485"/>
    </row>
    <row r="11" spans="1:9" s="34" customFormat="1" ht="13.2" customHeight="1" x14ac:dyDescent="0.3">
      <c r="A11" s="325" t="s">
        <v>78</v>
      </c>
      <c r="B11" s="326">
        <v>3579</v>
      </c>
      <c r="C11" s="482">
        <v>8.3321692973879036E-2</v>
      </c>
      <c r="D11" s="326">
        <v>3847</v>
      </c>
      <c r="E11" s="482">
        <v>8.9185116494725866E-2</v>
      </c>
      <c r="F11" s="326">
        <v>4421</v>
      </c>
      <c r="G11" s="482">
        <v>0.10169062679700977</v>
      </c>
      <c r="H11" s="326">
        <v>5043</v>
      </c>
      <c r="I11" s="483">
        <v>0.11445755787562414</v>
      </c>
    </row>
    <row r="12" spans="1:9" s="34" customFormat="1" ht="13.2" customHeight="1" x14ac:dyDescent="0.3">
      <c r="A12" s="325" t="s">
        <v>48</v>
      </c>
      <c r="B12" s="326">
        <v>16154</v>
      </c>
      <c r="C12" s="482">
        <v>0.37607673324952273</v>
      </c>
      <c r="D12" s="326">
        <v>15135</v>
      </c>
      <c r="E12" s="482">
        <v>0.35087515938333141</v>
      </c>
      <c r="F12" s="326">
        <v>14330</v>
      </c>
      <c r="G12" s="482">
        <v>0.3296147211040828</v>
      </c>
      <c r="H12" s="326">
        <v>13751</v>
      </c>
      <c r="I12" s="486">
        <v>0.31209714026327734</v>
      </c>
    </row>
    <row r="13" spans="1:9" s="34" customFormat="1" ht="13.2" customHeight="1" x14ac:dyDescent="0.3">
      <c r="A13" s="325" t="s">
        <v>49</v>
      </c>
      <c r="B13" s="326">
        <v>23221</v>
      </c>
      <c r="C13" s="487">
        <v>0.54060157377659823</v>
      </c>
      <c r="D13" s="326">
        <v>24153</v>
      </c>
      <c r="E13" s="482">
        <v>0.55993972412194271</v>
      </c>
      <c r="F13" s="326">
        <v>24724</v>
      </c>
      <c r="G13" s="482">
        <v>0.56769465209890746</v>
      </c>
      <c r="H13" s="326">
        <v>25266</v>
      </c>
      <c r="I13" s="483">
        <v>0.57444530186109855</v>
      </c>
    </row>
    <row r="14" spans="1:9" s="34" customFormat="1" ht="13.2" customHeight="1" x14ac:dyDescent="0.3">
      <c r="A14" s="320" t="s">
        <v>50</v>
      </c>
      <c r="B14" s="329"/>
      <c r="C14" s="484"/>
      <c r="D14" s="329"/>
      <c r="E14" s="484"/>
      <c r="F14" s="329"/>
      <c r="G14" s="484"/>
      <c r="H14" s="329"/>
      <c r="I14" s="485"/>
    </row>
    <row r="15" spans="1:9" s="34" customFormat="1" ht="13.2" customHeight="1" x14ac:dyDescent="0.3">
      <c r="A15" s="325" t="s">
        <v>51</v>
      </c>
      <c r="B15" s="326">
        <v>2169</v>
      </c>
      <c r="C15" s="482">
        <v>5.0495879312753178E-2</v>
      </c>
      <c r="D15" s="326">
        <v>4944</v>
      </c>
      <c r="E15" s="482">
        <v>0.11461690042888606</v>
      </c>
      <c r="F15" s="326">
        <v>2993</v>
      </c>
      <c r="G15" s="482">
        <v>6.8844163312248421E-2</v>
      </c>
      <c r="H15" s="326">
        <v>2994</v>
      </c>
      <c r="I15" s="483">
        <v>6.7952791647753058E-2</v>
      </c>
    </row>
    <row r="16" spans="1:9" s="34" customFormat="1" ht="13.2" customHeight="1" x14ac:dyDescent="0.3">
      <c r="A16" s="325" t="s">
        <v>52</v>
      </c>
      <c r="B16" s="326">
        <v>7244</v>
      </c>
      <c r="C16" s="482">
        <v>0.16864552777389766</v>
      </c>
      <c r="D16" s="326">
        <v>5825</v>
      </c>
      <c r="E16" s="482">
        <v>0.13504114987828908</v>
      </c>
      <c r="F16" s="326">
        <v>7818</v>
      </c>
      <c r="G16" s="482">
        <v>0.17982748706152962</v>
      </c>
      <c r="H16" s="326">
        <v>8447</v>
      </c>
      <c r="I16" s="483">
        <v>0.19171584203359057</v>
      </c>
    </row>
    <row r="17" spans="1:11" s="34" customFormat="1" ht="13.2" customHeight="1" x14ac:dyDescent="0.3">
      <c r="A17" s="332" t="s">
        <v>53</v>
      </c>
      <c r="B17" s="326">
        <v>1983</v>
      </c>
      <c r="C17" s="482">
        <v>4.6165665595753594E-2</v>
      </c>
      <c r="D17" s="326">
        <v>1803</v>
      </c>
      <c r="E17" s="487">
        <v>4.179900312970905E-2</v>
      </c>
      <c r="F17" s="326">
        <v>2730</v>
      </c>
      <c r="G17" s="482">
        <v>6.2794709603220242E-2</v>
      </c>
      <c r="H17" s="326">
        <v>3538</v>
      </c>
      <c r="I17" s="483">
        <v>8.0299591466182485E-2</v>
      </c>
    </row>
    <row r="18" spans="1:11" s="34" customFormat="1" ht="13.2" customHeight="1" x14ac:dyDescent="0.3">
      <c r="A18" s="332" t="s">
        <v>54</v>
      </c>
      <c r="B18" s="326">
        <v>7106</v>
      </c>
      <c r="C18" s="482">
        <v>0.16543278856451088</v>
      </c>
      <c r="D18" s="326">
        <v>5444</v>
      </c>
      <c r="E18" s="482">
        <v>0.126208415439898</v>
      </c>
      <c r="F18" s="326">
        <v>3690</v>
      </c>
      <c r="G18" s="482">
        <v>8.4876365727429556E-2</v>
      </c>
      <c r="H18" s="326">
        <v>2390</v>
      </c>
      <c r="I18" s="483">
        <v>5.4244212437585114E-2</v>
      </c>
    </row>
    <row r="19" spans="1:11" s="34" customFormat="1" ht="13.2" customHeight="1" x14ac:dyDescent="0.3">
      <c r="A19" s="332" t="s">
        <v>55</v>
      </c>
      <c r="B19" s="326">
        <v>24452</v>
      </c>
      <c r="C19" s="487">
        <v>0.57026013875308468</v>
      </c>
      <c r="D19" s="326">
        <v>25119</v>
      </c>
      <c r="E19" s="482">
        <v>0.58233453112321776</v>
      </c>
      <c r="F19" s="326">
        <v>26244</v>
      </c>
      <c r="G19" s="487">
        <v>0.60265727429557214</v>
      </c>
      <c r="H19" s="326">
        <v>26691</v>
      </c>
      <c r="I19" s="483">
        <v>0.60578756241488874</v>
      </c>
    </row>
    <row r="20" spans="1:11" s="34" customFormat="1" ht="13.2" customHeight="1" x14ac:dyDescent="0.3">
      <c r="A20" s="320" t="s">
        <v>56</v>
      </c>
      <c r="B20" s="329"/>
      <c r="C20" s="484"/>
      <c r="D20" s="329"/>
      <c r="E20" s="484"/>
      <c r="F20" s="329"/>
      <c r="G20" s="484"/>
      <c r="H20" s="329"/>
      <c r="I20" s="485"/>
    </row>
    <row r="21" spans="1:11" s="34" customFormat="1" ht="13.2" customHeight="1" x14ac:dyDescent="0.3">
      <c r="A21" s="332" t="s">
        <v>57</v>
      </c>
      <c r="B21" s="326">
        <v>42405</v>
      </c>
      <c r="C21" s="487">
        <v>0.98721888531917867</v>
      </c>
      <c r="D21" s="334">
        <v>42504</v>
      </c>
      <c r="E21" s="487">
        <v>0.98537150805610296</v>
      </c>
      <c r="F21" s="334">
        <v>42605</v>
      </c>
      <c r="G21" s="487">
        <v>0.97998849913743535</v>
      </c>
      <c r="H21" s="334">
        <v>42866</v>
      </c>
      <c r="I21" s="486">
        <v>0.97290059010440311</v>
      </c>
      <c r="K21" s="347"/>
    </row>
    <row r="22" spans="1:11" s="34" customFormat="1" ht="13.2" customHeight="1" x14ac:dyDescent="0.3">
      <c r="A22" s="332" t="s">
        <v>58</v>
      </c>
      <c r="B22" s="326">
        <v>549</v>
      </c>
      <c r="C22" s="487">
        <v>1.2781114680821343E-2</v>
      </c>
      <c r="D22" s="334">
        <v>631</v>
      </c>
      <c r="E22" s="487">
        <v>1.4628491943897067E-2</v>
      </c>
      <c r="F22" s="334">
        <v>870</v>
      </c>
      <c r="G22" s="487">
        <v>2.0011500862564691E-2</v>
      </c>
      <c r="H22" s="334">
        <v>1194</v>
      </c>
      <c r="I22" s="486">
        <v>2.7099409895596914E-2</v>
      </c>
    </row>
    <row r="23" spans="1:11" s="34" customFormat="1" ht="13.2" customHeight="1" x14ac:dyDescent="0.3">
      <c r="A23" s="320" t="s">
        <v>59</v>
      </c>
      <c r="B23" s="329"/>
      <c r="C23" s="484"/>
      <c r="D23" s="329"/>
      <c r="E23" s="484"/>
      <c r="F23" s="329"/>
      <c r="G23" s="484"/>
      <c r="H23" s="329"/>
      <c r="I23" s="485"/>
    </row>
    <row r="24" spans="1:11" s="34" customFormat="1" ht="13.2" customHeight="1" x14ac:dyDescent="0.3">
      <c r="A24" s="332" t="s">
        <v>60</v>
      </c>
      <c r="B24" s="326">
        <v>1041</v>
      </c>
      <c r="C24" s="482">
        <v>2.4235228383852492E-2</v>
      </c>
      <c r="D24" s="326">
        <v>909</v>
      </c>
      <c r="E24" s="482">
        <v>2.1073374290019705E-2</v>
      </c>
      <c r="F24" s="326">
        <v>678</v>
      </c>
      <c r="G24" s="482">
        <v>1.5595169637722828E-2</v>
      </c>
      <c r="H24" s="326">
        <v>698</v>
      </c>
      <c r="I24" s="486">
        <v>1.584203359055833E-2</v>
      </c>
    </row>
    <row r="25" spans="1:11" s="34" customFormat="1" ht="13.2" customHeight="1" x14ac:dyDescent="0.3">
      <c r="A25" s="325" t="s">
        <v>61</v>
      </c>
      <c r="B25" s="326">
        <v>12574</v>
      </c>
      <c r="C25" s="487">
        <v>0.29273175955673514</v>
      </c>
      <c r="D25" s="326">
        <v>12309</v>
      </c>
      <c r="E25" s="482">
        <v>0.28535991654109194</v>
      </c>
      <c r="F25" s="326">
        <v>12086</v>
      </c>
      <c r="G25" s="482">
        <v>0.27799884991374352</v>
      </c>
      <c r="H25" s="326">
        <v>11664</v>
      </c>
      <c r="I25" s="483">
        <v>0.26472991375397187</v>
      </c>
    </row>
    <row r="26" spans="1:11" s="34" customFormat="1" ht="13.2" customHeight="1" x14ac:dyDescent="0.3">
      <c r="A26" s="325" t="s">
        <v>62</v>
      </c>
      <c r="B26" s="326">
        <v>29339</v>
      </c>
      <c r="C26" s="482">
        <v>0.68303301205941236</v>
      </c>
      <c r="D26" s="326">
        <v>29917</v>
      </c>
      <c r="E26" s="482">
        <v>0.69356670916888841</v>
      </c>
      <c r="F26" s="326">
        <v>30711</v>
      </c>
      <c r="G26" s="482">
        <v>0.70640598044853364</v>
      </c>
      <c r="H26" s="326">
        <v>31698</v>
      </c>
      <c r="I26" s="483">
        <v>0.71942805265546983</v>
      </c>
    </row>
    <row r="27" spans="1:11" s="34" customFormat="1" ht="13.2" customHeight="1" x14ac:dyDescent="0.3">
      <c r="A27" s="320" t="s">
        <v>63</v>
      </c>
      <c r="B27" s="329"/>
      <c r="C27" s="484"/>
      <c r="D27" s="329"/>
      <c r="E27" s="484"/>
      <c r="F27" s="329"/>
      <c r="G27" s="484"/>
      <c r="H27" s="329"/>
      <c r="I27" s="485"/>
    </row>
    <row r="28" spans="1:11" s="34" customFormat="1" ht="13.2" customHeight="1" x14ac:dyDescent="0.3">
      <c r="A28" s="332" t="s">
        <v>33</v>
      </c>
      <c r="B28" s="326">
        <v>10913</v>
      </c>
      <c r="C28" s="487">
        <v>0.25406248544955068</v>
      </c>
      <c r="D28" s="334">
        <v>9550</v>
      </c>
      <c r="E28" s="487">
        <v>0.22139793671032804</v>
      </c>
      <c r="F28" s="334">
        <v>9362</v>
      </c>
      <c r="G28" s="487">
        <v>0.21534215066129961</v>
      </c>
      <c r="H28" s="334">
        <v>9364</v>
      </c>
      <c r="I28" s="486">
        <v>0.21252837040399455</v>
      </c>
    </row>
    <row r="29" spans="1:11" s="34" customFormat="1" ht="13.2" customHeight="1" x14ac:dyDescent="0.3">
      <c r="A29" s="332" t="s">
        <v>34</v>
      </c>
      <c r="B29" s="326">
        <v>22815</v>
      </c>
      <c r="C29" s="487">
        <v>0.53114960189970661</v>
      </c>
      <c r="D29" s="334">
        <v>21982</v>
      </c>
      <c r="E29" s="487">
        <v>0.50960936594412887</v>
      </c>
      <c r="F29" s="334">
        <v>26698</v>
      </c>
      <c r="G29" s="487">
        <v>0.61410005750431285</v>
      </c>
      <c r="H29" s="334">
        <v>27546</v>
      </c>
      <c r="I29" s="486">
        <v>0.62519291874716298</v>
      </c>
    </row>
    <row r="30" spans="1:11" s="34" customFormat="1" ht="13.2" customHeight="1" x14ac:dyDescent="0.3">
      <c r="A30" s="332" t="s">
        <v>35</v>
      </c>
      <c r="B30" s="326">
        <v>8988</v>
      </c>
      <c r="C30" s="487">
        <v>0.20924710155049589</v>
      </c>
      <c r="D30" s="334">
        <v>11372</v>
      </c>
      <c r="E30" s="487">
        <v>0.26363741741045554</v>
      </c>
      <c r="F30" s="334">
        <v>7199</v>
      </c>
      <c r="G30" s="487">
        <v>0.16558941920644049</v>
      </c>
      <c r="H30" s="334">
        <v>6965</v>
      </c>
      <c r="I30" s="486">
        <v>0.15807989105764866</v>
      </c>
    </row>
    <row r="31" spans="1:11" s="34" customFormat="1" ht="13.2" customHeight="1" x14ac:dyDescent="0.3">
      <c r="A31" s="332" t="s">
        <v>36</v>
      </c>
      <c r="B31" s="326">
        <v>238</v>
      </c>
      <c r="C31" s="487">
        <v>5.5408111002467758E-3</v>
      </c>
      <c r="D31" s="334">
        <v>231</v>
      </c>
      <c r="E31" s="487">
        <v>5.3552799350875162E-3</v>
      </c>
      <c r="F31" s="334">
        <v>216</v>
      </c>
      <c r="G31" s="487">
        <v>4.9683726279470958E-3</v>
      </c>
      <c r="H31" s="334">
        <v>185</v>
      </c>
      <c r="I31" s="486">
        <v>4.1988197911938269E-3</v>
      </c>
    </row>
    <row r="32" spans="1:11" s="34" customFormat="1" ht="13.2" customHeight="1" x14ac:dyDescent="0.3">
      <c r="A32" s="320" t="s">
        <v>64</v>
      </c>
      <c r="B32" s="329"/>
      <c r="C32" s="484"/>
      <c r="D32" s="329"/>
      <c r="E32" s="484"/>
      <c r="F32" s="329"/>
      <c r="G32" s="484"/>
      <c r="H32" s="329"/>
      <c r="I32" s="485"/>
    </row>
    <row r="33" spans="1:9" s="34" customFormat="1" ht="13.2" customHeight="1" x14ac:dyDescent="0.3">
      <c r="A33" s="332" t="s">
        <v>65</v>
      </c>
      <c r="B33" s="326">
        <v>23225</v>
      </c>
      <c r="C33" s="482">
        <v>0.54069469665223258</v>
      </c>
      <c r="D33" s="326">
        <v>22052</v>
      </c>
      <c r="E33" s="482">
        <v>0.51123217804567056</v>
      </c>
      <c r="F33" s="326">
        <v>21971</v>
      </c>
      <c r="G33" s="482">
        <v>0.50537090281771135</v>
      </c>
      <c r="H33" s="326">
        <v>20799</v>
      </c>
      <c r="I33" s="483">
        <v>0.47206082614616435</v>
      </c>
    </row>
    <row r="34" spans="1:9" s="34" customFormat="1" ht="13.2" customHeight="1" x14ac:dyDescent="0.3">
      <c r="A34" s="336" t="s">
        <v>66</v>
      </c>
      <c r="B34" s="337">
        <v>19729</v>
      </c>
      <c r="C34" s="488">
        <v>0.45930530334776737</v>
      </c>
      <c r="D34" s="337">
        <v>21083</v>
      </c>
      <c r="E34" s="488">
        <v>0.48876782195432944</v>
      </c>
      <c r="F34" s="337">
        <v>21504</v>
      </c>
      <c r="G34" s="488">
        <v>0.49462909718228865</v>
      </c>
      <c r="H34" s="337">
        <v>23261</v>
      </c>
      <c r="I34" s="489">
        <v>0.52793917385383571</v>
      </c>
    </row>
    <row r="35" spans="1:9" ht="13.2" customHeight="1" x14ac:dyDescent="0.3">
      <c r="A35" s="1" t="s">
        <v>17</v>
      </c>
    </row>
    <row r="36" spans="1:9" ht="13.2" customHeight="1" x14ac:dyDescent="0.3">
      <c r="A36" s="576" t="s">
        <v>443</v>
      </c>
      <c r="B36" s="576"/>
      <c r="C36" s="576"/>
      <c r="D36" s="576"/>
      <c r="E36" s="576"/>
    </row>
  </sheetData>
  <mergeCells count="6">
    <mergeCell ref="A2:I2"/>
    <mergeCell ref="A36:E36"/>
    <mergeCell ref="B4:C4"/>
    <mergeCell ref="D4:E4"/>
    <mergeCell ref="F4:G4"/>
    <mergeCell ref="H4:I4"/>
  </mergeCells>
  <hyperlinks>
    <hyperlink ref="A2:I2" location="Índice!A1" display="Tabela 14 -Evolução do número de empregados afetos à atividade doméstica, a 31 de dezembro (2014 - 2017)" xr:uid="{00000000-0004-0000-0900-000000000000}"/>
  </hyperlinks>
  <pageMargins left="0.70866141732283472" right="0.70866141732283472" top="0.74803149606299213" bottom="0.74803149606299213" header="0.31496062992125984" footer="0.31496062992125984"/>
  <pageSetup paperSize="9" orientation="landscape" verticalDpi="36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lha11">
    <pageSetUpPr fitToPage="1"/>
  </sheetPr>
  <dimension ref="A1:M23"/>
  <sheetViews>
    <sheetView showGridLines="0" workbookViewId="0">
      <selection activeCell="M3" sqref="M3"/>
    </sheetView>
  </sheetViews>
  <sheetFormatPr defaultColWidth="9.33203125" defaultRowHeight="14.4" x14ac:dyDescent="0.3"/>
  <cols>
    <col min="1" max="1" width="15" style="2" customWidth="1"/>
    <col min="2" max="10" width="10.6640625" style="2" customWidth="1"/>
    <col min="11" max="16384" width="9.33203125" style="2"/>
  </cols>
  <sheetData>
    <row r="1" spans="1:13" s="34" customFormat="1" ht="13.2" customHeight="1" x14ac:dyDescent="0.3"/>
    <row r="2" spans="1:13" s="34" customFormat="1" ht="13.2" customHeight="1" x14ac:dyDescent="0.3">
      <c r="A2" s="582" t="s">
        <v>467</v>
      </c>
      <c r="B2" s="582"/>
      <c r="C2" s="582"/>
      <c r="D2" s="582"/>
      <c r="E2" s="582"/>
      <c r="F2" s="582"/>
      <c r="G2" s="582"/>
      <c r="H2" s="582"/>
      <c r="I2" s="582"/>
      <c r="J2" s="582"/>
      <c r="K2" s="582"/>
      <c r="L2" s="582"/>
      <c r="M2" s="582"/>
    </row>
    <row r="3" spans="1:13" s="34" customFormat="1" ht="13.2" customHeight="1" x14ac:dyDescent="0.3"/>
    <row r="4" spans="1:13" s="34" customFormat="1" ht="13.2" customHeight="1" x14ac:dyDescent="0.3">
      <c r="A4" s="594"/>
      <c r="B4" s="591">
        <v>2021</v>
      </c>
      <c r="C4" s="591"/>
      <c r="D4" s="591"/>
      <c r="E4" s="591">
        <v>2022</v>
      </c>
      <c r="F4" s="591"/>
      <c r="G4" s="591"/>
      <c r="H4" s="591">
        <v>2023</v>
      </c>
      <c r="I4" s="591"/>
      <c r="J4" s="591"/>
      <c r="K4" s="591">
        <f>+H4+1</f>
        <v>2024</v>
      </c>
      <c r="L4" s="591"/>
      <c r="M4" s="592"/>
    </row>
    <row r="5" spans="1:13" s="34" customFormat="1" ht="13.2" customHeight="1" x14ac:dyDescent="0.3">
      <c r="A5" s="595"/>
      <c r="B5" s="349" t="s">
        <v>394</v>
      </c>
      <c r="C5" s="349" t="s">
        <v>395</v>
      </c>
      <c r="D5" s="349" t="s">
        <v>396</v>
      </c>
      <c r="E5" s="349" t="s">
        <v>394</v>
      </c>
      <c r="F5" s="349" t="s">
        <v>395</v>
      </c>
      <c r="G5" s="349" t="s">
        <v>396</v>
      </c>
      <c r="H5" s="349" t="s">
        <v>394</v>
      </c>
      <c r="I5" s="349" t="s">
        <v>395</v>
      </c>
      <c r="J5" s="349" t="s">
        <v>396</v>
      </c>
      <c r="K5" s="349" t="s">
        <v>394</v>
      </c>
      <c r="L5" s="349" t="s">
        <v>395</v>
      </c>
      <c r="M5" s="350" t="s">
        <v>396</v>
      </c>
    </row>
    <row r="6" spans="1:13" s="34" customFormat="1" ht="13.2" customHeight="1" x14ac:dyDescent="0.3">
      <c r="A6" s="351" t="s">
        <v>30</v>
      </c>
      <c r="B6" s="352"/>
      <c r="C6" s="352"/>
      <c r="D6" s="352"/>
      <c r="E6" s="352"/>
      <c r="F6" s="352"/>
      <c r="G6" s="352"/>
      <c r="H6" s="352"/>
      <c r="I6" s="352"/>
      <c r="J6" s="352"/>
      <c r="K6" s="352"/>
      <c r="L6" s="352"/>
      <c r="M6" s="353"/>
    </row>
    <row r="7" spans="1:13" s="34" customFormat="1" ht="13.2" customHeight="1" x14ac:dyDescent="0.3">
      <c r="A7" s="354" t="s">
        <v>33</v>
      </c>
      <c r="B7" s="355">
        <v>0.57977243994943106</v>
      </c>
      <c r="C7" s="355">
        <v>0.42022756005056888</v>
      </c>
      <c r="D7" s="356">
        <v>15.954487989886218</v>
      </c>
      <c r="E7" s="355">
        <v>0.59443494481579351</v>
      </c>
      <c r="F7" s="355">
        <v>0.40556505518420644</v>
      </c>
      <c r="G7" s="356">
        <v>18.886988963158707</v>
      </c>
      <c r="H7" s="355">
        <v>0.59309210526315792</v>
      </c>
      <c r="I7" s="355">
        <v>0.40690789473684208</v>
      </c>
      <c r="J7" s="356">
        <v>18.618421052631582</v>
      </c>
      <c r="K7" s="357">
        <v>0.58806674532277092</v>
      </c>
      <c r="L7" s="355">
        <v>0.41193325467722908</v>
      </c>
      <c r="M7" s="358">
        <v>17.613349064554185</v>
      </c>
    </row>
    <row r="8" spans="1:13" s="34" customFormat="1" ht="13.2" customHeight="1" x14ac:dyDescent="0.3">
      <c r="A8" s="354" t="s">
        <v>34</v>
      </c>
      <c r="B8" s="355">
        <v>0.46112374147450469</v>
      </c>
      <c r="C8" s="355">
        <v>0.53887625852549526</v>
      </c>
      <c r="D8" s="356">
        <v>-7.7752517050990564</v>
      </c>
      <c r="E8" s="355">
        <v>0.45664294187425858</v>
      </c>
      <c r="F8" s="355">
        <v>0.54335705812574142</v>
      </c>
      <c r="G8" s="356">
        <v>-8.6714116251482842</v>
      </c>
      <c r="H8" s="355">
        <v>0.45322195704057278</v>
      </c>
      <c r="I8" s="355">
        <v>0.54677804295942722</v>
      </c>
      <c r="J8" s="356">
        <v>-9.3556085918854457</v>
      </c>
      <c r="K8" s="357">
        <v>0.45323359641889505</v>
      </c>
      <c r="L8" s="355">
        <v>0.54676640358110495</v>
      </c>
      <c r="M8" s="358">
        <v>-9.3532807162209899</v>
      </c>
    </row>
    <row r="9" spans="1:13" s="34" customFormat="1" ht="13.2" customHeight="1" x14ac:dyDescent="0.3">
      <c r="A9" s="354" t="s">
        <v>35</v>
      </c>
      <c r="B9" s="355">
        <v>0.365995352439969</v>
      </c>
      <c r="C9" s="355">
        <v>0.63400464756003094</v>
      </c>
      <c r="D9" s="356">
        <v>-26.800929512006196</v>
      </c>
      <c r="E9" s="355">
        <v>0.35867358448003611</v>
      </c>
      <c r="F9" s="355">
        <v>0.64132641551996394</v>
      </c>
      <c r="G9" s="356">
        <v>-28.265283103992783</v>
      </c>
      <c r="H9" s="355">
        <v>0.36045197740112994</v>
      </c>
      <c r="I9" s="355">
        <v>0.63954802259887</v>
      </c>
      <c r="J9" s="356">
        <v>-27.909604519774007</v>
      </c>
      <c r="K9" s="357">
        <v>0.35991274842462434</v>
      </c>
      <c r="L9" s="355">
        <v>0.64008725157537572</v>
      </c>
      <c r="M9" s="358">
        <v>-28.017450315075138</v>
      </c>
    </row>
    <row r="10" spans="1:13" s="34" customFormat="1" ht="13.2" customHeight="1" x14ac:dyDescent="0.3">
      <c r="A10" s="354" t="s">
        <v>36</v>
      </c>
      <c r="B10" s="355">
        <v>0.77777777777777779</v>
      </c>
      <c r="C10" s="355">
        <v>0.22222222222222221</v>
      </c>
      <c r="D10" s="356">
        <v>55.555555555555557</v>
      </c>
      <c r="E10" s="355">
        <v>0.75308641975308643</v>
      </c>
      <c r="F10" s="355">
        <v>0.24691358024691357</v>
      </c>
      <c r="G10" s="356">
        <v>50.617283950617285</v>
      </c>
      <c r="H10" s="355">
        <v>0.75</v>
      </c>
      <c r="I10" s="355">
        <v>0.25</v>
      </c>
      <c r="J10" s="356">
        <v>50</v>
      </c>
      <c r="K10" s="357">
        <v>0.72727272727272729</v>
      </c>
      <c r="L10" s="355">
        <v>0.27272727272727271</v>
      </c>
      <c r="M10" s="358">
        <v>45.45454545454546</v>
      </c>
    </row>
    <row r="11" spans="1:13" s="34" customFormat="1" ht="13.2" customHeight="1" x14ac:dyDescent="0.3">
      <c r="A11" s="351" t="s">
        <v>31</v>
      </c>
      <c r="B11" s="359"/>
      <c r="C11" s="359"/>
      <c r="D11" s="360"/>
      <c r="E11" s="359"/>
      <c r="F11" s="359"/>
      <c r="G11" s="360"/>
      <c r="H11" s="359"/>
      <c r="I11" s="359"/>
      <c r="J11" s="360"/>
      <c r="K11" s="359"/>
      <c r="L11" s="359"/>
      <c r="M11" s="361"/>
    </row>
    <row r="12" spans="1:13" s="34" customFormat="1" ht="13.2" customHeight="1" x14ac:dyDescent="0.3">
      <c r="A12" s="354" t="s">
        <v>33</v>
      </c>
      <c r="B12" s="355">
        <v>0.71951219512195119</v>
      </c>
      <c r="C12" s="355">
        <v>0.28048780487804881</v>
      </c>
      <c r="D12" s="356">
        <v>43.90243902439024</v>
      </c>
      <c r="E12" s="355">
        <v>0.7132530120481928</v>
      </c>
      <c r="F12" s="355">
        <v>0.28674698795180725</v>
      </c>
      <c r="G12" s="356">
        <v>42.650602409638552</v>
      </c>
      <c r="H12" s="355">
        <v>0.70527974783293934</v>
      </c>
      <c r="I12" s="355">
        <v>0.29472025216706066</v>
      </c>
      <c r="J12" s="356">
        <v>41.05594956658787</v>
      </c>
      <c r="K12" s="357">
        <v>0.68260188087774298</v>
      </c>
      <c r="L12" s="355">
        <v>0.31739811912225707</v>
      </c>
      <c r="M12" s="358">
        <v>36.520376175548591</v>
      </c>
    </row>
    <row r="13" spans="1:13" s="34" customFormat="1" ht="13.2" customHeight="1" x14ac:dyDescent="0.3">
      <c r="A13" s="354" t="s">
        <v>34</v>
      </c>
      <c r="B13" s="355">
        <v>0.52222222222222225</v>
      </c>
      <c r="C13" s="355">
        <v>0.4777777777777778</v>
      </c>
      <c r="D13" s="356">
        <v>4.4444444444444455</v>
      </c>
      <c r="E13" s="355">
        <v>0.55089514066496159</v>
      </c>
      <c r="F13" s="355">
        <v>0.44910485933503835</v>
      </c>
      <c r="G13" s="356">
        <v>10.179028132992324</v>
      </c>
      <c r="H13" s="355">
        <v>0.51496674057649672</v>
      </c>
      <c r="I13" s="355">
        <v>0.48503325942350334</v>
      </c>
      <c r="J13" s="356">
        <v>2.9933481152993382</v>
      </c>
      <c r="K13" s="357">
        <v>0.51471347444501803</v>
      </c>
      <c r="L13" s="355">
        <v>0.48528652555498192</v>
      </c>
      <c r="M13" s="358">
        <v>2.9426948890036106</v>
      </c>
    </row>
    <row r="14" spans="1:13" s="34" customFormat="1" ht="13.2" customHeight="1" x14ac:dyDescent="0.3">
      <c r="A14" s="354" t="s">
        <v>35</v>
      </c>
      <c r="B14" s="355">
        <v>0.45330578512396696</v>
      </c>
      <c r="C14" s="355">
        <v>0.54669421487603309</v>
      </c>
      <c r="D14" s="356">
        <v>-9.338842975206612</v>
      </c>
      <c r="E14" s="355">
        <v>0.41298586572438162</v>
      </c>
      <c r="F14" s="355">
        <v>0.58701413427561833</v>
      </c>
      <c r="G14" s="356">
        <v>-17.402826855123671</v>
      </c>
      <c r="H14" s="355">
        <v>0.42531542531542532</v>
      </c>
      <c r="I14" s="355">
        <v>0.57468457468457468</v>
      </c>
      <c r="J14" s="356">
        <v>-14.936914936914935</v>
      </c>
      <c r="K14" s="362">
        <v>0.40708316752884999</v>
      </c>
      <c r="L14" s="363">
        <v>0.59291683247115001</v>
      </c>
      <c r="M14" s="358">
        <v>-18.583366494230003</v>
      </c>
    </row>
    <row r="15" spans="1:13" s="34" customFormat="1" ht="13.2" customHeight="1" x14ac:dyDescent="0.3">
      <c r="A15" s="354" t="s">
        <v>36</v>
      </c>
      <c r="B15" s="355">
        <v>0.15966386554621848</v>
      </c>
      <c r="C15" s="355">
        <v>0.84033613445378152</v>
      </c>
      <c r="D15" s="356">
        <v>-68.067226890756302</v>
      </c>
      <c r="E15" s="355">
        <v>0.21739130434782608</v>
      </c>
      <c r="F15" s="355">
        <v>0.78260869565217395</v>
      </c>
      <c r="G15" s="356">
        <v>-56.521739130434788</v>
      </c>
      <c r="H15" s="355">
        <v>0.23529411764705882</v>
      </c>
      <c r="I15" s="355">
        <v>0.76470588235294112</v>
      </c>
      <c r="J15" s="356">
        <v>-52.941176470588225</v>
      </c>
      <c r="K15" s="362">
        <v>0.23333333333333334</v>
      </c>
      <c r="L15" s="363">
        <v>0.76666666666666672</v>
      </c>
      <c r="M15" s="358">
        <v>-53.333333333333343</v>
      </c>
    </row>
    <row r="16" spans="1:13" s="34" customFormat="1" ht="13.2" customHeight="1" x14ac:dyDescent="0.3">
      <c r="A16" s="351" t="s">
        <v>32</v>
      </c>
      <c r="B16" s="359"/>
      <c r="C16" s="359"/>
      <c r="D16" s="360"/>
      <c r="E16" s="359"/>
      <c r="F16" s="359"/>
      <c r="G16" s="360"/>
      <c r="H16" s="359"/>
      <c r="I16" s="359"/>
      <c r="J16" s="360"/>
      <c r="K16" s="359"/>
      <c r="L16" s="359"/>
      <c r="M16" s="361"/>
    </row>
    <row r="17" spans="1:13" s="34" customFormat="1" ht="13.2" customHeight="1" x14ac:dyDescent="0.3">
      <c r="A17" s="354" t="s">
        <v>33</v>
      </c>
      <c r="B17" s="355">
        <v>0.5707839819514946</v>
      </c>
      <c r="C17" s="355">
        <v>0.42921601804850534</v>
      </c>
      <c r="D17" s="356">
        <v>14.156796390298926</v>
      </c>
      <c r="E17" s="355">
        <v>0.57051282051282048</v>
      </c>
      <c r="F17" s="355">
        <v>0.42948717948717946</v>
      </c>
      <c r="G17" s="356">
        <v>14.102564102564102</v>
      </c>
      <c r="H17" s="355">
        <v>0.57277694982613014</v>
      </c>
      <c r="I17" s="355">
        <v>0.42722305017386986</v>
      </c>
      <c r="J17" s="356">
        <v>14.555389965226029</v>
      </c>
      <c r="K17" s="357">
        <v>0.56751740139211138</v>
      </c>
      <c r="L17" s="355">
        <v>0.43248259860788862</v>
      </c>
      <c r="M17" s="358">
        <v>13.503480278422275</v>
      </c>
    </row>
    <row r="18" spans="1:13" s="34" customFormat="1" ht="13.2" customHeight="1" x14ac:dyDescent="0.3">
      <c r="A18" s="354" t="s">
        <v>34</v>
      </c>
      <c r="B18" s="355">
        <v>0.49387040280210159</v>
      </c>
      <c r="C18" s="355">
        <v>0.50612959719789841</v>
      </c>
      <c r="D18" s="356">
        <v>-1.2259194395796813</v>
      </c>
      <c r="E18" s="355">
        <v>0.47521313545942534</v>
      </c>
      <c r="F18" s="355">
        <v>0.52478686454057466</v>
      </c>
      <c r="G18" s="356">
        <v>-4.957372908114932</v>
      </c>
      <c r="H18" s="355">
        <v>0.49041062208015734</v>
      </c>
      <c r="I18" s="355">
        <v>0.5095893779198426</v>
      </c>
      <c r="J18" s="356">
        <v>-1.9178755839685258</v>
      </c>
      <c r="K18" s="357">
        <v>0.49148418491484186</v>
      </c>
      <c r="L18" s="355">
        <v>0.5085158150851582</v>
      </c>
      <c r="M18" s="358">
        <v>-1.7031630170316336</v>
      </c>
    </row>
    <row r="19" spans="1:13" s="34" customFormat="1" ht="13.2" customHeight="1" x14ac:dyDescent="0.3">
      <c r="A19" s="354" t="s">
        <v>35</v>
      </c>
      <c r="B19" s="355">
        <v>0.44088319088319089</v>
      </c>
      <c r="C19" s="355">
        <v>0.55911680911680917</v>
      </c>
      <c r="D19" s="356">
        <v>-11.823361823361827</v>
      </c>
      <c r="E19" s="355">
        <v>0.48641711229946522</v>
      </c>
      <c r="F19" s="355">
        <v>0.51358288770053473</v>
      </c>
      <c r="G19" s="356">
        <v>-2.7165775401069512</v>
      </c>
      <c r="H19" s="355">
        <v>0.4195583596214511</v>
      </c>
      <c r="I19" s="355">
        <v>0.58044164037854895</v>
      </c>
      <c r="J19" s="356">
        <v>-16.088328075709786</v>
      </c>
      <c r="K19" s="357">
        <v>0.40490797546012269</v>
      </c>
      <c r="L19" s="355">
        <v>0.59509202453987731</v>
      </c>
      <c r="M19" s="358">
        <v>-19.018404907975462</v>
      </c>
    </row>
    <row r="20" spans="1:13" s="34" customFormat="1" ht="13.2" customHeight="1" x14ac:dyDescent="0.3">
      <c r="A20" s="364" t="s">
        <v>36</v>
      </c>
      <c r="B20" s="365">
        <v>0.34210526315789475</v>
      </c>
      <c r="C20" s="365">
        <v>0.65789473684210531</v>
      </c>
      <c r="D20" s="366">
        <v>-31.578947368421055</v>
      </c>
      <c r="E20" s="365">
        <v>0.25714285714285712</v>
      </c>
      <c r="F20" s="365">
        <v>0.74285714285714288</v>
      </c>
      <c r="G20" s="366">
        <v>-48.571428571428577</v>
      </c>
      <c r="H20" s="365">
        <v>0.26190476190476192</v>
      </c>
      <c r="I20" s="365">
        <v>0.73809523809523814</v>
      </c>
      <c r="J20" s="366">
        <v>-47.61904761904762</v>
      </c>
      <c r="K20" s="367">
        <v>0.31034482758620691</v>
      </c>
      <c r="L20" s="365">
        <v>0.68965517241379315</v>
      </c>
      <c r="M20" s="368">
        <v>-37.931034482758626</v>
      </c>
    </row>
    <row r="21" spans="1:13" ht="13.2" customHeight="1" x14ac:dyDescent="0.3">
      <c r="A21" s="1" t="s">
        <v>17</v>
      </c>
    </row>
    <row r="22" spans="1:13" ht="13.2" customHeight="1" x14ac:dyDescent="0.3">
      <c r="A22" s="593" t="s">
        <v>37</v>
      </c>
      <c r="B22" s="593"/>
      <c r="C22" s="593"/>
      <c r="D22" s="593"/>
      <c r="E22" s="593"/>
      <c r="F22" s="593"/>
      <c r="G22" s="593"/>
      <c r="H22" s="593"/>
      <c r="I22" s="593"/>
      <c r="J22" s="593"/>
      <c r="K22" s="593"/>
      <c r="L22" s="593"/>
      <c r="M22" s="593"/>
    </row>
    <row r="23" spans="1:13" ht="13.2" customHeight="1" x14ac:dyDescent="0.3">
      <c r="A23" s="576" t="s">
        <v>443</v>
      </c>
      <c r="B23" s="576"/>
      <c r="C23" s="576"/>
      <c r="D23" s="576"/>
      <c r="E23" s="576"/>
    </row>
  </sheetData>
  <mergeCells count="8">
    <mergeCell ref="A23:E23"/>
    <mergeCell ref="K4:M4"/>
    <mergeCell ref="A22:M22"/>
    <mergeCell ref="A2:M2"/>
    <mergeCell ref="A4:A5"/>
    <mergeCell ref="B4:D4"/>
    <mergeCell ref="E4:G4"/>
    <mergeCell ref="H4:J4"/>
  </mergeCells>
  <hyperlinks>
    <hyperlink ref="A2:M2" location="Índice!A1" display="Tabela 8 - Distribuição dos recursos humanos, por género e função, pela dimensão das instituições financeiras associadas, a 31 de dezembro (2014-2017)" xr:uid="{00000000-0004-0000-0A00-000000000000}"/>
  </hyperlinks>
  <pageMargins left="0.70866141732283472" right="0.70866141732283472" top="0.74803149606299213" bottom="0.74803149606299213" header="0.31496062992125984" footer="0.31496062992125984"/>
  <pageSetup paperSize="9" scale="94" orientation="landscape" verticalDpi="36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lha14">
    <pageSetUpPr fitToPage="1"/>
  </sheetPr>
  <dimension ref="A1:M23"/>
  <sheetViews>
    <sheetView showGridLines="0" workbookViewId="0">
      <selection activeCell="D7" sqref="D7"/>
    </sheetView>
  </sheetViews>
  <sheetFormatPr defaultColWidth="9.33203125" defaultRowHeight="14.4" x14ac:dyDescent="0.3"/>
  <cols>
    <col min="1" max="1" width="15" style="2" customWidth="1"/>
    <col min="2" max="10" width="10.6640625" style="2" customWidth="1"/>
    <col min="11" max="16384" width="9.33203125" style="2"/>
  </cols>
  <sheetData>
    <row r="1" spans="1:13" s="34" customFormat="1" ht="13.2" customHeight="1" x14ac:dyDescent="0.3"/>
    <row r="2" spans="1:13" s="34" customFormat="1" ht="13.2" customHeight="1" x14ac:dyDescent="0.3">
      <c r="A2" s="582" t="s">
        <v>468</v>
      </c>
      <c r="B2" s="582"/>
      <c r="C2" s="582"/>
      <c r="D2" s="582"/>
      <c r="E2" s="582"/>
      <c r="F2" s="582"/>
      <c r="G2" s="582"/>
      <c r="H2" s="582"/>
      <c r="I2" s="582"/>
      <c r="J2" s="582"/>
      <c r="K2" s="582"/>
      <c r="L2" s="582"/>
      <c r="M2" s="582"/>
    </row>
    <row r="3" spans="1:13" s="34" customFormat="1" ht="13.2" customHeight="1" x14ac:dyDescent="0.3"/>
    <row r="4" spans="1:13" s="34" customFormat="1" ht="13.2" customHeight="1" x14ac:dyDescent="0.3">
      <c r="A4" s="594"/>
      <c r="B4" s="591">
        <v>2021</v>
      </c>
      <c r="C4" s="591"/>
      <c r="D4" s="591"/>
      <c r="E4" s="591">
        <f>+B4+1</f>
        <v>2022</v>
      </c>
      <c r="F4" s="591"/>
      <c r="G4" s="591"/>
      <c r="H4" s="591">
        <f>+E4+1</f>
        <v>2023</v>
      </c>
      <c r="I4" s="591"/>
      <c r="J4" s="591"/>
      <c r="K4" s="591">
        <f>+H4+1</f>
        <v>2024</v>
      </c>
      <c r="L4" s="591"/>
      <c r="M4" s="592"/>
    </row>
    <row r="5" spans="1:13" s="34" customFormat="1" ht="13.2" customHeight="1" x14ac:dyDescent="0.3">
      <c r="A5" s="595"/>
      <c r="B5" s="349" t="s">
        <v>394</v>
      </c>
      <c r="C5" s="349" t="s">
        <v>395</v>
      </c>
      <c r="D5" s="349" t="s">
        <v>396</v>
      </c>
      <c r="E5" s="349" t="s">
        <v>394</v>
      </c>
      <c r="F5" s="349" t="s">
        <v>395</v>
      </c>
      <c r="G5" s="349" t="s">
        <v>396</v>
      </c>
      <c r="H5" s="349" t="s">
        <v>394</v>
      </c>
      <c r="I5" s="349" t="s">
        <v>395</v>
      </c>
      <c r="J5" s="349" t="s">
        <v>396</v>
      </c>
      <c r="K5" s="349" t="s">
        <v>394</v>
      </c>
      <c r="L5" s="349" t="s">
        <v>395</v>
      </c>
      <c r="M5" s="350" t="s">
        <v>396</v>
      </c>
    </row>
    <row r="6" spans="1:13" s="34" customFormat="1" ht="13.2" customHeight="1" x14ac:dyDescent="0.3">
      <c r="A6" s="351" t="s">
        <v>38</v>
      </c>
      <c r="B6" s="352"/>
      <c r="C6" s="352"/>
      <c r="D6" s="352"/>
      <c r="E6" s="352"/>
      <c r="F6" s="352"/>
      <c r="G6" s="352"/>
      <c r="H6" s="352"/>
      <c r="I6" s="352"/>
      <c r="J6" s="352"/>
      <c r="K6" s="352"/>
      <c r="L6" s="352"/>
      <c r="M6" s="353"/>
    </row>
    <row r="7" spans="1:13" s="34" customFormat="1" ht="13.2" customHeight="1" x14ac:dyDescent="0.3">
      <c r="A7" s="354" t="s">
        <v>33</v>
      </c>
      <c r="B7" s="355">
        <v>0.60201644998673387</v>
      </c>
      <c r="C7" s="355">
        <v>0.39798355001326613</v>
      </c>
      <c r="D7" s="356">
        <v>20.403289997346775</v>
      </c>
      <c r="E7" s="355">
        <v>0.62458745874587462</v>
      </c>
      <c r="F7" s="355">
        <v>0.37541254125412543</v>
      </c>
      <c r="G7" s="356">
        <v>24.917491749174918</v>
      </c>
      <c r="H7" s="355">
        <v>0.61484217595701818</v>
      </c>
      <c r="I7" s="355">
        <v>0.38515782404298188</v>
      </c>
      <c r="J7" s="356">
        <v>22.968435191403628</v>
      </c>
      <c r="K7" s="357">
        <v>0.60737636211232193</v>
      </c>
      <c r="L7" s="355">
        <v>0.39262363788767812</v>
      </c>
      <c r="M7" s="358">
        <v>21.475272422464382</v>
      </c>
    </row>
    <row r="8" spans="1:13" s="34" customFormat="1" ht="13.2" customHeight="1" x14ac:dyDescent="0.3">
      <c r="A8" s="354" t="s">
        <v>34</v>
      </c>
      <c r="B8" s="355">
        <v>0.47692307692307695</v>
      </c>
      <c r="C8" s="355">
        <v>0.52307692307692311</v>
      </c>
      <c r="D8" s="356">
        <v>-4.6153846153846159</v>
      </c>
      <c r="E8" s="355">
        <v>0.4759919715917863</v>
      </c>
      <c r="F8" s="355">
        <v>0.5240080284082137</v>
      </c>
      <c r="G8" s="356">
        <v>-4.8016056816427399</v>
      </c>
      <c r="H8" s="355">
        <v>0.4692650160118722</v>
      </c>
      <c r="I8" s="355">
        <v>0.5307349839881278</v>
      </c>
      <c r="J8" s="356">
        <v>-6.1469967976255591</v>
      </c>
      <c r="K8" s="357">
        <v>0.46937047868246884</v>
      </c>
      <c r="L8" s="355">
        <v>0.53062952131753116</v>
      </c>
      <c r="M8" s="358">
        <v>-6.1259042635062322</v>
      </c>
    </row>
    <row r="9" spans="1:13" s="34" customFormat="1" ht="13.2" customHeight="1" x14ac:dyDescent="0.3">
      <c r="A9" s="354" t="s">
        <v>35</v>
      </c>
      <c r="B9" s="355">
        <v>0.40060950270120516</v>
      </c>
      <c r="C9" s="355">
        <v>0.5993904972987949</v>
      </c>
      <c r="D9" s="356">
        <v>-19.878099459758975</v>
      </c>
      <c r="E9" s="355">
        <v>0.38188360450563202</v>
      </c>
      <c r="F9" s="355">
        <v>0.61811639549436792</v>
      </c>
      <c r="G9" s="356">
        <v>-23.623279098873589</v>
      </c>
      <c r="H9" s="355">
        <v>0.38495435945860873</v>
      </c>
      <c r="I9" s="355">
        <v>0.61504564054139121</v>
      </c>
      <c r="J9" s="356">
        <v>-23.009128108278247</v>
      </c>
      <c r="K9" s="357">
        <v>0.37907976436873109</v>
      </c>
      <c r="L9" s="355">
        <v>0.62092023563126886</v>
      </c>
      <c r="M9" s="358">
        <v>-24.184047126253777</v>
      </c>
    </row>
    <row r="10" spans="1:13" s="34" customFormat="1" ht="13.2" customHeight="1" x14ac:dyDescent="0.3">
      <c r="A10" s="354" t="s">
        <v>36</v>
      </c>
      <c r="B10" s="355">
        <v>0.34170854271356782</v>
      </c>
      <c r="C10" s="355">
        <v>0.65829145728643212</v>
      </c>
      <c r="D10" s="356">
        <v>-31.658291457286431</v>
      </c>
      <c r="E10" s="355">
        <v>0.35233160621761656</v>
      </c>
      <c r="F10" s="355">
        <v>0.64766839378238339</v>
      </c>
      <c r="G10" s="356">
        <v>-29.533678756476682</v>
      </c>
      <c r="H10" s="355">
        <v>0.36612021857923499</v>
      </c>
      <c r="I10" s="355">
        <v>0.63387978142076506</v>
      </c>
      <c r="J10" s="356">
        <v>-26.775956284153008</v>
      </c>
      <c r="K10" s="357">
        <v>0.39240506329113922</v>
      </c>
      <c r="L10" s="355">
        <v>0.60759493670886078</v>
      </c>
      <c r="M10" s="358">
        <v>-21.518987341772156</v>
      </c>
    </row>
    <row r="11" spans="1:13" s="34" customFormat="1" ht="13.2" customHeight="1" x14ac:dyDescent="0.3">
      <c r="A11" s="351" t="s">
        <v>39</v>
      </c>
      <c r="B11" s="359"/>
      <c r="C11" s="359"/>
      <c r="D11" s="360"/>
      <c r="E11" s="359"/>
      <c r="F11" s="359"/>
      <c r="G11" s="360"/>
      <c r="H11" s="359"/>
      <c r="I11" s="359"/>
      <c r="J11" s="360"/>
      <c r="K11" s="359"/>
      <c r="L11" s="359"/>
      <c r="M11" s="361"/>
    </row>
    <row r="12" spans="1:13" s="34" customFormat="1" ht="13.2" customHeight="1" x14ac:dyDescent="0.3">
      <c r="A12" s="354" t="s">
        <v>33</v>
      </c>
      <c r="B12" s="355">
        <v>0.60009078529278259</v>
      </c>
      <c r="C12" s="355">
        <v>0.39990921470721741</v>
      </c>
      <c r="D12" s="356">
        <v>20.018157058556518</v>
      </c>
      <c r="E12" s="355">
        <v>0.59523809523809523</v>
      </c>
      <c r="F12" s="355">
        <v>0.40476190476190477</v>
      </c>
      <c r="G12" s="356">
        <v>19.047619047619047</v>
      </c>
      <c r="H12" s="355">
        <v>0.61687979539641946</v>
      </c>
      <c r="I12" s="355">
        <v>0.38312020460358054</v>
      </c>
      <c r="J12" s="356">
        <v>23.375959079283891</v>
      </c>
      <c r="K12" s="357">
        <v>0.6107784431137725</v>
      </c>
      <c r="L12" s="355">
        <v>0.38922155688622756</v>
      </c>
      <c r="M12" s="358">
        <v>22.155688622754493</v>
      </c>
    </row>
    <row r="13" spans="1:13" s="34" customFormat="1" ht="13.2" customHeight="1" x14ac:dyDescent="0.3">
      <c r="A13" s="354" t="s">
        <v>34</v>
      </c>
      <c r="B13" s="355">
        <v>0.4677875105962136</v>
      </c>
      <c r="C13" s="355">
        <v>0.5322124894037864</v>
      </c>
      <c r="D13" s="356">
        <v>-6.4424978807572808</v>
      </c>
      <c r="E13" s="355">
        <v>0.46037362015284461</v>
      </c>
      <c r="F13" s="355">
        <v>0.53962637984715545</v>
      </c>
      <c r="G13" s="356">
        <v>-7.9252759694310839</v>
      </c>
      <c r="H13" s="355">
        <v>0.45476667620956196</v>
      </c>
      <c r="I13" s="355">
        <v>0.54523332379043798</v>
      </c>
      <c r="J13" s="356">
        <v>-9.0466647580876032</v>
      </c>
      <c r="K13" s="357">
        <v>0.452094566569888</v>
      </c>
      <c r="L13" s="355">
        <v>0.547905433430112</v>
      </c>
      <c r="M13" s="358">
        <v>-9.5810866860223989</v>
      </c>
    </row>
    <row r="14" spans="1:13" s="34" customFormat="1" ht="13.2" customHeight="1" x14ac:dyDescent="0.3">
      <c r="A14" s="354" t="s">
        <v>35</v>
      </c>
      <c r="B14" s="355">
        <v>0.35213204951856947</v>
      </c>
      <c r="C14" s="355">
        <v>0.64786795048143053</v>
      </c>
      <c r="D14" s="356">
        <v>-29.573590096286107</v>
      </c>
      <c r="E14" s="355">
        <v>0.35687732342007433</v>
      </c>
      <c r="F14" s="355">
        <v>0.64312267657992561</v>
      </c>
      <c r="G14" s="356">
        <v>-28.624535315985128</v>
      </c>
      <c r="H14" s="355">
        <v>0.38941655359565808</v>
      </c>
      <c r="I14" s="355">
        <v>0.61058344640434192</v>
      </c>
      <c r="J14" s="356">
        <v>-22.116689280868385</v>
      </c>
      <c r="K14" s="362">
        <v>0.379073756432247</v>
      </c>
      <c r="L14" s="363">
        <v>0.62092624356775306</v>
      </c>
      <c r="M14" s="358">
        <v>-24.185248713550607</v>
      </c>
    </row>
    <row r="15" spans="1:13" s="34" customFormat="1" ht="13.2" customHeight="1" x14ac:dyDescent="0.3">
      <c r="A15" s="354" t="s">
        <v>36</v>
      </c>
      <c r="B15" s="355">
        <v>0.69230769230769229</v>
      </c>
      <c r="C15" s="355">
        <v>0.30769230769230771</v>
      </c>
      <c r="D15" s="356">
        <v>38.46153846153846</v>
      </c>
      <c r="E15" s="355">
        <v>0.71052631578947367</v>
      </c>
      <c r="F15" s="355">
        <v>0.28947368421052633</v>
      </c>
      <c r="G15" s="356">
        <v>42.105263157894733</v>
      </c>
      <c r="H15" s="355">
        <v>0.66666666666666663</v>
      </c>
      <c r="I15" s="355">
        <v>0.33333333333333331</v>
      </c>
      <c r="J15" s="356">
        <v>33.333333333333329</v>
      </c>
      <c r="K15" s="362">
        <v>0.59259259259259256</v>
      </c>
      <c r="L15" s="363">
        <v>0.40740740740740738</v>
      </c>
      <c r="M15" s="358">
        <v>18.518518518518519</v>
      </c>
    </row>
    <row r="16" spans="1:13" s="34" customFormat="1" ht="13.2" customHeight="1" x14ac:dyDescent="0.3">
      <c r="A16" s="351" t="s">
        <v>40</v>
      </c>
      <c r="B16" s="359"/>
      <c r="C16" s="359"/>
      <c r="D16" s="360"/>
      <c r="E16" s="359"/>
      <c r="F16" s="359"/>
      <c r="G16" s="360"/>
      <c r="H16" s="359"/>
      <c r="I16" s="359"/>
      <c r="J16" s="360"/>
      <c r="K16" s="359"/>
      <c r="L16" s="359"/>
      <c r="M16" s="361"/>
    </row>
    <row r="17" spans="1:13" s="34" customFormat="1" ht="13.2" customHeight="1" x14ac:dyDescent="0.3">
      <c r="A17" s="354" t="s">
        <v>33</v>
      </c>
      <c r="B17" s="355">
        <v>0.53156996587030714</v>
      </c>
      <c r="C17" s="355">
        <v>0.46843003412969281</v>
      </c>
      <c r="D17" s="356">
        <v>6.3139931740614328</v>
      </c>
      <c r="E17" s="355">
        <v>0.53215926493108734</v>
      </c>
      <c r="F17" s="355">
        <v>0.46784073506891272</v>
      </c>
      <c r="G17" s="356">
        <v>6.4318529862174625</v>
      </c>
      <c r="H17" s="355">
        <v>0.54169538249483118</v>
      </c>
      <c r="I17" s="355">
        <v>0.45830461750516888</v>
      </c>
      <c r="J17" s="356">
        <v>8.3390764989662305</v>
      </c>
      <c r="K17" s="357">
        <v>0.53649167733674774</v>
      </c>
      <c r="L17" s="355">
        <v>0.46350832266325226</v>
      </c>
      <c r="M17" s="358">
        <v>7.2983354673495482</v>
      </c>
    </row>
    <row r="18" spans="1:13" s="34" customFormat="1" ht="13.2" customHeight="1" x14ac:dyDescent="0.3">
      <c r="A18" s="354" t="s">
        <v>34</v>
      </c>
      <c r="B18" s="355">
        <v>0.47598442232799654</v>
      </c>
      <c r="C18" s="355">
        <v>0.52401557767200346</v>
      </c>
      <c r="D18" s="356">
        <v>-4.8031155344006926</v>
      </c>
      <c r="E18" s="355">
        <v>0.43934760448521915</v>
      </c>
      <c r="F18" s="355">
        <v>0.56065239551478085</v>
      </c>
      <c r="G18" s="356">
        <v>-12.130479102956171</v>
      </c>
      <c r="H18" s="355">
        <v>0.48183528730641195</v>
      </c>
      <c r="I18" s="355">
        <v>0.5181647126935881</v>
      </c>
      <c r="J18" s="356">
        <v>-3.6329425387176153</v>
      </c>
      <c r="K18" s="357">
        <v>0.48708840005465226</v>
      </c>
      <c r="L18" s="355">
        <v>0.51291159994534774</v>
      </c>
      <c r="M18" s="358">
        <v>-2.5823199890695481</v>
      </c>
    </row>
    <row r="19" spans="1:13" s="34" customFormat="1" ht="13.2" customHeight="1" x14ac:dyDescent="0.3">
      <c r="A19" s="354" t="s">
        <v>35</v>
      </c>
      <c r="B19" s="355">
        <v>0.43953934740882916</v>
      </c>
      <c r="C19" s="355">
        <v>0.56046065259117084</v>
      </c>
      <c r="D19" s="356">
        <v>-12.092130518234168</v>
      </c>
      <c r="E19" s="355">
        <v>0.48761819000450246</v>
      </c>
      <c r="F19" s="355">
        <v>0.51238180999549754</v>
      </c>
      <c r="G19" s="356">
        <v>-2.4763619990995078</v>
      </c>
      <c r="H19" s="355">
        <v>0.37037037037037035</v>
      </c>
      <c r="I19" s="355">
        <v>0.62962962962962965</v>
      </c>
      <c r="J19" s="356">
        <v>-25.925925925925931</v>
      </c>
      <c r="K19" s="357">
        <v>0.37623762376237624</v>
      </c>
      <c r="L19" s="355">
        <v>0.62376237623762376</v>
      </c>
      <c r="M19" s="358">
        <v>-24.752475247524753</v>
      </c>
    </row>
    <row r="20" spans="1:13" s="34" customFormat="1" ht="13.2" customHeight="1" x14ac:dyDescent="0.3">
      <c r="A20" s="364" t="s">
        <v>36</v>
      </c>
      <c r="B20" s="365">
        <v>0</v>
      </c>
      <c r="C20" s="365">
        <v>0</v>
      </c>
      <c r="D20" s="366">
        <v>0</v>
      </c>
      <c r="E20" s="365">
        <v>0</v>
      </c>
      <c r="F20" s="365">
        <v>0</v>
      </c>
      <c r="G20" s="366">
        <v>0</v>
      </c>
      <c r="H20" s="365">
        <v>0</v>
      </c>
      <c r="I20" s="365">
        <v>0</v>
      </c>
      <c r="J20" s="366">
        <v>0</v>
      </c>
      <c r="K20" s="367">
        <v>0</v>
      </c>
      <c r="L20" s="365">
        <v>0</v>
      </c>
      <c r="M20" s="368">
        <v>0</v>
      </c>
    </row>
    <row r="21" spans="1:13" ht="13.2" customHeight="1" x14ac:dyDescent="0.3">
      <c r="A21" s="1" t="s">
        <v>17</v>
      </c>
    </row>
    <row r="22" spans="1:13" ht="13.2" customHeight="1" x14ac:dyDescent="0.3">
      <c r="A22" s="593" t="s">
        <v>37</v>
      </c>
      <c r="B22" s="593"/>
      <c r="C22" s="593"/>
      <c r="D22" s="593"/>
      <c r="E22" s="593"/>
      <c r="F22" s="593"/>
      <c r="G22" s="593"/>
      <c r="H22" s="593"/>
      <c r="I22" s="593"/>
      <c r="J22" s="593"/>
      <c r="K22" s="593"/>
      <c r="L22" s="593"/>
      <c r="M22" s="593"/>
    </row>
    <row r="23" spans="1:13" ht="13.2" customHeight="1" x14ac:dyDescent="0.3">
      <c r="A23" s="576" t="s">
        <v>443</v>
      </c>
      <c r="B23" s="576"/>
      <c r="C23" s="576"/>
      <c r="D23" s="576"/>
      <c r="E23" s="576"/>
    </row>
  </sheetData>
  <mergeCells count="8">
    <mergeCell ref="A23:E23"/>
    <mergeCell ref="A22:M22"/>
    <mergeCell ref="A2:M2"/>
    <mergeCell ref="A4:A5"/>
    <mergeCell ref="B4:D4"/>
    <mergeCell ref="E4:G4"/>
    <mergeCell ref="H4:J4"/>
    <mergeCell ref="K4:M4"/>
  </mergeCells>
  <hyperlinks>
    <hyperlink ref="A2:M2" location="Índice!A1" display="Tabela 9 - Distribuição dos recursos humanos, por género e função, pela origem / forma de representação legal das instituições financeiras associadas, a 31 de dezembro (2014-2017)" xr:uid="{00000000-0004-0000-0B00-000000000000}"/>
  </hyperlinks>
  <pageMargins left="0.70866141732283472" right="0.70866141732283472" top="0.74803149606299213" bottom="0.74803149606299213" header="0.31496062992125984" footer="0.31496062992125984"/>
  <pageSetup paperSize="9" scale="94" orientation="landscape" verticalDpi="36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lha15">
    <pageSetUpPr fitToPage="1"/>
  </sheetPr>
  <dimension ref="A1:F17"/>
  <sheetViews>
    <sheetView showGridLines="0" workbookViewId="0">
      <selection activeCell="B6" sqref="B6:F15"/>
    </sheetView>
  </sheetViews>
  <sheetFormatPr defaultColWidth="9.33203125" defaultRowHeight="14.4" x14ac:dyDescent="0.3"/>
  <cols>
    <col min="1" max="1" width="40.33203125" style="2" bestFit="1" customWidth="1"/>
    <col min="2" max="6" width="10.6640625" style="2" customWidth="1"/>
    <col min="7" max="16384" width="9.33203125" style="2"/>
  </cols>
  <sheetData>
    <row r="1" spans="1:6" s="34" customFormat="1" ht="13.2" customHeight="1" x14ac:dyDescent="0.3"/>
    <row r="2" spans="1:6" s="34" customFormat="1" ht="26.1" customHeight="1" x14ac:dyDescent="0.3">
      <c r="A2" s="582" t="s">
        <v>469</v>
      </c>
      <c r="B2" s="582"/>
      <c r="C2" s="582"/>
      <c r="D2" s="582"/>
      <c r="E2" s="582"/>
      <c r="F2" s="582"/>
    </row>
    <row r="3" spans="1:6" s="34" customFormat="1" ht="13.2" customHeight="1" x14ac:dyDescent="0.3"/>
    <row r="4" spans="1:6" s="34" customFormat="1" ht="13.2" customHeight="1" x14ac:dyDescent="0.3">
      <c r="A4" s="304"/>
      <c r="B4" s="305">
        <v>2021</v>
      </c>
      <c r="C4" s="192">
        <f>+B4+1</f>
        <v>2022</v>
      </c>
      <c r="D4" s="192">
        <f>+C4+1</f>
        <v>2023</v>
      </c>
      <c r="E4" s="192">
        <f>+D4+1</f>
        <v>2024</v>
      </c>
      <c r="F4" s="194" t="s">
        <v>12</v>
      </c>
    </row>
    <row r="5" spans="1:6" s="34" customFormat="1" ht="13.2" customHeight="1" x14ac:dyDescent="0.3">
      <c r="A5" s="369" t="s">
        <v>211</v>
      </c>
      <c r="B5" s="370"/>
      <c r="C5" s="371"/>
      <c r="D5" s="370"/>
      <c r="E5" s="370"/>
      <c r="F5" s="372"/>
    </row>
    <row r="6" spans="1:6" s="34" customFormat="1" ht="13.2" customHeight="1" x14ac:dyDescent="0.3">
      <c r="A6" s="373" t="s">
        <v>41</v>
      </c>
      <c r="B6" s="374">
        <v>49.54</v>
      </c>
      <c r="C6" s="374">
        <v>49.95</v>
      </c>
      <c r="D6" s="374">
        <v>50.13</v>
      </c>
      <c r="E6" s="374">
        <v>50.32</v>
      </c>
      <c r="F6" s="375">
        <v>49.984999999999999</v>
      </c>
    </row>
    <row r="7" spans="1:6" s="34" customFormat="1" ht="13.2" customHeight="1" x14ac:dyDescent="0.3">
      <c r="A7" s="373" t="s">
        <v>42</v>
      </c>
      <c r="B7" s="570"/>
      <c r="C7" s="377">
        <v>8.2761404925313364E-3</v>
      </c>
      <c r="D7" s="377">
        <v>3.6036036036035668E-3</v>
      </c>
      <c r="E7" s="377">
        <v>3.7901456213842444E-3</v>
      </c>
      <c r="F7" s="378">
        <v>5.2232965725063822E-3</v>
      </c>
    </row>
    <row r="8" spans="1:6" s="34" customFormat="1" ht="13.2" customHeight="1" x14ac:dyDescent="0.3">
      <c r="A8" s="379" t="s">
        <v>212</v>
      </c>
      <c r="B8" s="380"/>
      <c r="C8" s="381"/>
      <c r="D8" s="380"/>
      <c r="E8" s="380"/>
      <c r="F8" s="382"/>
    </row>
    <row r="9" spans="1:6" s="34" customFormat="1" ht="13.2" customHeight="1" x14ac:dyDescent="0.3">
      <c r="A9" s="373" t="s">
        <v>11</v>
      </c>
      <c r="B9" s="376">
        <v>52.738616462346755</v>
      </c>
      <c r="C9" s="376">
        <v>53.619754018772241</v>
      </c>
      <c r="D9" s="376">
        <v>53.32671173308033</v>
      </c>
      <c r="E9" s="376">
        <v>53.562859280258294</v>
      </c>
      <c r="F9" s="383">
        <v>53.311985373614405</v>
      </c>
    </row>
    <row r="10" spans="1:6" s="34" customFormat="1" ht="13.2" customHeight="1" x14ac:dyDescent="0.3">
      <c r="A10" s="373" t="s">
        <v>12</v>
      </c>
      <c r="B10" s="376">
        <v>51.852892863661253</v>
      </c>
      <c r="C10" s="376">
        <v>51.85660512636673</v>
      </c>
      <c r="D10" s="376">
        <v>53.148439913500155</v>
      </c>
      <c r="E10" s="376">
        <v>53.597055785123963</v>
      </c>
      <c r="F10" s="383">
        <v>52.61374842216302</v>
      </c>
    </row>
    <row r="11" spans="1:6" s="34" customFormat="1" ht="13.2" customHeight="1" x14ac:dyDescent="0.3">
      <c r="A11" s="373" t="s">
        <v>13</v>
      </c>
      <c r="B11" s="376">
        <v>37.892717086834736</v>
      </c>
      <c r="C11" s="376">
        <v>38.382808493178779</v>
      </c>
      <c r="D11" s="376">
        <v>37.111773736419465</v>
      </c>
      <c r="E11" s="376">
        <v>37.636940547762187</v>
      </c>
      <c r="F11" s="383">
        <v>37.756059966048795</v>
      </c>
    </row>
    <row r="12" spans="1:6" s="34" customFormat="1" ht="13.2" customHeight="1" x14ac:dyDescent="0.3">
      <c r="A12" s="379" t="s">
        <v>213</v>
      </c>
      <c r="B12" s="380"/>
      <c r="C12" s="381"/>
      <c r="D12" s="380"/>
      <c r="E12" s="380"/>
      <c r="F12" s="384"/>
    </row>
    <row r="13" spans="1:6" s="34" customFormat="1" ht="13.2" customHeight="1" x14ac:dyDescent="0.3">
      <c r="A13" s="373" t="s">
        <v>3</v>
      </c>
      <c r="B13" s="376">
        <v>52.274059299604929</v>
      </c>
      <c r="C13" s="376">
        <v>53.025801789132395</v>
      </c>
      <c r="D13" s="376">
        <v>50.178184954163129</v>
      </c>
      <c r="E13" s="376">
        <v>50.363795314139175</v>
      </c>
      <c r="F13" s="383">
        <v>51.460460339259903</v>
      </c>
    </row>
    <row r="14" spans="1:6" s="34" customFormat="1" ht="13.2" customHeight="1" x14ac:dyDescent="0.3">
      <c r="A14" s="373" t="s">
        <v>4</v>
      </c>
      <c r="B14" s="376">
        <v>51.344381407385285</v>
      </c>
      <c r="C14" s="376">
        <v>52.228068389985751</v>
      </c>
      <c r="D14" s="376">
        <v>48.30408340573414</v>
      </c>
      <c r="E14" s="376">
        <v>48.848927038626613</v>
      </c>
      <c r="F14" s="383">
        <v>50.181365060432945</v>
      </c>
    </row>
    <row r="15" spans="1:6" s="34" customFormat="1" ht="13.2" customHeight="1" x14ac:dyDescent="0.3">
      <c r="A15" s="385" t="s">
        <v>5</v>
      </c>
      <c r="B15" s="386">
        <v>36.466939730836742</v>
      </c>
      <c r="C15" s="386">
        <v>36.823086900129695</v>
      </c>
      <c r="D15" s="386">
        <v>37.111773736419465</v>
      </c>
      <c r="E15" s="386">
        <v>37.636940547762187</v>
      </c>
      <c r="F15" s="387">
        <v>37.009685228787021</v>
      </c>
    </row>
    <row r="16" spans="1:6" ht="13.2" customHeight="1" x14ac:dyDescent="0.3">
      <c r="A16" s="1" t="s">
        <v>17</v>
      </c>
    </row>
    <row r="17" spans="1:5" ht="13.2" customHeight="1" x14ac:dyDescent="0.3">
      <c r="A17" s="576" t="s">
        <v>443</v>
      </c>
      <c r="B17" s="576"/>
      <c r="C17" s="576"/>
      <c r="D17" s="576"/>
      <c r="E17" s="576"/>
    </row>
  </sheetData>
  <mergeCells count="2">
    <mergeCell ref="A2:F2"/>
    <mergeCell ref="A17:E17"/>
  </mergeCells>
  <hyperlinks>
    <hyperlink ref="A2:F2" location="Índice!A1" display="Tabela 10 - Evolução da idade média dos empregados afetos à atividade doméstica, por dimensão e origem / forma de representação legal, a 31 de dezembro (2014-2017)" xr:uid="{00000000-0004-0000-0C00-000000000000}"/>
  </hyperlinks>
  <pageMargins left="0.70866141732283472" right="0.70866141732283472" top="0.74803149606299213" bottom="0.74803149606299213" header="0.31496062992125984" footer="0.31496062992125984"/>
  <pageSetup paperSize="9" scale="93" orientation="portrait" verticalDpi="36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lha16"/>
  <dimension ref="A1:F17"/>
  <sheetViews>
    <sheetView showGridLines="0" workbookViewId="0">
      <selection activeCell="F7" sqref="F7"/>
    </sheetView>
  </sheetViews>
  <sheetFormatPr defaultColWidth="9.33203125" defaultRowHeight="14.4" x14ac:dyDescent="0.3"/>
  <cols>
    <col min="1" max="1" width="40.33203125" style="2" bestFit="1" customWidth="1"/>
    <col min="2" max="6" width="10.6640625" style="2" customWidth="1"/>
    <col min="7" max="16384" width="9.33203125" style="2"/>
  </cols>
  <sheetData>
    <row r="1" spans="1:6" s="34" customFormat="1" ht="13.2" customHeight="1" x14ac:dyDescent="0.3"/>
    <row r="2" spans="1:6" s="34" customFormat="1" ht="26.1" customHeight="1" x14ac:dyDescent="0.3">
      <c r="A2" s="582" t="s">
        <v>470</v>
      </c>
      <c r="B2" s="582"/>
      <c r="C2" s="582"/>
      <c r="D2" s="582"/>
      <c r="E2" s="582"/>
      <c r="F2" s="582"/>
    </row>
    <row r="3" spans="1:6" s="34" customFormat="1" ht="13.2" customHeight="1" x14ac:dyDescent="0.3"/>
    <row r="4" spans="1:6" s="34" customFormat="1" ht="13.2" customHeight="1" x14ac:dyDescent="0.3">
      <c r="A4" s="304"/>
      <c r="B4" s="305">
        <v>2021</v>
      </c>
      <c r="C4" s="192">
        <v>2022</v>
      </c>
      <c r="D4" s="192">
        <v>2023</v>
      </c>
      <c r="E4" s="192">
        <v>2024</v>
      </c>
      <c r="F4" s="194" t="s">
        <v>12</v>
      </c>
    </row>
    <row r="5" spans="1:6" s="34" customFormat="1" ht="13.2" customHeight="1" x14ac:dyDescent="0.3">
      <c r="A5" s="369" t="s">
        <v>214</v>
      </c>
      <c r="B5" s="370"/>
      <c r="C5" s="371"/>
      <c r="D5" s="370"/>
      <c r="E5" s="370"/>
      <c r="F5" s="372"/>
    </row>
    <row r="6" spans="1:6" s="34" customFormat="1" ht="13.2" customHeight="1" x14ac:dyDescent="0.3">
      <c r="A6" s="373" t="s">
        <v>41</v>
      </c>
      <c r="B6" s="388">
        <v>21</v>
      </c>
      <c r="C6" s="388">
        <v>20.8</v>
      </c>
      <c r="D6" s="388">
        <v>21.2</v>
      </c>
      <c r="E6" s="388">
        <v>21</v>
      </c>
      <c r="F6" s="389">
        <v>21</v>
      </c>
    </row>
    <row r="7" spans="1:6" s="34" customFormat="1" ht="13.2" customHeight="1" x14ac:dyDescent="0.3">
      <c r="A7" s="373" t="s">
        <v>42</v>
      </c>
      <c r="B7" s="390"/>
      <c r="C7" s="391">
        <v>-9.52380952380949E-3</v>
      </c>
      <c r="D7" s="391">
        <v>1.9230769230769162E-2</v>
      </c>
      <c r="E7" s="391">
        <v>-9.4339622641509413E-3</v>
      </c>
      <c r="F7" s="392">
        <v>9.0999147602910391E-5</v>
      </c>
    </row>
    <row r="8" spans="1:6" s="34" customFormat="1" ht="13.2" customHeight="1" x14ac:dyDescent="0.3">
      <c r="A8" s="379" t="s">
        <v>212</v>
      </c>
      <c r="B8" s="393"/>
      <c r="C8" s="394"/>
      <c r="D8" s="393"/>
      <c r="E8" s="393"/>
      <c r="F8" s="395"/>
    </row>
    <row r="9" spans="1:6" s="34" customFormat="1" ht="13.2" customHeight="1" x14ac:dyDescent="0.3">
      <c r="A9" s="373" t="s">
        <v>11</v>
      </c>
      <c r="B9" s="390">
        <v>25</v>
      </c>
      <c r="C9" s="390">
        <v>25.6</v>
      </c>
      <c r="D9" s="390">
        <v>24.6</v>
      </c>
      <c r="E9" s="390">
        <v>24.4</v>
      </c>
      <c r="F9" s="396">
        <v>24.9</v>
      </c>
    </row>
    <row r="10" spans="1:6" s="34" customFormat="1" ht="13.2" customHeight="1" x14ac:dyDescent="0.3">
      <c r="A10" s="373" t="s">
        <v>12</v>
      </c>
      <c r="B10" s="390">
        <v>23.1</v>
      </c>
      <c r="C10" s="390">
        <v>23.1</v>
      </c>
      <c r="D10" s="390">
        <v>25.3</v>
      </c>
      <c r="E10" s="390">
        <v>25.6</v>
      </c>
      <c r="F10" s="396">
        <v>24.274999999999999</v>
      </c>
    </row>
    <row r="11" spans="1:6" s="34" customFormat="1" ht="13.2" customHeight="1" x14ac:dyDescent="0.3">
      <c r="A11" s="373" t="s">
        <v>13</v>
      </c>
      <c r="B11" s="390">
        <v>6.8</v>
      </c>
      <c r="C11" s="390">
        <v>5.9</v>
      </c>
      <c r="D11" s="390">
        <v>6.3</v>
      </c>
      <c r="E11" s="390">
        <v>6.6</v>
      </c>
      <c r="F11" s="396">
        <v>6.4</v>
      </c>
    </row>
    <row r="12" spans="1:6" s="34" customFormat="1" ht="13.2" customHeight="1" x14ac:dyDescent="0.3">
      <c r="A12" s="379" t="s">
        <v>213</v>
      </c>
      <c r="B12" s="393"/>
      <c r="C12" s="394"/>
      <c r="D12" s="393"/>
      <c r="E12" s="393"/>
      <c r="F12" s="395"/>
    </row>
    <row r="13" spans="1:6" s="34" customFormat="1" ht="13.2" customHeight="1" x14ac:dyDescent="0.3">
      <c r="A13" s="373" t="s">
        <v>3</v>
      </c>
      <c r="B13" s="390">
        <v>24.1</v>
      </c>
      <c r="C13" s="390">
        <v>24.5</v>
      </c>
      <c r="D13" s="390">
        <v>21.3</v>
      </c>
      <c r="E13" s="390">
        <v>21.1</v>
      </c>
      <c r="F13" s="396">
        <v>22.75</v>
      </c>
    </row>
    <row r="14" spans="1:6" s="34" customFormat="1" ht="13.2" customHeight="1" x14ac:dyDescent="0.3">
      <c r="A14" s="373" t="s">
        <v>4</v>
      </c>
      <c r="B14" s="390">
        <v>23.5</v>
      </c>
      <c r="C14" s="390">
        <v>24.2</v>
      </c>
      <c r="D14" s="390">
        <v>16.399999999999999</v>
      </c>
      <c r="E14" s="390">
        <v>17</v>
      </c>
      <c r="F14" s="396">
        <v>20.274999999999999</v>
      </c>
    </row>
    <row r="15" spans="1:6" s="34" customFormat="1" ht="13.2" customHeight="1" x14ac:dyDescent="0.3">
      <c r="A15" s="385" t="s">
        <v>5</v>
      </c>
      <c r="B15" s="397">
        <v>5.2</v>
      </c>
      <c r="C15" s="397">
        <v>4</v>
      </c>
      <c r="D15" s="397">
        <v>6.3</v>
      </c>
      <c r="E15" s="397">
        <v>6.6</v>
      </c>
      <c r="F15" s="398">
        <v>5.5250000000000004</v>
      </c>
    </row>
    <row r="16" spans="1:6" ht="13.2" customHeight="1" x14ac:dyDescent="0.3">
      <c r="A16" s="1" t="s">
        <v>17</v>
      </c>
    </row>
    <row r="17" spans="1:5" ht="13.2" customHeight="1" x14ac:dyDescent="0.3">
      <c r="A17" s="576" t="s">
        <v>443</v>
      </c>
      <c r="B17" s="576"/>
      <c r="C17" s="576"/>
      <c r="D17" s="576"/>
      <c r="E17" s="576"/>
    </row>
  </sheetData>
  <mergeCells count="2">
    <mergeCell ref="A2:F2"/>
    <mergeCell ref="A17:E17"/>
  </mergeCells>
  <hyperlinks>
    <hyperlink ref="A2:F2" location="Índice!A1" display="Tabela 11 - Evolução da antiguidade média dos empregados afetos à atividade doméstica, por dimensão e origem / forma de representação legal, a 31 de dezembro (2014-2017)" xr:uid="{00000000-0004-0000-0D00-000000000000}"/>
  </hyperlinks>
  <pageMargins left="0.70866141732283472" right="0.70866141732283472" top="0.74803149606299213" bottom="0.74803149606299213" header="0.31496062992125984" footer="0.31496062992125984"/>
  <pageSetup paperSize="9" orientation="landscape" verticalDpi="36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lha10">
    <pageSetUpPr fitToPage="1"/>
  </sheetPr>
  <dimension ref="A1:N11"/>
  <sheetViews>
    <sheetView showGridLines="0" workbookViewId="0">
      <selection activeCell="E3" sqref="E3"/>
    </sheetView>
  </sheetViews>
  <sheetFormatPr defaultColWidth="9.33203125" defaultRowHeight="14.4" x14ac:dyDescent="0.3"/>
  <cols>
    <col min="1" max="1" width="31" style="2" customWidth="1"/>
    <col min="2" max="4" width="10.6640625" style="2" customWidth="1"/>
    <col min="5" max="16384" width="9.33203125" style="2"/>
  </cols>
  <sheetData>
    <row r="1" spans="1:14" s="34" customFormat="1" ht="13.2" customHeight="1" x14ac:dyDescent="0.3"/>
    <row r="2" spans="1:14" s="34" customFormat="1" ht="26.1" customHeight="1" x14ac:dyDescent="0.3">
      <c r="A2" s="582" t="s">
        <v>471</v>
      </c>
      <c r="B2" s="582"/>
      <c r="C2" s="582"/>
      <c r="D2" s="582"/>
      <c r="E2" s="582"/>
      <c r="F2" s="56"/>
      <c r="G2" s="56"/>
      <c r="H2" s="56"/>
      <c r="I2" s="56"/>
      <c r="J2" s="56"/>
      <c r="K2" s="56"/>
      <c r="L2" s="56"/>
      <c r="M2" s="56"/>
      <c r="N2" s="56"/>
    </row>
    <row r="3" spans="1:14" s="34" customFormat="1" ht="13.2" customHeight="1" x14ac:dyDescent="0.3"/>
    <row r="4" spans="1:14" s="34" customFormat="1" ht="13.2" customHeight="1" x14ac:dyDescent="0.3">
      <c r="A4" s="304"/>
      <c r="B4" s="305" t="s">
        <v>43</v>
      </c>
      <c r="C4" s="192" t="s">
        <v>44</v>
      </c>
      <c r="D4" s="192" t="s">
        <v>6</v>
      </c>
      <c r="E4" s="194" t="s">
        <v>73</v>
      </c>
    </row>
    <row r="5" spans="1:14" s="34" customFormat="1" ht="13.2" customHeight="1" x14ac:dyDescent="0.3">
      <c r="A5" s="399" t="s">
        <v>74</v>
      </c>
      <c r="B5" s="400">
        <v>21041</v>
      </c>
      <c r="C5" s="400">
        <v>22547</v>
      </c>
      <c r="D5" s="400">
        <v>43588</v>
      </c>
      <c r="E5" s="401">
        <v>0.98928733545165681</v>
      </c>
    </row>
    <row r="6" spans="1:14" s="34" customFormat="1" ht="13.2" customHeight="1" x14ac:dyDescent="0.3">
      <c r="A6" s="402" t="s">
        <v>75</v>
      </c>
      <c r="B6" s="403">
        <v>50</v>
      </c>
      <c r="C6" s="403">
        <v>92</v>
      </c>
      <c r="D6" s="403">
        <v>142</v>
      </c>
      <c r="E6" s="401">
        <v>3.2228778937812073E-3</v>
      </c>
    </row>
    <row r="7" spans="1:14" s="34" customFormat="1" ht="13.2" customHeight="1" x14ac:dyDescent="0.3">
      <c r="A7" s="402" t="s">
        <v>76</v>
      </c>
      <c r="B7" s="403">
        <v>118</v>
      </c>
      <c r="C7" s="403">
        <v>169</v>
      </c>
      <c r="D7" s="403">
        <v>287</v>
      </c>
      <c r="E7" s="401">
        <v>6.5138447571493419E-3</v>
      </c>
    </row>
    <row r="8" spans="1:14" s="34" customFormat="1" ht="13.2" customHeight="1" x14ac:dyDescent="0.3">
      <c r="A8" s="402" t="s">
        <v>77</v>
      </c>
      <c r="B8" s="404">
        <v>26</v>
      </c>
      <c r="C8" s="404">
        <v>17</v>
      </c>
      <c r="D8" s="404">
        <v>43</v>
      </c>
      <c r="E8" s="405">
        <v>9.7594189741261918E-4</v>
      </c>
    </row>
    <row r="9" spans="1:14" s="34" customFormat="1" ht="13.2" customHeight="1" x14ac:dyDescent="0.3">
      <c r="A9" s="408" t="s">
        <v>6</v>
      </c>
      <c r="B9" s="406">
        <v>21235</v>
      </c>
      <c r="C9" s="406">
        <v>22825</v>
      </c>
      <c r="D9" s="406">
        <v>44060</v>
      </c>
      <c r="E9" s="407">
        <v>1</v>
      </c>
    </row>
    <row r="10" spans="1:14" ht="13.2" customHeight="1" x14ac:dyDescent="0.3">
      <c r="A10" s="1" t="s">
        <v>17</v>
      </c>
    </row>
    <row r="11" spans="1:14" ht="13.2" customHeight="1" x14ac:dyDescent="0.3">
      <c r="A11" s="576" t="s">
        <v>443</v>
      </c>
      <c r="B11" s="576"/>
      <c r="C11" s="576"/>
      <c r="D11" s="576"/>
      <c r="E11" s="576"/>
    </row>
  </sheetData>
  <mergeCells count="2">
    <mergeCell ref="A2:E2"/>
    <mergeCell ref="A11:E11"/>
  </mergeCells>
  <hyperlinks>
    <hyperlink ref="A2:E2" location="Índice!A1" display="Tabela 12 - Distribuição dos recursos humanos, por género, pelos regimes de horário adoptados na atividade doméstica, a 31 de dezembro de 2017" xr:uid="{00000000-0004-0000-0E00-000000000000}"/>
  </hyperlinks>
  <pageMargins left="0.70866141732283472" right="0.70866141732283472" top="0.74803149606299213" bottom="0.74803149606299213" header="0.31496062992125984" footer="0.31496062992125984"/>
  <pageSetup paperSize="9" orientation="portrait" verticalDpi="36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I22"/>
  <sheetViews>
    <sheetView showGridLines="0" workbookViewId="0">
      <selection activeCell="J12" sqref="J12"/>
    </sheetView>
  </sheetViews>
  <sheetFormatPr defaultColWidth="9.33203125" defaultRowHeight="14.4" x14ac:dyDescent="0.3"/>
  <cols>
    <col min="1" max="1" width="41.6640625" style="2" customWidth="1"/>
    <col min="2" max="5" width="10.6640625" style="2" customWidth="1"/>
    <col min="6" max="16384" width="9.33203125" style="2"/>
  </cols>
  <sheetData>
    <row r="1" spans="1:9" s="34" customFormat="1" ht="13.2" customHeight="1" x14ac:dyDescent="0.3"/>
    <row r="2" spans="1:9" s="34" customFormat="1" ht="13.2" customHeight="1" x14ac:dyDescent="0.3">
      <c r="A2" s="582" t="s">
        <v>472</v>
      </c>
      <c r="B2" s="582"/>
      <c r="C2" s="582"/>
      <c r="D2" s="582"/>
      <c r="E2" s="582"/>
      <c r="F2" s="582"/>
      <c r="G2" s="56"/>
      <c r="H2" s="56"/>
      <c r="I2" s="56"/>
    </row>
    <row r="3" spans="1:9" s="34" customFormat="1" ht="13.2" customHeight="1" x14ac:dyDescent="0.3"/>
    <row r="4" spans="1:9" s="34" customFormat="1" ht="13.2" customHeight="1" x14ac:dyDescent="0.3">
      <c r="A4" s="154"/>
      <c r="B4" s="155">
        <v>2021</v>
      </c>
      <c r="C4" s="155">
        <v>2022</v>
      </c>
      <c r="D4" s="155">
        <v>2023</v>
      </c>
      <c r="E4" s="155">
        <v>2024</v>
      </c>
      <c r="F4" s="156" t="s">
        <v>12</v>
      </c>
    </row>
    <row r="5" spans="1:9" s="34" customFormat="1" ht="13.2" customHeight="1" x14ac:dyDescent="0.3">
      <c r="A5" s="157" t="s">
        <v>79</v>
      </c>
      <c r="B5" s="158"/>
      <c r="C5" s="159"/>
      <c r="D5" s="159"/>
      <c r="E5" s="159"/>
      <c r="F5" s="160"/>
    </row>
    <row r="6" spans="1:9" s="34" customFormat="1" ht="13.2" customHeight="1" x14ac:dyDescent="0.3">
      <c r="A6" s="161" t="s">
        <v>6</v>
      </c>
      <c r="B6" s="162">
        <v>43458</v>
      </c>
      <c r="C6" s="163">
        <v>43666</v>
      </c>
      <c r="D6" s="163">
        <v>44361</v>
      </c>
      <c r="E6" s="163">
        <v>45123</v>
      </c>
      <c r="F6" s="164" t="s">
        <v>0</v>
      </c>
    </row>
    <row r="7" spans="1:9" s="34" customFormat="1" ht="13.2" customHeight="1" x14ac:dyDescent="0.3">
      <c r="A7" s="165" t="s">
        <v>383</v>
      </c>
      <c r="B7" s="166">
        <v>1.0240109333396168</v>
      </c>
      <c r="C7" s="167">
        <v>1.0244943925672187</v>
      </c>
      <c r="D7" s="167">
        <v>1.0331167470132048</v>
      </c>
      <c r="E7" s="167">
        <v>1.0368812905004825</v>
      </c>
      <c r="F7" s="164" t="s">
        <v>0</v>
      </c>
    </row>
    <row r="8" spans="1:9" s="34" customFormat="1" ht="13.2" customHeight="1" x14ac:dyDescent="0.3">
      <c r="A8" s="161" t="s">
        <v>223</v>
      </c>
      <c r="B8" s="166"/>
      <c r="C8" s="167">
        <v>4.7862303833585695E-3</v>
      </c>
      <c r="D8" s="167">
        <v>1.5916273530893532E-2</v>
      </c>
      <c r="E8" s="167">
        <v>1.7177250287414569E-2</v>
      </c>
      <c r="F8" s="168">
        <v>1.262658473388889E-2</v>
      </c>
    </row>
    <row r="9" spans="1:9" s="34" customFormat="1" ht="13.2" customHeight="1" x14ac:dyDescent="0.3">
      <c r="A9" s="169" t="s">
        <v>80</v>
      </c>
      <c r="B9" s="170"/>
      <c r="C9" s="170"/>
      <c r="D9" s="170"/>
      <c r="E9" s="170"/>
      <c r="F9" s="171"/>
    </row>
    <row r="10" spans="1:9" s="34" customFormat="1" ht="13.2" customHeight="1" x14ac:dyDescent="0.3">
      <c r="A10" s="161" t="s">
        <v>6</v>
      </c>
      <c r="B10" s="162">
        <v>882079</v>
      </c>
      <c r="C10" s="162">
        <v>739305</v>
      </c>
      <c r="D10" s="162">
        <v>993927</v>
      </c>
      <c r="E10" s="162">
        <v>1021895</v>
      </c>
      <c r="F10" s="164" t="s">
        <v>0</v>
      </c>
    </row>
    <row r="11" spans="1:9" s="34" customFormat="1" ht="13.2" customHeight="1" x14ac:dyDescent="0.3">
      <c r="A11" s="161" t="s">
        <v>223</v>
      </c>
      <c r="B11" s="166"/>
      <c r="C11" s="166">
        <v>-0.1618607857119374</v>
      </c>
      <c r="D11" s="166">
        <v>0.34440724734717065</v>
      </c>
      <c r="E11" s="166">
        <v>2.8138887463566187E-2</v>
      </c>
      <c r="F11" s="168">
        <v>7.0228449699599807E-2</v>
      </c>
    </row>
    <row r="12" spans="1:9" s="34" customFormat="1" ht="13.2" customHeight="1" x14ac:dyDescent="0.3">
      <c r="A12" s="157" t="s">
        <v>81</v>
      </c>
      <c r="B12" s="170"/>
      <c r="C12" s="170"/>
      <c r="D12" s="170"/>
      <c r="E12" s="170"/>
      <c r="F12" s="171"/>
    </row>
    <row r="13" spans="1:9" s="34" customFormat="1" ht="13.2" customHeight="1" x14ac:dyDescent="0.3">
      <c r="A13" s="161" t="s">
        <v>6</v>
      </c>
      <c r="B13" s="163">
        <v>2272327.2799999993</v>
      </c>
      <c r="C13" s="163">
        <v>2082470.5333333309</v>
      </c>
      <c r="D13" s="163">
        <v>2108912.0366666657</v>
      </c>
      <c r="E13" s="163">
        <v>2435265.5331333582</v>
      </c>
      <c r="F13" s="164" t="s">
        <v>0</v>
      </c>
    </row>
    <row r="14" spans="1:9" s="34" customFormat="1" ht="13.2" customHeight="1" x14ac:dyDescent="0.3">
      <c r="A14" s="161" t="s">
        <v>223</v>
      </c>
      <c r="B14" s="166"/>
      <c r="C14" s="166">
        <v>-8.3551673360480194E-2</v>
      </c>
      <c r="D14" s="166">
        <v>1.2697180060939894E-2</v>
      </c>
      <c r="E14" s="166">
        <v>0.15474969595342869</v>
      </c>
      <c r="F14" s="168">
        <v>2.796506755129613E-2</v>
      </c>
    </row>
    <row r="15" spans="1:9" s="34" customFormat="1" ht="13.2" customHeight="1" x14ac:dyDescent="0.3">
      <c r="A15" s="169" t="s">
        <v>82</v>
      </c>
      <c r="B15" s="170"/>
      <c r="C15" s="170"/>
      <c r="D15" s="170"/>
      <c r="E15" s="170"/>
      <c r="F15" s="171"/>
    </row>
    <row r="16" spans="1:9" s="34" customFormat="1" ht="13.2" customHeight="1" x14ac:dyDescent="0.3">
      <c r="A16" s="161" t="s">
        <v>6</v>
      </c>
      <c r="B16" s="163">
        <v>13177</v>
      </c>
      <c r="C16" s="163">
        <v>17840</v>
      </c>
      <c r="D16" s="163">
        <v>44578</v>
      </c>
      <c r="E16" s="163">
        <v>24366</v>
      </c>
      <c r="F16" s="164" t="s">
        <v>0</v>
      </c>
    </row>
    <row r="17" spans="1:6" s="34" customFormat="1" ht="13.2" customHeight="1" x14ac:dyDescent="0.3">
      <c r="A17" s="172" t="s">
        <v>223</v>
      </c>
      <c r="B17" s="173"/>
      <c r="C17" s="173">
        <v>0.35387417469833804</v>
      </c>
      <c r="D17" s="173">
        <v>1.4987668161434979</v>
      </c>
      <c r="E17" s="173">
        <v>-0.45340751043115435</v>
      </c>
      <c r="F17" s="174">
        <v>0.46641116013689388</v>
      </c>
    </row>
    <row r="18" spans="1:6" s="1" customFormat="1" ht="13.2" customHeight="1" x14ac:dyDescent="0.2">
      <c r="A18" s="1" t="s">
        <v>17</v>
      </c>
    </row>
    <row r="19" spans="1:6" s="1" customFormat="1" ht="26.1" customHeight="1" x14ac:dyDescent="0.2">
      <c r="A19" s="596" t="s">
        <v>450</v>
      </c>
      <c r="B19" s="596"/>
      <c r="C19" s="596"/>
      <c r="D19" s="596"/>
      <c r="E19" s="596"/>
      <c r="F19" s="596"/>
    </row>
    <row r="20" spans="1:6" x14ac:dyDescent="0.3">
      <c r="A20" s="3"/>
      <c r="B20" s="3"/>
      <c r="C20" s="3"/>
      <c r="D20" s="3"/>
      <c r="E20" s="3"/>
      <c r="F20" s="3"/>
    </row>
    <row r="21" spans="1:6" x14ac:dyDescent="0.3">
      <c r="A21" s="3"/>
      <c r="B21" s="3"/>
      <c r="C21" s="3"/>
      <c r="D21" s="3"/>
      <c r="E21" s="3"/>
      <c r="F21" s="3"/>
    </row>
    <row r="22" spans="1:6" x14ac:dyDescent="0.3">
      <c r="A22" s="3"/>
      <c r="B22" s="3"/>
      <c r="C22" s="3"/>
      <c r="D22" s="3"/>
      <c r="E22" s="3"/>
      <c r="F22" s="3"/>
    </row>
  </sheetData>
  <mergeCells count="2">
    <mergeCell ref="A2:F2"/>
    <mergeCell ref="A19:F19"/>
  </mergeCells>
  <hyperlinks>
    <hyperlink ref="A2:F2" location="Índice!A1" display="Tabela 15 -Evolução da formação nas instituições financeiras associadas (2014 - 2017)" xr:uid="{00000000-0004-0000-0F00-000000000000}"/>
  </hyperlinks>
  <pageMargins left="0.70866141732283472" right="0.70866141732283472" top="0.74803149606299213" bottom="0.74803149606299213" header="0.31496062992125984" footer="0.31496062992125984"/>
  <pageSetup paperSize="9" scale="93" orientation="portrait" verticalDpi="36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lha7">
    <pageSetUpPr fitToPage="1"/>
  </sheetPr>
  <dimension ref="A1:J19"/>
  <sheetViews>
    <sheetView showGridLines="0" workbookViewId="0">
      <selection activeCell="I13" sqref="I13"/>
    </sheetView>
  </sheetViews>
  <sheetFormatPr defaultColWidth="9.33203125" defaultRowHeight="14.4" x14ac:dyDescent="0.3"/>
  <cols>
    <col min="1" max="1" width="31" style="2" customWidth="1"/>
    <col min="2" max="10" width="10.6640625" style="2" customWidth="1"/>
    <col min="11" max="16384" width="9.33203125" style="2"/>
  </cols>
  <sheetData>
    <row r="1" spans="1:10" s="34" customFormat="1" ht="13.2" customHeight="1" x14ac:dyDescent="0.3"/>
    <row r="2" spans="1:10" s="34" customFormat="1" ht="13.2" customHeight="1" x14ac:dyDescent="0.3">
      <c r="A2" s="582" t="s">
        <v>473</v>
      </c>
      <c r="B2" s="582"/>
      <c r="C2" s="582"/>
      <c r="D2" s="582"/>
      <c r="E2" s="582"/>
      <c r="F2" s="582"/>
      <c r="G2" s="582"/>
      <c r="H2" s="582"/>
      <c r="I2" s="582"/>
      <c r="J2" s="582"/>
    </row>
    <row r="3" spans="1:10" s="34" customFormat="1" ht="13.2" customHeight="1" x14ac:dyDescent="0.3"/>
    <row r="4" spans="1:10" s="34" customFormat="1" ht="13.2" customHeight="1" x14ac:dyDescent="0.3">
      <c r="A4" s="72"/>
      <c r="B4" s="598">
        <v>2021</v>
      </c>
      <c r="C4" s="598"/>
      <c r="D4" s="599">
        <v>2022</v>
      </c>
      <c r="E4" s="599"/>
      <c r="F4" s="599">
        <v>2023</v>
      </c>
      <c r="G4" s="599"/>
      <c r="H4" s="599">
        <v>2024</v>
      </c>
      <c r="I4" s="599"/>
      <c r="J4" s="177" t="s">
        <v>12</v>
      </c>
    </row>
    <row r="5" spans="1:10" s="34" customFormat="1" ht="13.2" customHeight="1" x14ac:dyDescent="0.3">
      <c r="A5" s="77" t="s">
        <v>85</v>
      </c>
      <c r="B5" s="178"/>
      <c r="C5" s="179"/>
      <c r="D5" s="180"/>
      <c r="E5" s="179"/>
      <c r="F5" s="178"/>
      <c r="G5" s="178"/>
      <c r="H5" s="178"/>
      <c r="I5" s="178"/>
      <c r="J5" s="181"/>
    </row>
    <row r="6" spans="1:10" s="34" customFormat="1" ht="13.2" customHeight="1" x14ac:dyDescent="0.3">
      <c r="A6" s="89" t="s">
        <v>83</v>
      </c>
      <c r="B6" s="182">
        <v>10543</v>
      </c>
      <c r="C6" s="183">
        <v>0.80010624573119826</v>
      </c>
      <c r="D6" s="182">
        <v>14274</v>
      </c>
      <c r="E6" s="183">
        <v>0.80011210762331841</v>
      </c>
      <c r="F6" s="182">
        <v>39008</v>
      </c>
      <c r="G6" s="183">
        <v>0.8750504733276504</v>
      </c>
      <c r="H6" s="182">
        <v>19440</v>
      </c>
      <c r="I6" s="183">
        <v>0.7978330460477715</v>
      </c>
      <c r="J6" s="184">
        <v>0.81827546818248464</v>
      </c>
    </row>
    <row r="7" spans="1:10" s="34" customFormat="1" ht="13.2" customHeight="1" x14ac:dyDescent="0.3">
      <c r="A7" s="89" t="s">
        <v>84</v>
      </c>
      <c r="B7" s="182">
        <v>2634</v>
      </c>
      <c r="C7" s="183">
        <v>0.19989375426880171</v>
      </c>
      <c r="D7" s="182">
        <v>3566</v>
      </c>
      <c r="E7" s="183">
        <v>0.19988789237668161</v>
      </c>
      <c r="F7" s="182">
        <v>5570</v>
      </c>
      <c r="G7" s="183">
        <v>0.12494952667234958</v>
      </c>
      <c r="H7" s="182">
        <v>4926</v>
      </c>
      <c r="I7" s="183">
        <v>0.20216695395222853</v>
      </c>
      <c r="J7" s="184">
        <v>0.18172453181751536</v>
      </c>
    </row>
    <row r="8" spans="1:10" s="34" customFormat="1" ht="26.1" customHeight="1" x14ac:dyDescent="0.3">
      <c r="A8" s="77" t="s">
        <v>86</v>
      </c>
      <c r="B8" s="178"/>
      <c r="C8" s="179"/>
      <c r="D8" s="178"/>
      <c r="E8" s="179"/>
      <c r="F8" s="178"/>
      <c r="G8" s="178"/>
      <c r="H8" s="178"/>
      <c r="I8" s="178"/>
      <c r="J8" s="185"/>
    </row>
    <row r="9" spans="1:10" s="34" customFormat="1" ht="13.2" customHeight="1" x14ac:dyDescent="0.3">
      <c r="A9" s="89" t="s">
        <v>83</v>
      </c>
      <c r="B9" s="182">
        <v>778945</v>
      </c>
      <c r="C9" s="183">
        <v>0.88307849977156239</v>
      </c>
      <c r="D9" s="182">
        <v>657573</v>
      </c>
      <c r="E9" s="183">
        <v>0.88944752165885532</v>
      </c>
      <c r="F9" s="182">
        <v>845768</v>
      </c>
      <c r="G9" s="183">
        <v>0.85093573270471579</v>
      </c>
      <c r="H9" s="182">
        <v>879233</v>
      </c>
      <c r="I9" s="183">
        <v>0.86039465894245493</v>
      </c>
      <c r="J9" s="184">
        <v>0.87096410326939711</v>
      </c>
    </row>
    <row r="10" spans="1:10" s="34" customFormat="1" ht="13.2" customHeight="1" x14ac:dyDescent="0.3">
      <c r="A10" s="89" t="s">
        <v>84</v>
      </c>
      <c r="B10" s="182">
        <v>103134</v>
      </c>
      <c r="C10" s="183">
        <v>0.11692150022843759</v>
      </c>
      <c r="D10" s="182">
        <v>81732</v>
      </c>
      <c r="E10" s="183">
        <v>0.11055247834114472</v>
      </c>
      <c r="F10" s="182">
        <v>148159</v>
      </c>
      <c r="G10" s="183">
        <v>0.14906426729528427</v>
      </c>
      <c r="H10" s="182">
        <v>142662</v>
      </c>
      <c r="I10" s="183">
        <v>0.13960534105754505</v>
      </c>
      <c r="J10" s="184">
        <v>0.12903589673060289</v>
      </c>
    </row>
    <row r="11" spans="1:10" s="34" customFormat="1" ht="13.2" customHeight="1" x14ac:dyDescent="0.3">
      <c r="A11" s="77" t="s">
        <v>87</v>
      </c>
      <c r="B11" s="178"/>
      <c r="C11" s="186"/>
      <c r="D11" s="178"/>
      <c r="E11" s="186"/>
      <c r="F11" s="178"/>
      <c r="G11" s="186"/>
      <c r="H11" s="178"/>
      <c r="I11" s="186"/>
      <c r="J11" s="185"/>
    </row>
    <row r="12" spans="1:10" s="34" customFormat="1" ht="13.2" customHeight="1" x14ac:dyDescent="0.3">
      <c r="A12" s="89" t="s">
        <v>88</v>
      </c>
      <c r="B12" s="183">
        <v>0.08</v>
      </c>
      <c r="C12" s="183"/>
      <c r="D12" s="183">
        <v>0.11600000000000001</v>
      </c>
      <c r="E12" s="183"/>
      <c r="F12" s="183">
        <v>6.8000000000000005E-2</v>
      </c>
      <c r="G12" s="183"/>
      <c r="H12" s="183">
        <v>0.16700000000000001</v>
      </c>
      <c r="I12" s="183"/>
      <c r="J12" s="184">
        <v>0.10775000000000001</v>
      </c>
    </row>
    <row r="13" spans="1:10" s="34" customFormat="1" ht="13.2" customHeight="1" x14ac:dyDescent="0.3">
      <c r="A13" s="89" t="s">
        <v>384</v>
      </c>
      <c r="B13" s="183">
        <v>0.36899999999999999</v>
      </c>
      <c r="C13" s="183"/>
      <c r="D13" s="183">
        <v>0.23100000000000001</v>
      </c>
      <c r="E13" s="183"/>
      <c r="F13" s="183">
        <v>0.11899999999999999</v>
      </c>
      <c r="G13" s="183"/>
      <c r="H13" s="183">
        <v>0.214</v>
      </c>
      <c r="I13" s="183"/>
      <c r="J13" s="184">
        <v>0.23324999999999999</v>
      </c>
    </row>
    <row r="14" spans="1:10" s="34" customFormat="1" ht="13.2" customHeight="1" x14ac:dyDescent="0.3">
      <c r="A14" s="90" t="s">
        <v>385</v>
      </c>
      <c r="B14" s="187">
        <v>0.39800000000000002</v>
      </c>
      <c r="C14" s="183"/>
      <c r="D14" s="187">
        <v>0.51100000000000001</v>
      </c>
      <c r="E14" s="183"/>
      <c r="F14" s="187">
        <v>0.73799999999999999</v>
      </c>
      <c r="G14" s="183"/>
      <c r="H14" s="187">
        <v>0.497</v>
      </c>
      <c r="I14" s="183"/>
      <c r="J14" s="184">
        <v>0.53600000000000003</v>
      </c>
    </row>
    <row r="15" spans="1:10" s="34" customFormat="1" ht="13.2" customHeight="1" x14ac:dyDescent="0.3">
      <c r="A15" s="188" t="s">
        <v>89</v>
      </c>
      <c r="B15" s="189">
        <v>0.153</v>
      </c>
      <c r="C15" s="189"/>
      <c r="D15" s="189">
        <v>0.14199999999999999</v>
      </c>
      <c r="E15" s="189"/>
      <c r="F15" s="189">
        <v>7.4999999999999997E-2</v>
      </c>
      <c r="G15" s="189"/>
      <c r="H15" s="189">
        <v>0.122</v>
      </c>
      <c r="I15" s="189"/>
      <c r="J15" s="190">
        <v>0.123</v>
      </c>
    </row>
    <row r="16" spans="1:10" s="1" customFormat="1" ht="13.2" customHeight="1" x14ac:dyDescent="0.2">
      <c r="A16" s="1" t="s">
        <v>17</v>
      </c>
    </row>
    <row r="17" spans="1:10" s="1" customFormat="1" ht="13.2" customHeight="1" x14ac:dyDescent="0.2">
      <c r="A17" s="596" t="s">
        <v>451</v>
      </c>
      <c r="B17" s="596"/>
      <c r="C17" s="596"/>
      <c r="D17" s="596"/>
      <c r="E17" s="596"/>
    </row>
    <row r="18" spans="1:10" s="1" customFormat="1" ht="13.2" customHeight="1" x14ac:dyDescent="0.2">
      <c r="A18" s="597" t="s">
        <v>231</v>
      </c>
      <c r="B18" s="597"/>
      <c r="C18" s="597"/>
      <c r="D18" s="597"/>
      <c r="E18" s="597"/>
      <c r="F18" s="597"/>
      <c r="G18" s="597"/>
      <c r="H18" s="597"/>
      <c r="I18" s="597"/>
      <c r="J18" s="597"/>
    </row>
    <row r="19" spans="1:10" x14ac:dyDescent="0.3">
      <c r="A19" s="597"/>
      <c r="B19" s="597"/>
      <c r="C19" s="597"/>
      <c r="D19" s="597"/>
      <c r="E19" s="597"/>
      <c r="F19" s="597"/>
      <c r="G19" s="597"/>
      <c r="H19" s="597"/>
      <c r="I19" s="597"/>
      <c r="J19" s="597"/>
    </row>
  </sheetData>
  <mergeCells count="7">
    <mergeCell ref="A17:E17"/>
    <mergeCell ref="A18:J19"/>
    <mergeCell ref="A2:J2"/>
    <mergeCell ref="B4:C4"/>
    <mergeCell ref="D4:E4"/>
    <mergeCell ref="F4:G4"/>
    <mergeCell ref="H4:I4"/>
  </mergeCells>
  <hyperlinks>
    <hyperlink ref="A2:J2" location="Índice!A1" display="Tabela 16 - Evolução da tipologia de participações, ações de formação e  número de empregados, a 31 de dezembro (2014-2017)" xr:uid="{00000000-0004-0000-1000-000000000000}"/>
  </hyperlinks>
  <pageMargins left="0.70866141732283472" right="0.70866141732283472" top="0.74803149606299213" bottom="0.74803149606299213" header="0.31496062992125984" footer="0.31496062992125984"/>
  <pageSetup paperSize="9" orientation="landscape" verticalDpi="36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F24"/>
  <sheetViews>
    <sheetView showGridLines="0" workbookViewId="0">
      <selection activeCell="F3" sqref="F3"/>
    </sheetView>
  </sheetViews>
  <sheetFormatPr defaultColWidth="9.33203125" defaultRowHeight="14.4" x14ac:dyDescent="0.3"/>
  <cols>
    <col min="1" max="1" width="40.33203125" style="2" bestFit="1" customWidth="1"/>
    <col min="2" max="6" width="10.6640625" style="2" customWidth="1"/>
    <col min="7" max="16384" width="9.33203125" style="2"/>
  </cols>
  <sheetData>
    <row r="1" spans="1:6" s="34" customFormat="1" ht="13.2" customHeight="1" x14ac:dyDescent="0.3"/>
    <row r="2" spans="1:6" s="34" customFormat="1" ht="13.2" customHeight="1" x14ac:dyDescent="0.3">
      <c r="A2" s="582" t="s">
        <v>474</v>
      </c>
      <c r="B2" s="582"/>
      <c r="C2" s="582"/>
      <c r="D2" s="582"/>
      <c r="E2" s="582"/>
      <c r="F2" s="582"/>
    </row>
    <row r="3" spans="1:6" s="34" customFormat="1" ht="13.2" customHeight="1" x14ac:dyDescent="0.3"/>
    <row r="4" spans="1:6" s="34" customFormat="1" ht="13.2" customHeight="1" x14ac:dyDescent="0.3">
      <c r="A4" s="191"/>
      <c r="B4" s="192">
        <v>2021</v>
      </c>
      <c r="C4" s="192">
        <v>2022</v>
      </c>
      <c r="D4" s="193">
        <v>2023</v>
      </c>
      <c r="E4" s="193">
        <v>2024</v>
      </c>
      <c r="F4" s="194" t="s">
        <v>12</v>
      </c>
    </row>
    <row r="5" spans="1:6" s="34" customFormat="1" ht="13.2" customHeight="1" x14ac:dyDescent="0.3">
      <c r="A5" s="195" t="s">
        <v>215</v>
      </c>
      <c r="B5" s="196"/>
      <c r="C5" s="197"/>
      <c r="D5" s="197"/>
      <c r="E5" s="197"/>
      <c r="F5" s="198"/>
    </row>
    <row r="6" spans="1:6" s="34" customFormat="1" ht="13.2" customHeight="1" x14ac:dyDescent="0.3">
      <c r="A6" s="199" t="s">
        <v>386</v>
      </c>
      <c r="B6" s="200">
        <v>11801.075199999999</v>
      </c>
      <c r="C6" s="200">
        <v>16741.327593100003</v>
      </c>
      <c r="D6" s="200">
        <v>18545.494947700005</v>
      </c>
      <c r="E6" s="200">
        <v>18992.354592299322</v>
      </c>
      <c r="F6" s="201" t="s">
        <v>0</v>
      </c>
    </row>
    <row r="7" spans="1:6" s="34" customFormat="1" ht="13.2" customHeight="1" x14ac:dyDescent="0.3">
      <c r="A7" s="199" t="s">
        <v>90</v>
      </c>
      <c r="B7" s="200">
        <v>8005</v>
      </c>
      <c r="C7" s="200">
        <v>10765.389613100004</v>
      </c>
      <c r="D7" s="200">
        <v>12889.960667700005</v>
      </c>
      <c r="E7" s="200">
        <v>11802.711847582337</v>
      </c>
      <c r="F7" s="201" t="s">
        <v>0</v>
      </c>
    </row>
    <row r="8" spans="1:6" s="34" customFormat="1" ht="13.2" customHeight="1" x14ac:dyDescent="0.3">
      <c r="A8" s="199" t="s">
        <v>91</v>
      </c>
      <c r="B8" s="200">
        <v>3796.0752000000002</v>
      </c>
      <c r="C8" s="200">
        <v>5975.9379799999997</v>
      </c>
      <c r="D8" s="200">
        <v>5656.5342799999989</v>
      </c>
      <c r="E8" s="200">
        <v>7189.6427447169826</v>
      </c>
      <c r="F8" s="201" t="s">
        <v>0</v>
      </c>
    </row>
    <row r="9" spans="1:6" s="34" customFormat="1" ht="13.2" customHeight="1" x14ac:dyDescent="0.3">
      <c r="A9" s="199" t="s">
        <v>387</v>
      </c>
      <c r="B9" s="202"/>
      <c r="C9" s="203">
        <v>0.41862731228930761</v>
      </c>
      <c r="D9" s="203">
        <v>0.10776728097379773</v>
      </c>
      <c r="E9" s="203">
        <v>2.4095320500180817E-2</v>
      </c>
      <c r="F9" s="204">
        <v>0.18349663792109538</v>
      </c>
    </row>
    <row r="10" spans="1:6" s="34" customFormat="1" ht="13.2" customHeight="1" x14ac:dyDescent="0.3">
      <c r="A10" s="199" t="s">
        <v>388</v>
      </c>
      <c r="B10" s="203">
        <v>9.8910583517250305E-3</v>
      </c>
      <c r="C10" s="203">
        <v>1.4215408444840691E-2</v>
      </c>
      <c r="D10" s="203">
        <v>1.4959058195425647E-2</v>
      </c>
      <c r="E10" s="203">
        <v>1.3990036008147338E-2</v>
      </c>
      <c r="F10" s="205" t="s">
        <v>0</v>
      </c>
    </row>
    <row r="11" spans="1:6" s="34" customFormat="1" ht="13.2" customHeight="1" x14ac:dyDescent="0.3">
      <c r="A11" s="195" t="s">
        <v>216</v>
      </c>
      <c r="B11" s="206"/>
      <c r="C11" s="207"/>
      <c r="D11" s="207"/>
      <c r="E11" s="207"/>
      <c r="F11" s="208"/>
    </row>
    <row r="12" spans="1:6" s="34" customFormat="1" ht="13.2" customHeight="1" x14ac:dyDescent="0.3">
      <c r="A12" s="199" t="s">
        <v>92</v>
      </c>
      <c r="B12" s="209">
        <v>895.58133110723224</v>
      </c>
      <c r="C12" s="209">
        <v>938.41522382847552</v>
      </c>
      <c r="D12" s="209">
        <v>416.02348574857564</v>
      </c>
      <c r="E12" s="209">
        <v>779.46132283917439</v>
      </c>
      <c r="F12" s="201" t="s">
        <v>0</v>
      </c>
    </row>
    <row r="13" spans="1:6" s="34" customFormat="1" ht="13.2" customHeight="1" x14ac:dyDescent="0.3">
      <c r="A13" s="199" t="s">
        <v>223</v>
      </c>
      <c r="B13" s="202"/>
      <c r="C13" s="203">
        <v>4.7828032176917556E-2</v>
      </c>
      <c r="D13" s="203">
        <v>-0.55667440682460967</v>
      </c>
      <c r="E13" s="203">
        <v>0.87359932681839725</v>
      </c>
      <c r="F13" s="204">
        <v>0.12158431739023505</v>
      </c>
    </row>
    <row r="14" spans="1:6" s="34" customFormat="1" ht="13.2" customHeight="1" x14ac:dyDescent="0.3">
      <c r="A14" s="195" t="s">
        <v>93</v>
      </c>
      <c r="B14" s="206"/>
      <c r="C14" s="207"/>
      <c r="D14" s="207"/>
      <c r="E14" s="207"/>
      <c r="F14" s="208"/>
    </row>
    <row r="15" spans="1:6" s="34" customFormat="1" ht="13.2" customHeight="1" x14ac:dyDescent="0.3">
      <c r="A15" s="199" t="s">
        <v>92</v>
      </c>
      <c r="B15" s="210">
        <v>271.5512724929817</v>
      </c>
      <c r="C15" s="210">
        <v>383.39503488068527</v>
      </c>
      <c r="D15" s="210">
        <v>418.0585412344177</v>
      </c>
      <c r="E15" s="210">
        <v>420.90185919152805</v>
      </c>
      <c r="F15" s="201" t="s">
        <v>0</v>
      </c>
    </row>
    <row r="16" spans="1:6" s="34" customFormat="1" ht="13.2" customHeight="1" x14ac:dyDescent="0.3">
      <c r="A16" s="199" t="s">
        <v>223</v>
      </c>
      <c r="B16" s="202"/>
      <c r="C16" s="203">
        <v>0.41186977825925752</v>
      </c>
      <c r="D16" s="203">
        <v>9.0411985550412632E-2</v>
      </c>
      <c r="E16" s="203">
        <v>6.8012435500415247E-3</v>
      </c>
      <c r="F16" s="204">
        <v>0.16969433578657056</v>
      </c>
    </row>
    <row r="17" spans="1:6" s="34" customFormat="1" ht="13.2" customHeight="1" x14ac:dyDescent="0.3">
      <c r="A17" s="195" t="s">
        <v>94</v>
      </c>
      <c r="B17" s="206"/>
      <c r="C17" s="211"/>
      <c r="D17" s="211"/>
      <c r="E17" s="211"/>
      <c r="F17" s="208"/>
    </row>
    <row r="18" spans="1:6" s="34" customFormat="1" ht="13.2" customHeight="1" x14ac:dyDescent="0.3">
      <c r="A18" s="199" t="s">
        <v>92</v>
      </c>
      <c r="B18" s="212">
        <v>13.378705535445238</v>
      </c>
      <c r="C18" s="212">
        <v>22.644683308106941</v>
      </c>
      <c r="D18" s="212">
        <v>18.658809900224064</v>
      </c>
      <c r="E18" s="212">
        <v>18.585426675244836</v>
      </c>
      <c r="F18" s="201" t="s">
        <v>0</v>
      </c>
    </row>
    <row r="19" spans="1:6" s="34" customFormat="1" ht="13.2" customHeight="1" x14ac:dyDescent="0.3">
      <c r="A19" s="213" t="s">
        <v>223</v>
      </c>
      <c r="B19" s="214"/>
      <c r="C19" s="215">
        <v>0.69259150282608672</v>
      </c>
      <c r="D19" s="215">
        <v>-0.17601806806703757</v>
      </c>
      <c r="E19" s="215">
        <v>-3.9328995456643367E-3</v>
      </c>
      <c r="F19" s="216">
        <v>0.1708801784044616</v>
      </c>
    </row>
    <row r="20" spans="1:6" s="1" customFormat="1" ht="13.2" customHeight="1" x14ac:dyDescent="0.2">
      <c r="A20" s="1" t="s">
        <v>17</v>
      </c>
    </row>
    <row r="21" spans="1:6" s="1" customFormat="1" ht="13.2" customHeight="1" x14ac:dyDescent="0.2">
      <c r="A21" s="596" t="s">
        <v>451</v>
      </c>
      <c r="B21" s="596"/>
      <c r="C21" s="596"/>
      <c r="D21" s="596"/>
      <c r="E21" s="596"/>
    </row>
    <row r="22" spans="1:6" s="409" customFormat="1" ht="26.1" customHeight="1" x14ac:dyDescent="0.2">
      <c r="A22" s="597" t="s">
        <v>203</v>
      </c>
      <c r="B22" s="597"/>
      <c r="C22" s="597"/>
      <c r="D22" s="597"/>
      <c r="E22" s="597"/>
      <c r="F22" s="597"/>
    </row>
    <row r="23" spans="1:6" s="1" customFormat="1" ht="13.2" customHeight="1" x14ac:dyDescent="0.2">
      <c r="A23" s="576" t="s">
        <v>204</v>
      </c>
      <c r="B23" s="576"/>
      <c r="C23" s="576"/>
      <c r="D23" s="576"/>
      <c r="E23" s="576"/>
      <c r="F23" s="576"/>
    </row>
    <row r="24" spans="1:6" s="1" customFormat="1" ht="13.2" customHeight="1" x14ac:dyDescent="0.2">
      <c r="A24" s="576" t="s">
        <v>217</v>
      </c>
      <c r="B24" s="576"/>
      <c r="C24" s="576"/>
      <c r="D24" s="576"/>
      <c r="E24" s="576"/>
      <c r="F24" s="576"/>
    </row>
  </sheetData>
  <mergeCells count="5">
    <mergeCell ref="A2:F2"/>
    <mergeCell ref="A23:F23"/>
    <mergeCell ref="A24:F24"/>
    <mergeCell ref="A21:E21"/>
    <mergeCell ref="A22:F22"/>
  </mergeCells>
  <hyperlinks>
    <hyperlink ref="A2:F2" location="Índice!A1" display="Tabela 17 - Evolução dos gastos com atividades de formação (2014-2017)" xr:uid="{00000000-0004-0000-1100-000000000000}"/>
  </hyperlinks>
  <pageMargins left="0.70866141732283472" right="0.70866141732283472" top="0.74803149606299213" bottom="0.74803149606299213" header="0.31496062992125984" footer="0.31496062992125984"/>
  <pageSetup paperSize="9" scale="93" orientation="portrait" verticalDpi="36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H14"/>
  <sheetViews>
    <sheetView showGridLines="0" workbookViewId="0">
      <selection activeCell="B6" sqref="B6:F7"/>
    </sheetView>
  </sheetViews>
  <sheetFormatPr defaultColWidth="9.33203125" defaultRowHeight="14.4" x14ac:dyDescent="0.3"/>
  <cols>
    <col min="1" max="1" width="40.33203125" style="2" bestFit="1" customWidth="1"/>
    <col min="2" max="6" width="10.6640625" style="2" customWidth="1"/>
    <col min="7" max="16384" width="9.33203125" style="2"/>
  </cols>
  <sheetData>
    <row r="1" spans="1:8" s="34" customFormat="1" ht="13.2" customHeight="1" x14ac:dyDescent="0.3"/>
    <row r="2" spans="1:8" s="34" customFormat="1" ht="13.2" customHeight="1" x14ac:dyDescent="0.3">
      <c r="A2" s="582" t="s">
        <v>475</v>
      </c>
      <c r="B2" s="582"/>
      <c r="C2" s="582"/>
      <c r="D2" s="582"/>
      <c r="E2" s="582"/>
      <c r="F2" s="582"/>
    </row>
    <row r="3" spans="1:8" s="34" customFormat="1" ht="13.2" customHeight="1" x14ac:dyDescent="0.3"/>
    <row r="4" spans="1:8" s="34" customFormat="1" ht="13.2" customHeight="1" x14ac:dyDescent="0.3">
      <c r="A4" s="304"/>
      <c r="B4" s="305">
        <v>2021</v>
      </c>
      <c r="C4" s="192">
        <v>2022</v>
      </c>
      <c r="D4" s="192">
        <v>2023</v>
      </c>
      <c r="E4" s="193">
        <v>2024</v>
      </c>
      <c r="F4" s="194" t="s">
        <v>12</v>
      </c>
    </row>
    <row r="5" spans="1:8" s="34" customFormat="1" ht="13.2" customHeight="1" x14ac:dyDescent="0.3">
      <c r="A5" s="291" t="s">
        <v>95</v>
      </c>
      <c r="B5" s="178"/>
      <c r="C5" s="180"/>
      <c r="D5" s="178"/>
      <c r="E5" s="178"/>
      <c r="F5" s="292"/>
    </row>
    <row r="6" spans="1:8" s="34" customFormat="1" ht="13.2" customHeight="1" x14ac:dyDescent="0.3">
      <c r="A6" s="306" t="s">
        <v>6</v>
      </c>
      <c r="B6" s="139">
        <v>3449</v>
      </c>
      <c r="C6" s="139">
        <v>3282</v>
      </c>
      <c r="D6" s="139">
        <v>3246</v>
      </c>
      <c r="E6" s="139">
        <v>3203</v>
      </c>
      <c r="F6" s="307" t="s">
        <v>0</v>
      </c>
      <c r="H6" s="508"/>
    </row>
    <row r="7" spans="1:8" s="34" customFormat="1" ht="13.2" customHeight="1" x14ac:dyDescent="0.3">
      <c r="A7" s="410" t="s">
        <v>223</v>
      </c>
      <c r="B7" s="411" t="s">
        <v>0</v>
      </c>
      <c r="C7" s="411">
        <v>-4.8000000000000001E-2</v>
      </c>
      <c r="D7" s="411">
        <v>-1.0999999999999999E-2</v>
      </c>
      <c r="E7" s="411">
        <v>-1.2999999999999999E-2</v>
      </c>
      <c r="F7" s="318">
        <v>-2.3999999999999997E-2</v>
      </c>
    </row>
    <row r="8" spans="1:8" ht="13.2" customHeight="1" x14ac:dyDescent="0.3">
      <c r="A8" s="1" t="s">
        <v>17</v>
      </c>
    </row>
    <row r="9" spans="1:8" ht="13.2" customHeight="1" x14ac:dyDescent="0.3">
      <c r="A9" s="576" t="s">
        <v>443</v>
      </c>
      <c r="B9" s="576"/>
      <c r="C9" s="576"/>
      <c r="D9" s="576"/>
      <c r="E9" s="576"/>
    </row>
    <row r="10" spans="1:8" x14ac:dyDescent="0.3">
      <c r="C10" s="7"/>
      <c r="D10" s="7"/>
      <c r="E10" s="7"/>
    </row>
    <row r="14" spans="1:8" x14ac:dyDescent="0.3">
      <c r="B14" s="8"/>
      <c r="C14" s="8"/>
      <c r="D14" s="8"/>
      <c r="E14" s="8"/>
    </row>
  </sheetData>
  <mergeCells count="2">
    <mergeCell ref="A2:F2"/>
    <mergeCell ref="A9:E9"/>
  </mergeCells>
  <hyperlinks>
    <hyperlink ref="A2:F2" location="Índice!A1" display="Tabela 18 - Evolução do número de balcões, a 31 de dezembro (2014-2017)" xr:uid="{00000000-0004-0000-1200-000000000000}"/>
  </hyperlinks>
  <pageMargins left="0.70866141732283472" right="0.70866141732283472" top="0.74803149606299213" bottom="0.74803149606299213" header="0.31496062992125984" footer="0.31496062992125984"/>
  <pageSetup paperSize="9" scale="93" orientation="portrait"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2">
    <pageSetUpPr fitToPage="1"/>
  </sheetPr>
  <dimension ref="A1:M19"/>
  <sheetViews>
    <sheetView showGridLines="0" zoomScaleNormal="100" workbookViewId="0">
      <selection activeCell="A2" sqref="A2:M2"/>
    </sheetView>
  </sheetViews>
  <sheetFormatPr defaultColWidth="9.33203125" defaultRowHeight="14.4" x14ac:dyDescent="0.3"/>
  <cols>
    <col min="1" max="1" width="39.33203125" style="2" bestFit="1" customWidth="1"/>
    <col min="2" max="4" width="10.6640625" style="2" customWidth="1"/>
    <col min="5" max="13" width="11.6640625" style="2" customWidth="1"/>
    <col min="14" max="16384" width="9.33203125" style="2"/>
  </cols>
  <sheetData>
    <row r="1" spans="1:13" s="34" customFormat="1" ht="13.8" x14ac:dyDescent="0.3"/>
    <row r="2" spans="1:13" s="34" customFormat="1" ht="13.8" x14ac:dyDescent="0.3">
      <c r="A2" s="574" t="s">
        <v>458</v>
      </c>
      <c r="B2" s="574"/>
      <c r="C2" s="574"/>
      <c r="D2" s="574"/>
      <c r="E2" s="574"/>
      <c r="F2" s="574"/>
      <c r="G2" s="574"/>
      <c r="H2" s="574"/>
      <c r="I2" s="574"/>
      <c r="J2" s="574"/>
      <c r="K2" s="574"/>
      <c r="L2" s="574"/>
      <c r="M2" s="574"/>
    </row>
    <row r="3" spans="1:13" s="34" customFormat="1" ht="13.8" x14ac:dyDescent="0.3"/>
    <row r="4" spans="1:13" s="34" customFormat="1" ht="35.25" customHeight="1" x14ac:dyDescent="0.3">
      <c r="A4" s="217"/>
      <c r="B4" s="578" t="s">
        <v>1</v>
      </c>
      <c r="C4" s="579"/>
      <c r="D4" s="579"/>
      <c r="E4" s="580"/>
      <c r="F4" s="578" t="s">
        <v>389</v>
      </c>
      <c r="G4" s="579"/>
      <c r="H4" s="579"/>
      <c r="I4" s="580"/>
      <c r="J4" s="578" t="s">
        <v>2</v>
      </c>
      <c r="K4" s="579"/>
      <c r="L4" s="579"/>
      <c r="M4" s="581"/>
    </row>
    <row r="5" spans="1:13" s="34" customFormat="1" ht="13.2" customHeight="1" x14ac:dyDescent="0.3">
      <c r="A5" s="218"/>
      <c r="B5" s="219">
        <v>2021</v>
      </c>
      <c r="C5" s="219">
        <v>2022</v>
      </c>
      <c r="D5" s="219">
        <v>2023</v>
      </c>
      <c r="E5" s="219">
        <v>2024</v>
      </c>
      <c r="F5" s="219">
        <v>2021</v>
      </c>
      <c r="G5" s="219">
        <v>2022</v>
      </c>
      <c r="H5" s="219">
        <v>2023</v>
      </c>
      <c r="I5" s="219">
        <v>2024</v>
      </c>
      <c r="J5" s="219">
        <v>2021</v>
      </c>
      <c r="K5" s="219">
        <v>2022</v>
      </c>
      <c r="L5" s="219">
        <v>2023</v>
      </c>
      <c r="M5" s="219">
        <v>2024</v>
      </c>
    </row>
    <row r="6" spans="1:13" s="34" customFormat="1" ht="13.2" customHeight="1" x14ac:dyDescent="0.3">
      <c r="A6" s="241" t="s">
        <v>393</v>
      </c>
      <c r="B6" s="242"/>
      <c r="C6" s="243"/>
      <c r="D6" s="243"/>
      <c r="E6" s="243"/>
      <c r="F6" s="243"/>
      <c r="G6" s="243"/>
      <c r="H6" s="243"/>
      <c r="I6" s="243"/>
      <c r="J6" s="243"/>
      <c r="K6" s="243"/>
      <c r="L6" s="243"/>
      <c r="M6" s="244"/>
    </row>
    <row r="7" spans="1:13" s="34" customFormat="1" ht="13.2" customHeight="1" x14ac:dyDescent="0.3">
      <c r="A7" s="245" t="s">
        <v>3</v>
      </c>
      <c r="B7" s="246">
        <v>14</v>
      </c>
      <c r="C7" s="246">
        <v>14</v>
      </c>
      <c r="D7" s="246">
        <v>14</v>
      </c>
      <c r="E7" s="246">
        <v>15</v>
      </c>
      <c r="F7" s="246">
        <v>23</v>
      </c>
      <c r="G7" s="246">
        <v>22</v>
      </c>
      <c r="H7" s="246">
        <v>22</v>
      </c>
      <c r="I7" s="246">
        <v>22</v>
      </c>
      <c r="J7" s="247">
        <f t="shared" ref="J7:M10" si="0">+B7/F7</f>
        <v>0.60869565217391308</v>
      </c>
      <c r="K7" s="247">
        <f t="shared" si="0"/>
        <v>0.63636363636363635</v>
      </c>
      <c r="L7" s="247">
        <f t="shared" si="0"/>
        <v>0.63636363636363635</v>
      </c>
      <c r="M7" s="248">
        <f t="shared" si="0"/>
        <v>0.68181818181818177</v>
      </c>
    </row>
    <row r="8" spans="1:13" s="34" customFormat="1" ht="13.2" customHeight="1" x14ac:dyDescent="0.3">
      <c r="A8" s="245" t="s">
        <v>4</v>
      </c>
      <c r="B8" s="246">
        <v>4</v>
      </c>
      <c r="C8" s="246">
        <v>4</v>
      </c>
      <c r="D8" s="246">
        <v>4</v>
      </c>
      <c r="E8" s="246">
        <v>4</v>
      </c>
      <c r="F8" s="246">
        <v>9</v>
      </c>
      <c r="G8" s="246">
        <v>9</v>
      </c>
      <c r="H8" s="246">
        <v>9</v>
      </c>
      <c r="I8" s="246">
        <v>9</v>
      </c>
      <c r="J8" s="247">
        <f t="shared" si="0"/>
        <v>0.44444444444444442</v>
      </c>
      <c r="K8" s="247">
        <f t="shared" si="0"/>
        <v>0.44444444444444442</v>
      </c>
      <c r="L8" s="247">
        <f t="shared" si="0"/>
        <v>0.44444444444444442</v>
      </c>
      <c r="M8" s="248">
        <f t="shared" si="0"/>
        <v>0.44444444444444442</v>
      </c>
    </row>
    <row r="9" spans="1:13" s="34" customFormat="1" ht="13.2" customHeight="1" x14ac:dyDescent="0.3">
      <c r="A9" s="245" t="s">
        <v>5</v>
      </c>
      <c r="B9" s="246">
        <v>6</v>
      </c>
      <c r="C9" s="246">
        <v>6</v>
      </c>
      <c r="D9" s="246">
        <v>6</v>
      </c>
      <c r="E9" s="246">
        <v>6</v>
      </c>
      <c r="F9" s="246">
        <v>34</v>
      </c>
      <c r="G9" s="246">
        <v>32</v>
      </c>
      <c r="H9" s="246">
        <v>32</v>
      </c>
      <c r="I9" s="246">
        <v>34</v>
      </c>
      <c r="J9" s="247">
        <f t="shared" si="0"/>
        <v>0.17647058823529413</v>
      </c>
      <c r="K9" s="247">
        <f t="shared" si="0"/>
        <v>0.1875</v>
      </c>
      <c r="L9" s="247">
        <f t="shared" si="0"/>
        <v>0.1875</v>
      </c>
      <c r="M9" s="248">
        <f t="shared" si="0"/>
        <v>0.17647058823529413</v>
      </c>
    </row>
    <row r="10" spans="1:13" s="34" customFormat="1" ht="13.2" customHeight="1" x14ac:dyDescent="0.3">
      <c r="A10" s="249" t="s">
        <v>6</v>
      </c>
      <c r="B10" s="250">
        <f t="shared" ref="B10:C10" si="1">+SUM(B7:B9)</f>
        <v>24</v>
      </c>
      <c r="C10" s="250">
        <f t="shared" si="1"/>
        <v>24</v>
      </c>
      <c r="D10" s="250">
        <f t="shared" ref="D10" si="2">+SUM(D7:D9)</f>
        <v>24</v>
      </c>
      <c r="E10" s="250">
        <f t="shared" ref="E10:I10" si="3">+SUM(E7:E9)</f>
        <v>25</v>
      </c>
      <c r="F10" s="250">
        <f t="shared" ref="F10:H10" si="4">+SUM(F7:F9)</f>
        <v>66</v>
      </c>
      <c r="G10" s="250">
        <f t="shared" si="4"/>
        <v>63</v>
      </c>
      <c r="H10" s="250">
        <f t="shared" si="4"/>
        <v>63</v>
      </c>
      <c r="I10" s="250">
        <f t="shared" si="3"/>
        <v>65</v>
      </c>
      <c r="J10" s="251">
        <f t="shared" si="0"/>
        <v>0.36363636363636365</v>
      </c>
      <c r="K10" s="251">
        <f t="shared" si="0"/>
        <v>0.38095238095238093</v>
      </c>
      <c r="L10" s="251">
        <f t="shared" si="0"/>
        <v>0.38095238095238093</v>
      </c>
      <c r="M10" s="252">
        <f t="shared" si="0"/>
        <v>0.38461538461538464</v>
      </c>
    </row>
    <row r="11" spans="1:13" s="34" customFormat="1" ht="13.2" customHeight="1" x14ac:dyDescent="0.3">
      <c r="A11" s="253" t="s">
        <v>144</v>
      </c>
      <c r="B11" s="254"/>
      <c r="C11" s="255"/>
      <c r="D11" s="255"/>
      <c r="E11" s="255"/>
      <c r="F11" s="255"/>
      <c r="G11" s="255"/>
      <c r="H11" s="255"/>
      <c r="I11" s="255"/>
      <c r="J11" s="261"/>
      <c r="K11" s="261"/>
      <c r="L11" s="261"/>
      <c r="M11" s="262"/>
    </row>
    <row r="12" spans="1:13" s="34" customFormat="1" ht="13.2" customHeight="1" x14ac:dyDescent="0.3">
      <c r="A12" s="245" t="s">
        <v>3</v>
      </c>
      <c r="B12" s="256">
        <v>305512</v>
      </c>
      <c r="C12" s="256">
        <v>300495</v>
      </c>
      <c r="D12" s="256">
        <v>299516</v>
      </c>
      <c r="E12" s="256">
        <v>318131.71706440998</v>
      </c>
      <c r="F12" s="256">
        <v>307860</v>
      </c>
      <c r="G12" s="256">
        <v>302857</v>
      </c>
      <c r="H12" s="256">
        <v>301833</v>
      </c>
      <c r="I12" s="256">
        <v>320369.09181285003</v>
      </c>
      <c r="J12" s="247">
        <f>+B12/F12</f>
        <v>0.99237315662963688</v>
      </c>
      <c r="K12" s="247">
        <f t="shared" ref="J12:M15" si="5">+C12/G12</f>
        <v>0.9922009397174244</v>
      </c>
      <c r="L12" s="247">
        <f t="shared" si="5"/>
        <v>0.99232356965606805</v>
      </c>
      <c r="M12" s="248">
        <f t="shared" si="5"/>
        <v>0.99301625904115909</v>
      </c>
    </row>
    <row r="13" spans="1:13" s="34" customFormat="1" ht="13.2" customHeight="1" x14ac:dyDescent="0.3">
      <c r="A13" s="245" t="s">
        <v>4</v>
      </c>
      <c r="B13" s="256">
        <v>103316</v>
      </c>
      <c r="C13" s="256">
        <v>101480</v>
      </c>
      <c r="D13" s="256">
        <v>100469</v>
      </c>
      <c r="E13" s="256">
        <v>104755.98581443999</v>
      </c>
      <c r="F13" s="256">
        <v>105516</v>
      </c>
      <c r="G13" s="256">
        <v>103899</v>
      </c>
      <c r="H13" s="256">
        <v>103413</v>
      </c>
      <c r="I13" s="256">
        <v>107947.55697539999</v>
      </c>
      <c r="J13" s="247">
        <f t="shared" si="5"/>
        <v>0.97915008150422689</v>
      </c>
      <c r="K13" s="247">
        <f t="shared" si="5"/>
        <v>0.97671777399204995</v>
      </c>
      <c r="L13" s="247">
        <f t="shared" si="5"/>
        <v>0.97153162561766893</v>
      </c>
      <c r="M13" s="248">
        <f t="shared" si="5"/>
        <v>0.97043405844110653</v>
      </c>
    </row>
    <row r="14" spans="1:13" s="34" customFormat="1" ht="13.2" customHeight="1" x14ac:dyDescent="0.3">
      <c r="A14" s="245" t="s">
        <v>5</v>
      </c>
      <c r="B14" s="256">
        <v>18378</v>
      </c>
      <c r="C14" s="256">
        <v>21961</v>
      </c>
      <c r="D14" s="256">
        <v>22513</v>
      </c>
      <c r="E14" s="256">
        <v>24204.141777840003</v>
      </c>
      <c r="F14" s="256">
        <v>31544</v>
      </c>
      <c r="G14" s="256">
        <v>35792</v>
      </c>
      <c r="H14" s="256">
        <v>36916</v>
      </c>
      <c r="I14" s="256">
        <v>39471.517579450221</v>
      </c>
      <c r="J14" s="247">
        <f t="shared" si="5"/>
        <v>0.58261476033477044</v>
      </c>
      <c r="K14" s="247">
        <f t="shared" si="5"/>
        <v>0.61357286544479217</v>
      </c>
      <c r="L14" s="247">
        <f t="shared" si="5"/>
        <v>0.60984397009426805</v>
      </c>
      <c r="M14" s="248">
        <f t="shared" si="5"/>
        <v>0.61320524930719245</v>
      </c>
    </row>
    <row r="15" spans="1:13" s="34" customFormat="1" ht="13.2" customHeight="1" x14ac:dyDescent="0.3">
      <c r="A15" s="257" t="s">
        <v>6</v>
      </c>
      <c r="B15" s="258">
        <f t="shared" ref="B15:D15" si="6">+SUM(B12:B14)</f>
        <v>427206</v>
      </c>
      <c r="C15" s="258">
        <f t="shared" si="6"/>
        <v>423936</v>
      </c>
      <c r="D15" s="258">
        <f t="shared" si="6"/>
        <v>422498</v>
      </c>
      <c r="E15" s="258">
        <f t="shared" ref="E15:I15" si="7">+SUM(E12:E14)</f>
        <v>447091.84465668997</v>
      </c>
      <c r="F15" s="258">
        <f t="shared" ref="F15:H15" si="8">+SUM(F12:F14)</f>
        <v>444920</v>
      </c>
      <c r="G15" s="258">
        <f t="shared" si="8"/>
        <v>442548</v>
      </c>
      <c r="H15" s="258">
        <f t="shared" si="8"/>
        <v>442162</v>
      </c>
      <c r="I15" s="258">
        <f t="shared" si="7"/>
        <v>467788.16636770027</v>
      </c>
      <c r="J15" s="259">
        <f t="shared" si="5"/>
        <v>0.96018610087206691</v>
      </c>
      <c r="K15" s="259">
        <f t="shared" si="5"/>
        <v>0.95794354510697144</v>
      </c>
      <c r="L15" s="259">
        <f t="shared" si="5"/>
        <v>0.95552761205169146</v>
      </c>
      <c r="M15" s="260">
        <f t="shared" si="5"/>
        <v>0.95575706441718289</v>
      </c>
    </row>
    <row r="16" spans="1:13" x14ac:dyDescent="0.3">
      <c r="A16" s="1" t="s">
        <v>16</v>
      </c>
      <c r="B16" s="1"/>
      <c r="C16" s="1"/>
      <c r="D16" s="1"/>
      <c r="E16" s="1"/>
      <c r="F16" s="1"/>
      <c r="G16" s="1"/>
      <c r="H16" s="1"/>
      <c r="I16" s="1"/>
      <c r="J16" s="1"/>
      <c r="K16" s="1"/>
      <c r="L16" s="1"/>
      <c r="M16" s="1"/>
    </row>
    <row r="17" spans="1:13" ht="26.1" customHeight="1" x14ac:dyDescent="0.3">
      <c r="A17" s="575" t="s">
        <v>317</v>
      </c>
      <c r="B17" s="575"/>
      <c r="C17" s="575"/>
      <c r="D17" s="575"/>
      <c r="E17" s="575"/>
      <c r="F17" s="575"/>
      <c r="G17" s="575"/>
      <c r="H17" s="575"/>
      <c r="I17" s="575"/>
      <c r="J17" s="575"/>
      <c r="K17" s="575"/>
      <c r="L17" s="575"/>
      <c r="M17" s="575"/>
    </row>
    <row r="18" spans="1:13" x14ac:dyDescent="0.3">
      <c r="A18" s="576" t="s">
        <v>18</v>
      </c>
      <c r="B18" s="576"/>
      <c r="C18" s="576"/>
      <c r="D18" s="576"/>
      <c r="E18" s="576"/>
      <c r="F18" s="576"/>
      <c r="G18" s="576"/>
      <c r="H18" s="576"/>
      <c r="I18" s="576"/>
      <c r="J18" s="576"/>
      <c r="K18" s="576"/>
      <c r="L18" s="576"/>
      <c r="M18" s="576"/>
    </row>
    <row r="19" spans="1:13" x14ac:dyDescent="0.3">
      <c r="A19" s="577"/>
      <c r="B19" s="577"/>
      <c r="C19" s="577"/>
      <c r="D19" s="577"/>
      <c r="E19" s="577"/>
      <c r="F19" s="577"/>
      <c r="G19" s="577"/>
      <c r="H19" s="577"/>
      <c r="I19" s="577"/>
      <c r="J19" s="577"/>
      <c r="K19" s="577"/>
      <c r="L19" s="577"/>
      <c r="M19" s="577"/>
    </row>
  </sheetData>
  <mergeCells count="7">
    <mergeCell ref="A2:M2"/>
    <mergeCell ref="A17:M17"/>
    <mergeCell ref="A18:M18"/>
    <mergeCell ref="A19:M19"/>
    <mergeCell ref="B4:E4"/>
    <mergeCell ref="F4:I4"/>
    <mergeCell ref="J4:M4"/>
  </mergeCells>
  <hyperlinks>
    <hyperlink ref="A2:M2" location="Índice!A1" display="Tabela 1 - Representatividade dos Associados no sistema bancário português, total e por origem/forma de representação legal, a 31 de dezembro (2016-2017)" xr:uid="{00000000-0004-0000-0100-000000000000}"/>
  </hyperlinks>
  <pageMargins left="0.70866141732283472" right="0.70866141732283472" top="0.74803149606299213" bottom="0.74803149606299213" header="0.31496062992125984" footer="0.31496062992125984"/>
  <pageSetup paperSize="9" scale="74" orientation="landscape" verticalDpi="36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22"/>
  <sheetViews>
    <sheetView showGridLines="0" workbookViewId="0">
      <selection activeCell="E5" sqref="E5"/>
    </sheetView>
  </sheetViews>
  <sheetFormatPr defaultColWidth="9.33203125" defaultRowHeight="14.4" x14ac:dyDescent="0.3"/>
  <cols>
    <col min="1" max="1" width="51.33203125" style="2" customWidth="1"/>
    <col min="2" max="6" width="10.6640625" style="2" customWidth="1"/>
    <col min="7" max="8" width="9.33203125" style="2"/>
    <col min="9" max="9" width="9.88671875" style="2" bestFit="1" customWidth="1"/>
    <col min="10" max="16384" width="9.33203125" style="2"/>
  </cols>
  <sheetData>
    <row r="1" spans="1:6" s="34" customFormat="1" ht="13.2" customHeight="1" x14ac:dyDescent="0.3"/>
    <row r="2" spans="1:6" s="34" customFormat="1" ht="13.2" customHeight="1" x14ac:dyDescent="0.3">
      <c r="A2" s="582" t="s">
        <v>476</v>
      </c>
      <c r="B2" s="582"/>
      <c r="C2" s="582"/>
      <c r="D2" s="582"/>
      <c r="E2" s="582"/>
      <c r="F2" s="582"/>
    </row>
    <row r="3" spans="1:6" s="34" customFormat="1" ht="13.2" customHeight="1" x14ac:dyDescent="0.3"/>
    <row r="4" spans="1:6" s="34" customFormat="1" ht="13.2" customHeight="1" x14ac:dyDescent="0.3">
      <c r="A4" s="304"/>
      <c r="B4" s="305">
        <v>2021</v>
      </c>
      <c r="C4" s="192">
        <v>2022</v>
      </c>
      <c r="D4" s="193">
        <v>2023</v>
      </c>
      <c r="E4" s="193">
        <v>2024</v>
      </c>
      <c r="F4" s="194" t="s">
        <v>12</v>
      </c>
    </row>
    <row r="5" spans="1:6" s="34" customFormat="1" ht="13.2" customHeight="1" x14ac:dyDescent="0.3">
      <c r="A5" s="291" t="s">
        <v>30</v>
      </c>
      <c r="B5" s="178"/>
      <c r="C5" s="180"/>
      <c r="D5" s="178"/>
      <c r="E5" s="178"/>
      <c r="F5" s="292"/>
    </row>
    <row r="6" spans="1:6" s="34" customFormat="1" ht="13.2" customHeight="1" x14ac:dyDescent="0.3">
      <c r="A6" s="306" t="s">
        <v>6</v>
      </c>
      <c r="B6" s="182">
        <v>2236</v>
      </c>
      <c r="C6" s="182">
        <v>2085</v>
      </c>
      <c r="D6" s="182">
        <v>2051</v>
      </c>
      <c r="E6" s="182">
        <v>2023</v>
      </c>
      <c r="F6" s="295" t="s">
        <v>0</v>
      </c>
    </row>
    <row r="7" spans="1:6" s="34" customFormat="1" ht="13.2" customHeight="1" x14ac:dyDescent="0.3">
      <c r="A7" s="306" t="s">
        <v>223</v>
      </c>
      <c r="B7" s="297" t="s">
        <v>0</v>
      </c>
      <c r="C7" s="297">
        <v>-6.7531305903398953E-2</v>
      </c>
      <c r="D7" s="297">
        <v>-1.6306954436450805E-2</v>
      </c>
      <c r="E7" s="297">
        <v>-1.3651877133105783E-2</v>
      </c>
      <c r="F7" s="298">
        <v>-3.249671249098518E-2</v>
      </c>
    </row>
    <row r="8" spans="1:6" s="34" customFormat="1" ht="13.2" customHeight="1" x14ac:dyDescent="0.3">
      <c r="A8" s="309" t="s">
        <v>226</v>
      </c>
      <c r="B8" s="297" t="s">
        <v>0</v>
      </c>
      <c r="C8" s="297">
        <v>-4.2780806030733538E-2</v>
      </c>
      <c r="D8" s="297">
        <v>-1.0359536867763551E-2</v>
      </c>
      <c r="E8" s="297">
        <v>-8.6260012322858896E-3</v>
      </c>
      <c r="F8" s="298">
        <v>-2.058878137692766E-2</v>
      </c>
    </row>
    <row r="9" spans="1:6" s="34" customFormat="1" ht="13.2" customHeight="1" x14ac:dyDescent="0.3">
      <c r="A9" s="291" t="s">
        <v>31</v>
      </c>
      <c r="B9" s="178"/>
      <c r="C9" s="412"/>
      <c r="D9" s="178"/>
      <c r="E9" s="178"/>
      <c r="F9" s="292"/>
    </row>
    <row r="10" spans="1:6" s="34" customFormat="1" ht="13.2" customHeight="1" x14ac:dyDescent="0.3">
      <c r="A10" s="306" t="s">
        <v>6</v>
      </c>
      <c r="B10" s="182">
        <v>810</v>
      </c>
      <c r="C10" s="413">
        <v>797</v>
      </c>
      <c r="D10" s="182">
        <v>783</v>
      </c>
      <c r="E10" s="182">
        <v>784</v>
      </c>
      <c r="F10" s="295" t="s">
        <v>0</v>
      </c>
    </row>
    <row r="11" spans="1:6" s="34" customFormat="1" ht="13.2" customHeight="1" x14ac:dyDescent="0.3">
      <c r="A11" s="306" t="s">
        <v>223</v>
      </c>
      <c r="B11" s="297" t="s">
        <v>0</v>
      </c>
      <c r="C11" s="297">
        <v>-1.6049382716049387E-2</v>
      </c>
      <c r="D11" s="297">
        <v>-1.7565872020075313E-2</v>
      </c>
      <c r="E11" s="297">
        <v>1.2771392081736277E-3</v>
      </c>
      <c r="F11" s="298">
        <v>-1.0779371842650357E-2</v>
      </c>
    </row>
    <row r="12" spans="1:6" s="34" customFormat="1" ht="13.2" customHeight="1" x14ac:dyDescent="0.3">
      <c r="A12" s="309" t="s">
        <v>226</v>
      </c>
      <c r="B12" s="297" t="s">
        <v>0</v>
      </c>
      <c r="C12" s="297">
        <v>-3.7692084662220961E-3</v>
      </c>
      <c r="D12" s="297">
        <v>-6.0938452163314155E-4</v>
      </c>
      <c r="E12" s="297">
        <v>3.080714725816247E-4</v>
      </c>
      <c r="F12" s="298">
        <v>-1.3568405050912041E-3</v>
      </c>
    </row>
    <row r="13" spans="1:6" s="34" customFormat="1" ht="13.2" customHeight="1" x14ac:dyDescent="0.3">
      <c r="A13" s="291" t="s">
        <v>32</v>
      </c>
      <c r="B13" s="178"/>
      <c r="C13" s="412"/>
      <c r="D13" s="178"/>
      <c r="E13" s="178"/>
      <c r="F13" s="292"/>
    </row>
    <row r="14" spans="1:6" s="34" customFormat="1" ht="13.2" customHeight="1" x14ac:dyDescent="0.3">
      <c r="A14" s="306" t="s">
        <v>6</v>
      </c>
      <c r="B14" s="182">
        <v>403</v>
      </c>
      <c r="C14" s="413">
        <v>400</v>
      </c>
      <c r="D14" s="182">
        <v>412</v>
      </c>
      <c r="E14" s="182">
        <v>396</v>
      </c>
      <c r="F14" s="295" t="s">
        <v>0</v>
      </c>
    </row>
    <row r="15" spans="1:6" s="34" customFormat="1" ht="13.2" customHeight="1" x14ac:dyDescent="0.3">
      <c r="A15" s="306" t="s">
        <v>223</v>
      </c>
      <c r="B15" s="296" t="s">
        <v>0</v>
      </c>
      <c r="C15" s="297">
        <v>-7.4441687344912744E-3</v>
      </c>
      <c r="D15" s="297">
        <v>3.0000000000000027E-2</v>
      </c>
      <c r="E15" s="297">
        <v>-3.8834951456310662E-2</v>
      </c>
      <c r="F15" s="298">
        <v>-5.42637339693397E-3</v>
      </c>
    </row>
    <row r="16" spans="1:6" s="34" customFormat="1" ht="13.2" customHeight="1" x14ac:dyDescent="0.3">
      <c r="A16" s="314" t="s">
        <v>226</v>
      </c>
      <c r="B16" s="414" t="s">
        <v>0</v>
      </c>
      <c r="C16" s="415">
        <v>-8.6981733835894443E-4</v>
      </c>
      <c r="D16" s="416">
        <v>-2.6020852139652106E-18</v>
      </c>
      <c r="E16" s="416">
        <v>-4.9291435613062233E-3</v>
      </c>
      <c r="F16" s="417">
        <v>-1.9329869665550567E-3</v>
      </c>
    </row>
    <row r="17" spans="1:9" ht="13.2" customHeight="1" x14ac:dyDescent="0.3">
      <c r="A17" s="1" t="s">
        <v>17</v>
      </c>
    </row>
    <row r="18" spans="1:9" ht="13.2" customHeight="1" x14ac:dyDescent="0.3">
      <c r="A18" s="576" t="s">
        <v>443</v>
      </c>
      <c r="B18" s="576"/>
      <c r="C18" s="576"/>
      <c r="D18" s="576"/>
      <c r="E18" s="576"/>
    </row>
    <row r="19" spans="1:9" x14ac:dyDescent="0.3">
      <c r="B19" s="8"/>
      <c r="C19" s="8"/>
      <c r="D19" s="8"/>
      <c r="E19" s="8"/>
      <c r="F19" s="8"/>
    </row>
    <row r="20" spans="1:9" x14ac:dyDescent="0.3">
      <c r="C20" s="6"/>
      <c r="D20" s="6"/>
      <c r="E20" s="6"/>
      <c r="F20" s="6"/>
    </row>
    <row r="22" spans="1:9" x14ac:dyDescent="0.3">
      <c r="I22" s="571"/>
    </row>
  </sheetData>
  <mergeCells count="2">
    <mergeCell ref="A2:F2"/>
    <mergeCell ref="A18:E18"/>
  </mergeCells>
  <hyperlinks>
    <hyperlink ref="A2:F2" location="Índice!A1" display="Tabela 19 - Evolução do número de balcões em Portugal, por dimensão, a 31 de dezembro (2014-2017)" xr:uid="{00000000-0004-0000-1300-000000000000}"/>
  </hyperlinks>
  <pageMargins left="0.70866141732283472" right="0.70866141732283472" top="0.74803149606299213" bottom="0.74803149606299213" header="0.31496062992125984" footer="0.31496062992125984"/>
  <pageSetup paperSize="9" scale="83" orientation="portrait" verticalDpi="36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F20"/>
  <sheetViews>
    <sheetView showGridLines="0" workbookViewId="0">
      <selection activeCell="C19" sqref="C19"/>
    </sheetView>
  </sheetViews>
  <sheetFormatPr defaultColWidth="9.33203125" defaultRowHeight="14.4" x14ac:dyDescent="0.3"/>
  <cols>
    <col min="1" max="1" width="50.6640625" style="2" customWidth="1"/>
    <col min="2" max="6" width="10.6640625" style="2" customWidth="1"/>
    <col min="7" max="16384" width="9.33203125" style="2"/>
  </cols>
  <sheetData>
    <row r="1" spans="1:6" s="34" customFormat="1" ht="13.2" customHeight="1" x14ac:dyDescent="0.3"/>
    <row r="2" spans="1:6" s="34" customFormat="1" ht="13.2" customHeight="1" x14ac:dyDescent="0.3">
      <c r="A2" s="582" t="s">
        <v>514</v>
      </c>
      <c r="B2" s="582"/>
      <c r="C2" s="582"/>
      <c r="D2" s="582"/>
      <c r="E2" s="582"/>
      <c r="F2" s="582"/>
    </row>
    <row r="3" spans="1:6" s="34" customFormat="1" ht="13.2" customHeight="1" x14ac:dyDescent="0.3"/>
    <row r="4" spans="1:6" s="34" customFormat="1" ht="13.2" customHeight="1" x14ac:dyDescent="0.3">
      <c r="A4" s="304"/>
      <c r="B4" s="305">
        <v>2021</v>
      </c>
      <c r="C4" s="192">
        <v>2022</v>
      </c>
      <c r="D4" s="192">
        <v>2023</v>
      </c>
      <c r="E4" s="193">
        <v>2024</v>
      </c>
      <c r="F4" s="194" t="s">
        <v>12</v>
      </c>
    </row>
    <row r="5" spans="1:6" s="34" customFormat="1" ht="13.2" customHeight="1" x14ac:dyDescent="0.3">
      <c r="A5" s="291" t="s">
        <v>38</v>
      </c>
      <c r="B5" s="178"/>
      <c r="C5" s="180"/>
      <c r="D5" s="178"/>
      <c r="E5" s="178"/>
      <c r="F5" s="292"/>
    </row>
    <row r="6" spans="1:6" s="34" customFormat="1" ht="13.2" customHeight="1" x14ac:dyDescent="0.3">
      <c r="A6" s="306" t="s">
        <v>6</v>
      </c>
      <c r="B6" s="182">
        <v>2660</v>
      </c>
      <c r="C6" s="182">
        <v>2529</v>
      </c>
      <c r="D6" s="182">
        <v>2508</v>
      </c>
      <c r="E6" s="182">
        <v>2482</v>
      </c>
      <c r="F6" s="295" t="s">
        <v>0</v>
      </c>
    </row>
    <row r="7" spans="1:6" s="34" customFormat="1" ht="13.2" customHeight="1" x14ac:dyDescent="0.3">
      <c r="A7" s="306" t="s">
        <v>223</v>
      </c>
      <c r="B7" s="297" t="s">
        <v>0</v>
      </c>
      <c r="C7" s="297">
        <v>-4.9248120300751874E-2</v>
      </c>
      <c r="D7" s="297">
        <v>-8.3036773428232236E-3</v>
      </c>
      <c r="E7" s="297">
        <v>-1.0366826156299802E-2</v>
      </c>
      <c r="F7" s="298">
        <v>-2.2639541266624968E-2</v>
      </c>
    </row>
    <row r="8" spans="1:6" s="34" customFormat="1" ht="13.35" customHeight="1" x14ac:dyDescent="0.3">
      <c r="A8" s="309" t="s">
        <v>226</v>
      </c>
      <c r="B8" s="297" t="s">
        <v>0</v>
      </c>
      <c r="C8" s="297">
        <v>-3.6982023775007242E-2</v>
      </c>
      <c r="D8" s="297">
        <v>-7.3985374771480704E-3</v>
      </c>
      <c r="E8" s="297">
        <v>-8.0098582871226329E-3</v>
      </c>
      <c r="F8" s="298">
        <v>-1.8463473179759316E-2</v>
      </c>
    </row>
    <row r="9" spans="1:6" s="34" customFormat="1" ht="13.2" customHeight="1" x14ac:dyDescent="0.3">
      <c r="A9" s="291" t="s">
        <v>39</v>
      </c>
      <c r="B9" s="178"/>
      <c r="C9" s="412"/>
      <c r="D9" s="178"/>
      <c r="E9" s="178"/>
      <c r="F9" s="292"/>
    </row>
    <row r="10" spans="1:6" s="34" customFormat="1" ht="13.2" customHeight="1" x14ac:dyDescent="0.3">
      <c r="A10" s="306" t="s">
        <v>6</v>
      </c>
      <c r="B10" s="182">
        <v>703</v>
      </c>
      <c r="C10" s="413">
        <v>670</v>
      </c>
      <c r="D10" s="182">
        <v>653</v>
      </c>
      <c r="E10" s="182">
        <v>636</v>
      </c>
      <c r="F10" s="295" t="s">
        <v>0</v>
      </c>
    </row>
    <row r="11" spans="1:6" s="34" customFormat="1" ht="13.2" customHeight="1" x14ac:dyDescent="0.3">
      <c r="A11" s="306" t="s">
        <v>223</v>
      </c>
      <c r="B11" s="297" t="s">
        <v>0</v>
      </c>
      <c r="C11" s="297">
        <v>-4.6941678520625918E-2</v>
      </c>
      <c r="D11" s="297">
        <v>-2.5373134328358193E-2</v>
      </c>
      <c r="E11" s="297">
        <v>-2.6033690658499253E-2</v>
      </c>
      <c r="F11" s="298">
        <v>-3.2782834502494453E-2</v>
      </c>
    </row>
    <row r="12" spans="1:6" s="34" customFormat="1" ht="13.35" customHeight="1" x14ac:dyDescent="0.3">
      <c r="A12" s="309" t="s">
        <v>226</v>
      </c>
      <c r="B12" s="297" t="s">
        <v>0</v>
      </c>
      <c r="C12" s="297">
        <v>-9.5679907219483884E-3</v>
      </c>
      <c r="D12" s="297">
        <v>-5.1797684338817764E-3</v>
      </c>
      <c r="E12" s="297">
        <v>-5.2372150338878543E-3</v>
      </c>
      <c r="F12" s="298">
        <v>-6.6616580632393391E-3</v>
      </c>
    </row>
    <row r="13" spans="1:6" s="34" customFormat="1" ht="13.2" customHeight="1" x14ac:dyDescent="0.3">
      <c r="A13" s="291" t="s">
        <v>40</v>
      </c>
      <c r="B13" s="178"/>
      <c r="C13" s="412"/>
      <c r="D13" s="178"/>
      <c r="E13" s="178"/>
      <c r="F13" s="292"/>
    </row>
    <row r="14" spans="1:6" s="34" customFormat="1" ht="13.2" customHeight="1" x14ac:dyDescent="0.3">
      <c r="A14" s="306" t="s">
        <v>6</v>
      </c>
      <c r="B14" s="182">
        <v>86</v>
      </c>
      <c r="C14" s="413">
        <v>83</v>
      </c>
      <c r="D14" s="182">
        <v>85</v>
      </c>
      <c r="E14" s="182">
        <v>85</v>
      </c>
      <c r="F14" s="295" t="s">
        <v>0</v>
      </c>
    </row>
    <row r="15" spans="1:6" s="34" customFormat="1" ht="13.2" customHeight="1" x14ac:dyDescent="0.3">
      <c r="A15" s="306" t="s">
        <v>223</v>
      </c>
      <c r="B15" s="296" t="s">
        <v>0</v>
      </c>
      <c r="C15" s="297">
        <v>-3.4883720930232509E-2</v>
      </c>
      <c r="D15" s="297">
        <v>2.4096385542168752E-2</v>
      </c>
      <c r="E15" s="297">
        <v>0</v>
      </c>
      <c r="F15" s="298">
        <v>-3.5957784626879188E-3</v>
      </c>
    </row>
    <row r="16" spans="1:6" s="34" customFormat="1" ht="13.35" customHeight="1" x14ac:dyDescent="0.3">
      <c r="A16" s="314" t="s">
        <v>226</v>
      </c>
      <c r="B16" s="414" t="s">
        <v>0</v>
      </c>
      <c r="C16" s="415">
        <v>-8.6981733835894443E-4</v>
      </c>
      <c r="D16" s="416">
        <v>6.0938452163314828E-4</v>
      </c>
      <c r="E16" s="416">
        <v>0</v>
      </c>
      <c r="F16" s="417">
        <v>-8.6810938908598714E-5</v>
      </c>
    </row>
    <row r="17" spans="1:5" ht="13.2" customHeight="1" x14ac:dyDescent="0.3">
      <c r="A17" s="1" t="s">
        <v>17</v>
      </c>
    </row>
    <row r="18" spans="1:5" ht="13.2" customHeight="1" x14ac:dyDescent="0.3">
      <c r="A18" s="576" t="s">
        <v>443</v>
      </c>
      <c r="B18" s="576"/>
      <c r="C18" s="576"/>
      <c r="D18" s="576"/>
      <c r="E18" s="576"/>
    </row>
    <row r="19" spans="1:5" x14ac:dyDescent="0.3">
      <c r="C19" s="6"/>
      <c r="D19" s="6"/>
      <c r="E19" s="6"/>
    </row>
    <row r="20" spans="1:5" x14ac:dyDescent="0.3">
      <c r="C20" s="6"/>
    </row>
  </sheetData>
  <mergeCells count="2">
    <mergeCell ref="A2:F2"/>
    <mergeCell ref="A18:E18"/>
  </mergeCells>
  <hyperlinks>
    <hyperlink ref="A2:F2" location="Índice!A1" display="Tabela 20 - Evolução do número de balcões em Portugal, por origem/forma de representação legal, a 31 de dezembro (2014-2017)" xr:uid="{00000000-0004-0000-1400-000000000000}"/>
  </hyperlinks>
  <pageMargins left="0.70866141732283472" right="0.70866141732283472" top="0.74803149606299213" bottom="0.74803149606299213" header="0.31496062992125984" footer="0.31496062992125984"/>
  <pageSetup paperSize="9" scale="84" orientation="portrait" verticalDpi="36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F18"/>
  <sheetViews>
    <sheetView showGridLines="0" workbookViewId="0">
      <selection activeCell="E3" sqref="E3"/>
    </sheetView>
  </sheetViews>
  <sheetFormatPr defaultColWidth="9.33203125" defaultRowHeight="14.4" x14ac:dyDescent="0.3"/>
  <cols>
    <col min="1" max="1" width="40.33203125" style="2" bestFit="1" customWidth="1"/>
    <col min="2" max="6" width="10.6640625" style="2" customWidth="1"/>
    <col min="7" max="16384" width="9.33203125" style="2"/>
  </cols>
  <sheetData>
    <row r="1" spans="1:6" s="34" customFormat="1" ht="13.2" customHeight="1" x14ac:dyDescent="0.3"/>
    <row r="2" spans="1:6" s="34" customFormat="1" ht="13.2" customHeight="1" x14ac:dyDescent="0.3">
      <c r="A2" s="582" t="s">
        <v>477</v>
      </c>
      <c r="B2" s="582"/>
      <c r="C2" s="582"/>
      <c r="D2" s="582"/>
      <c r="E2" s="582"/>
      <c r="F2" s="582"/>
    </row>
    <row r="3" spans="1:6" s="34" customFormat="1" ht="13.2" customHeight="1" x14ac:dyDescent="0.3"/>
    <row r="4" spans="1:6" s="34" customFormat="1" ht="13.2" customHeight="1" x14ac:dyDescent="0.3">
      <c r="A4" s="304"/>
      <c r="B4" s="305">
        <v>2021</v>
      </c>
      <c r="C4" s="192">
        <v>2022</v>
      </c>
      <c r="D4" s="193">
        <v>2023</v>
      </c>
      <c r="E4" s="193">
        <v>2024</v>
      </c>
      <c r="F4" s="194" t="s">
        <v>12</v>
      </c>
    </row>
    <row r="5" spans="1:6" s="34" customFormat="1" ht="13.2" customHeight="1" x14ac:dyDescent="0.3">
      <c r="A5" s="291" t="s">
        <v>96</v>
      </c>
      <c r="B5" s="178"/>
      <c r="C5" s="180"/>
      <c r="D5" s="178"/>
      <c r="E5" s="178"/>
      <c r="F5" s="292"/>
    </row>
    <row r="6" spans="1:6" s="34" customFormat="1" ht="13.2" customHeight="1" x14ac:dyDescent="0.3">
      <c r="A6" s="306" t="s">
        <v>6</v>
      </c>
      <c r="B6" s="182">
        <v>12611</v>
      </c>
      <c r="C6" s="182">
        <v>10612</v>
      </c>
      <c r="D6" s="182">
        <v>11560</v>
      </c>
      <c r="E6" s="182">
        <v>11528</v>
      </c>
      <c r="F6" s="295"/>
    </row>
    <row r="7" spans="1:6" s="34" customFormat="1" ht="13.2" customHeight="1" x14ac:dyDescent="0.3">
      <c r="A7" s="306" t="s">
        <v>223</v>
      </c>
      <c r="B7" s="297" t="s">
        <v>0</v>
      </c>
      <c r="C7" s="297">
        <v>-0.15851240980096737</v>
      </c>
      <c r="D7" s="297">
        <v>8.9332830757632875E-2</v>
      </c>
      <c r="E7" s="297">
        <v>-2.7681660899654403E-3</v>
      </c>
      <c r="F7" s="298">
        <v>-2.3982581711099977E-2</v>
      </c>
    </row>
    <row r="8" spans="1:6" s="34" customFormat="1" ht="13.2" customHeight="1" x14ac:dyDescent="0.3">
      <c r="A8" s="291" t="s">
        <v>97</v>
      </c>
      <c r="B8" s="178"/>
      <c r="C8" s="412"/>
      <c r="D8" s="178"/>
      <c r="E8" s="178"/>
      <c r="F8" s="292"/>
    </row>
    <row r="9" spans="1:6" s="34" customFormat="1" ht="13.2" customHeight="1" x14ac:dyDescent="0.3">
      <c r="A9" s="306" t="s">
        <v>6</v>
      </c>
      <c r="B9" s="182">
        <v>5705</v>
      </c>
      <c r="C9" s="413">
        <v>4493</v>
      </c>
      <c r="D9" s="182">
        <v>4768</v>
      </c>
      <c r="E9" s="182">
        <v>4886</v>
      </c>
      <c r="F9" s="295"/>
    </row>
    <row r="10" spans="1:6" s="34" customFormat="1" ht="13.2" customHeight="1" x14ac:dyDescent="0.3">
      <c r="A10" s="306" t="s">
        <v>223</v>
      </c>
      <c r="B10" s="297" t="s">
        <v>0</v>
      </c>
      <c r="C10" s="297">
        <v>-0.2124452234881683</v>
      </c>
      <c r="D10" s="297">
        <v>6.1206320943690162E-2</v>
      </c>
      <c r="E10" s="297">
        <v>2.4748322147650992E-2</v>
      </c>
      <c r="F10" s="298">
        <v>-4.2163526798942384E-2</v>
      </c>
    </row>
    <row r="11" spans="1:6" s="34" customFormat="1" ht="13.2" customHeight="1" x14ac:dyDescent="0.3">
      <c r="A11" s="291" t="s">
        <v>98</v>
      </c>
      <c r="B11" s="178"/>
      <c r="C11" s="412"/>
      <c r="D11" s="178"/>
      <c r="E11" s="178"/>
      <c r="F11" s="292"/>
    </row>
    <row r="12" spans="1:6" s="34" customFormat="1" ht="13.2" customHeight="1" x14ac:dyDescent="0.3">
      <c r="A12" s="306" t="s">
        <v>6</v>
      </c>
      <c r="B12" s="182">
        <v>1364</v>
      </c>
      <c r="C12" s="413">
        <v>625</v>
      </c>
      <c r="D12" s="182">
        <v>609</v>
      </c>
      <c r="E12" s="182">
        <v>501</v>
      </c>
      <c r="F12" s="295"/>
    </row>
    <row r="13" spans="1:6" s="34" customFormat="1" ht="13.2" customHeight="1" x14ac:dyDescent="0.3">
      <c r="A13" s="306" t="s">
        <v>223</v>
      </c>
      <c r="B13" s="297" t="s">
        <v>0</v>
      </c>
      <c r="C13" s="297">
        <v>-0.5417888563049853</v>
      </c>
      <c r="D13" s="297">
        <v>-2.5599999999999956E-2</v>
      </c>
      <c r="E13" s="297">
        <v>-0.17733990147783252</v>
      </c>
      <c r="F13" s="298">
        <v>-0.24824291926093925</v>
      </c>
    </row>
    <row r="14" spans="1:6" s="34" customFormat="1" ht="13.2" customHeight="1" x14ac:dyDescent="0.3">
      <c r="A14" s="291" t="s">
        <v>99</v>
      </c>
      <c r="B14" s="178"/>
      <c r="C14" s="412"/>
      <c r="D14" s="178"/>
      <c r="E14" s="178"/>
      <c r="F14" s="292"/>
    </row>
    <row r="15" spans="1:6" s="34" customFormat="1" ht="13.2" customHeight="1" x14ac:dyDescent="0.3">
      <c r="A15" s="306" t="s">
        <v>6</v>
      </c>
      <c r="B15" s="182">
        <v>5542</v>
      </c>
      <c r="C15" s="413">
        <v>5494</v>
      </c>
      <c r="D15" s="182">
        <v>6183</v>
      </c>
      <c r="E15" s="182">
        <v>6141</v>
      </c>
      <c r="F15" s="295"/>
    </row>
    <row r="16" spans="1:6" s="34" customFormat="1" ht="13.2" customHeight="1" x14ac:dyDescent="0.3">
      <c r="A16" s="410" t="s">
        <v>223</v>
      </c>
      <c r="B16" s="418" t="s">
        <v>100</v>
      </c>
      <c r="C16" s="302">
        <v>-8.6611331649224521E-3</v>
      </c>
      <c r="D16" s="302">
        <v>0.12540953767746643</v>
      </c>
      <c r="E16" s="302">
        <v>-6.7928190198932592E-3</v>
      </c>
      <c r="F16" s="303">
        <v>3.6651861830883571E-2</v>
      </c>
    </row>
    <row r="17" spans="1:5" ht="13.2" customHeight="1" x14ac:dyDescent="0.3">
      <c r="A17" s="1" t="s">
        <v>17</v>
      </c>
    </row>
    <row r="18" spans="1:5" ht="13.2" customHeight="1" x14ac:dyDescent="0.3">
      <c r="A18" s="576" t="s">
        <v>443</v>
      </c>
      <c r="B18" s="576"/>
      <c r="C18" s="576"/>
      <c r="D18" s="576"/>
      <c r="E18" s="576"/>
    </row>
  </sheetData>
  <mergeCells count="2">
    <mergeCell ref="A2:F2"/>
    <mergeCell ref="A18:E18"/>
  </mergeCells>
  <hyperlinks>
    <hyperlink ref="A2:F2" location="Índice!A1" display="Tabela 21 - Evolução de promotores externos em Portugal, por tipologia, a 31 de dezembro (2014-2017)" xr:uid="{00000000-0004-0000-1500-000000000000}"/>
  </hyperlinks>
  <pageMargins left="0.70866141732283472" right="0.70866141732283472" top="0.74803149606299213" bottom="0.74803149606299213" header="0.31496062992125984" footer="0.31496062992125984"/>
  <pageSetup paperSize="9" scale="93" orientation="portrait" verticalDpi="36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lha8">
    <pageSetUpPr fitToPage="1"/>
  </sheetPr>
  <dimension ref="A1:O33"/>
  <sheetViews>
    <sheetView showGridLines="0" workbookViewId="0">
      <selection activeCell="C9" sqref="C9"/>
    </sheetView>
  </sheetViews>
  <sheetFormatPr defaultColWidth="9.33203125" defaultRowHeight="14.4" x14ac:dyDescent="0.3"/>
  <cols>
    <col min="1" max="1" width="31" style="2" customWidth="1"/>
    <col min="2" max="10" width="10.6640625" style="2" customWidth="1"/>
    <col min="11" max="16384" width="9.33203125" style="2"/>
  </cols>
  <sheetData>
    <row r="1" spans="1:15" s="34" customFormat="1" ht="13.2" customHeight="1" x14ac:dyDescent="0.3"/>
    <row r="2" spans="1:15" s="34" customFormat="1" ht="13.2" customHeight="1" x14ac:dyDescent="0.3">
      <c r="A2" s="582" t="s">
        <v>478</v>
      </c>
      <c r="B2" s="582"/>
      <c r="C2" s="582"/>
      <c r="D2" s="582"/>
      <c r="E2" s="582"/>
      <c r="F2" s="582"/>
      <c r="G2" s="582"/>
      <c r="H2" s="582"/>
      <c r="I2" s="582"/>
      <c r="J2" s="582"/>
      <c r="K2" s="582"/>
      <c r="L2" s="582"/>
      <c r="M2" s="582"/>
      <c r="N2" s="582"/>
      <c r="O2" s="582"/>
    </row>
    <row r="3" spans="1:15" s="34" customFormat="1" ht="13.2" customHeight="1" x14ac:dyDescent="0.3"/>
    <row r="4" spans="1:15" s="34" customFormat="1" ht="13.2" customHeight="1" x14ac:dyDescent="0.3">
      <c r="A4" s="419"/>
      <c r="B4" s="587" t="s">
        <v>6</v>
      </c>
      <c r="C4" s="588"/>
      <c r="D4" s="587" t="s">
        <v>11</v>
      </c>
      <c r="E4" s="588"/>
      <c r="F4" s="587" t="s">
        <v>12</v>
      </c>
      <c r="G4" s="588"/>
      <c r="H4" s="587" t="s">
        <v>13</v>
      </c>
      <c r="I4" s="588"/>
      <c r="J4" s="587" t="s">
        <v>3</v>
      </c>
      <c r="K4" s="588"/>
      <c r="L4" s="587" t="s">
        <v>4</v>
      </c>
      <c r="M4" s="588"/>
      <c r="N4" s="587" t="s">
        <v>5</v>
      </c>
      <c r="O4" s="588"/>
    </row>
    <row r="5" spans="1:15" s="34" customFormat="1" ht="13.2" customHeight="1" x14ac:dyDescent="0.3">
      <c r="A5" s="320" t="s">
        <v>101</v>
      </c>
      <c r="B5" s="420"/>
      <c r="C5" s="421"/>
      <c r="D5" s="420"/>
      <c r="E5" s="422"/>
      <c r="F5" s="420"/>
      <c r="G5" s="422"/>
      <c r="H5" s="420"/>
      <c r="I5" s="421"/>
      <c r="J5" s="420"/>
      <c r="K5" s="422"/>
      <c r="L5" s="420"/>
      <c r="M5" s="422"/>
      <c r="N5" s="420"/>
      <c r="O5" s="423"/>
    </row>
    <row r="6" spans="1:15" s="34" customFormat="1" ht="13.2" customHeight="1" x14ac:dyDescent="0.3">
      <c r="A6" s="325" t="s">
        <v>6</v>
      </c>
      <c r="B6" s="326">
        <v>3203</v>
      </c>
      <c r="C6" s="490">
        <v>0.99999999999999989</v>
      </c>
      <c r="D6" s="326">
        <v>2023</v>
      </c>
      <c r="E6" s="327">
        <v>0.99999999999999978</v>
      </c>
      <c r="F6" s="326">
        <v>784</v>
      </c>
      <c r="G6" s="327">
        <v>0.99999999999999989</v>
      </c>
      <c r="H6" s="326">
        <v>396</v>
      </c>
      <c r="I6" s="490">
        <v>1</v>
      </c>
      <c r="J6" s="326">
        <v>2482</v>
      </c>
      <c r="K6" s="327">
        <v>0.99999999999999978</v>
      </c>
      <c r="L6" s="326">
        <v>636</v>
      </c>
      <c r="M6" s="327">
        <v>1</v>
      </c>
      <c r="N6" s="326">
        <v>85</v>
      </c>
      <c r="O6" s="328">
        <v>1</v>
      </c>
    </row>
    <row r="7" spans="1:15" s="34" customFormat="1" ht="13.2" customHeight="1" x14ac:dyDescent="0.3">
      <c r="A7" s="320" t="s">
        <v>102</v>
      </c>
      <c r="B7" s="321"/>
      <c r="C7" s="491"/>
      <c r="D7" s="321"/>
      <c r="E7" s="323"/>
      <c r="F7" s="321"/>
      <c r="G7" s="323"/>
      <c r="H7" s="321"/>
      <c r="I7" s="491"/>
      <c r="J7" s="321"/>
      <c r="K7" s="323"/>
      <c r="L7" s="321"/>
      <c r="M7" s="323"/>
      <c r="N7" s="321"/>
      <c r="O7" s="324"/>
    </row>
    <row r="8" spans="1:15" s="34" customFormat="1" ht="13.2" customHeight="1" x14ac:dyDescent="0.3">
      <c r="A8" s="325" t="s">
        <v>103</v>
      </c>
      <c r="B8" s="326">
        <v>213</v>
      </c>
      <c r="C8" s="490">
        <v>6.6500156103652827E-2</v>
      </c>
      <c r="D8" s="326">
        <v>135</v>
      </c>
      <c r="E8" s="327">
        <v>6.673257538309442E-2</v>
      </c>
      <c r="F8" s="326">
        <v>56</v>
      </c>
      <c r="G8" s="327">
        <v>7.1428571428571425E-2</v>
      </c>
      <c r="H8" s="326">
        <v>22</v>
      </c>
      <c r="I8" s="490">
        <v>5.5555555555555552E-2</v>
      </c>
      <c r="J8" s="326">
        <v>165</v>
      </c>
      <c r="K8" s="327">
        <v>6.6478646253021759E-2</v>
      </c>
      <c r="L8" s="326">
        <v>45</v>
      </c>
      <c r="M8" s="327">
        <v>7.0754716981132074E-2</v>
      </c>
      <c r="N8" s="326">
        <v>3</v>
      </c>
      <c r="O8" s="328">
        <v>3.5294117647058823E-2</v>
      </c>
    </row>
    <row r="9" spans="1:15" s="34" customFormat="1" ht="13.2" customHeight="1" x14ac:dyDescent="0.3">
      <c r="A9" s="325" t="s">
        <v>104</v>
      </c>
      <c r="B9" s="326">
        <v>64</v>
      </c>
      <c r="C9" s="490">
        <v>1.9981267561660944E-2</v>
      </c>
      <c r="D9" s="326">
        <v>33</v>
      </c>
      <c r="E9" s="327">
        <v>1.6312407315867524E-2</v>
      </c>
      <c r="F9" s="326">
        <v>30</v>
      </c>
      <c r="G9" s="327">
        <v>3.826530612244898E-2</v>
      </c>
      <c r="H9" s="326">
        <v>1</v>
      </c>
      <c r="I9" s="490">
        <v>2.5252525252525255E-3</v>
      </c>
      <c r="J9" s="326">
        <v>55</v>
      </c>
      <c r="K9" s="327">
        <v>2.2159548751007251E-2</v>
      </c>
      <c r="L9" s="326">
        <v>9</v>
      </c>
      <c r="M9" s="327">
        <v>1.4150943396226415E-2</v>
      </c>
      <c r="N9" s="326">
        <v>0</v>
      </c>
      <c r="O9" s="328">
        <v>0</v>
      </c>
    </row>
    <row r="10" spans="1:15" s="34" customFormat="1" ht="13.2" customHeight="1" x14ac:dyDescent="0.3">
      <c r="A10" s="325" t="s">
        <v>105</v>
      </c>
      <c r="B10" s="326">
        <v>192</v>
      </c>
      <c r="C10" s="490">
        <v>5.9943802684982832E-2</v>
      </c>
      <c r="D10" s="326">
        <v>130</v>
      </c>
      <c r="E10" s="327">
        <v>6.4260998517053886E-2</v>
      </c>
      <c r="F10" s="326">
        <v>42</v>
      </c>
      <c r="G10" s="327">
        <v>5.3571428571428568E-2</v>
      </c>
      <c r="H10" s="326">
        <v>20</v>
      </c>
      <c r="I10" s="490">
        <v>5.0505050505050504E-2</v>
      </c>
      <c r="J10" s="326">
        <v>143</v>
      </c>
      <c r="K10" s="327">
        <v>5.7614826752618857E-2</v>
      </c>
      <c r="L10" s="326">
        <v>42</v>
      </c>
      <c r="M10" s="327">
        <v>6.6037735849056603E-2</v>
      </c>
      <c r="N10" s="326">
        <v>7</v>
      </c>
      <c r="O10" s="328">
        <v>8.2352941176470587E-2</v>
      </c>
    </row>
    <row r="11" spans="1:15" s="34" customFormat="1" ht="13.2" customHeight="1" x14ac:dyDescent="0.3">
      <c r="A11" s="325" t="s">
        <v>106</v>
      </c>
      <c r="B11" s="326">
        <v>62</v>
      </c>
      <c r="C11" s="490">
        <v>1.9356852950359039E-2</v>
      </c>
      <c r="D11" s="326">
        <v>35</v>
      </c>
      <c r="E11" s="327">
        <v>1.7301038062283738E-2</v>
      </c>
      <c r="F11" s="326">
        <v>24</v>
      </c>
      <c r="G11" s="327">
        <v>3.0612244897959183E-2</v>
      </c>
      <c r="H11" s="326">
        <v>3</v>
      </c>
      <c r="I11" s="490">
        <v>7.575757575757576E-3</v>
      </c>
      <c r="J11" s="326">
        <v>55</v>
      </c>
      <c r="K11" s="327">
        <v>2.2159548751007251E-2</v>
      </c>
      <c r="L11" s="326">
        <v>6</v>
      </c>
      <c r="M11" s="327">
        <v>9.433962264150943E-3</v>
      </c>
      <c r="N11" s="326">
        <v>1</v>
      </c>
      <c r="O11" s="328">
        <v>1.1764705882352941E-2</v>
      </c>
    </row>
    <row r="12" spans="1:15" s="34" customFormat="1" ht="13.2" customHeight="1" x14ac:dyDescent="0.3">
      <c r="A12" s="325" t="s">
        <v>107</v>
      </c>
      <c r="B12" s="326">
        <v>67</v>
      </c>
      <c r="C12" s="490">
        <v>2.09178894786138E-2</v>
      </c>
      <c r="D12" s="326">
        <v>40</v>
      </c>
      <c r="E12" s="327">
        <v>1.9772614928324272E-2</v>
      </c>
      <c r="F12" s="326">
        <v>23</v>
      </c>
      <c r="G12" s="327">
        <v>2.9336734693877552E-2</v>
      </c>
      <c r="H12" s="326">
        <v>4</v>
      </c>
      <c r="I12" s="490">
        <v>1.0101010101010102E-2</v>
      </c>
      <c r="J12" s="326">
        <v>57</v>
      </c>
      <c r="K12" s="327">
        <v>2.2965350523771154E-2</v>
      </c>
      <c r="L12" s="326">
        <v>10</v>
      </c>
      <c r="M12" s="327">
        <v>1.5723270440251572E-2</v>
      </c>
      <c r="N12" s="326">
        <v>0</v>
      </c>
      <c r="O12" s="328">
        <v>0</v>
      </c>
    </row>
    <row r="13" spans="1:15" s="34" customFormat="1" ht="13.2" customHeight="1" x14ac:dyDescent="0.3">
      <c r="A13" s="325" t="s">
        <v>108</v>
      </c>
      <c r="B13" s="326">
        <v>141</v>
      </c>
      <c r="C13" s="490">
        <v>4.4021230096784263E-2</v>
      </c>
      <c r="D13" s="326">
        <v>74</v>
      </c>
      <c r="E13" s="327">
        <v>3.6579337617399899E-2</v>
      </c>
      <c r="F13" s="326">
        <v>53</v>
      </c>
      <c r="G13" s="327">
        <v>6.7602040816326536E-2</v>
      </c>
      <c r="H13" s="326">
        <v>14</v>
      </c>
      <c r="I13" s="490">
        <v>3.5353535353535352E-2</v>
      </c>
      <c r="J13" s="326">
        <v>116</v>
      </c>
      <c r="K13" s="327">
        <v>4.6736502820306204E-2</v>
      </c>
      <c r="L13" s="326">
        <v>23</v>
      </c>
      <c r="M13" s="327">
        <v>3.6163522012578615E-2</v>
      </c>
      <c r="N13" s="326">
        <v>2</v>
      </c>
      <c r="O13" s="328">
        <v>2.3529411764705882E-2</v>
      </c>
    </row>
    <row r="14" spans="1:15" s="34" customFormat="1" ht="13.2" customHeight="1" x14ac:dyDescent="0.3">
      <c r="A14" s="325" t="s">
        <v>109</v>
      </c>
      <c r="B14" s="326">
        <v>80</v>
      </c>
      <c r="C14" s="490">
        <v>2.4976584452076178E-2</v>
      </c>
      <c r="D14" s="326">
        <v>43</v>
      </c>
      <c r="E14" s="327">
        <v>2.1255561047948592E-2</v>
      </c>
      <c r="F14" s="326">
        <v>34</v>
      </c>
      <c r="G14" s="327">
        <v>4.336734693877551E-2</v>
      </c>
      <c r="H14" s="326">
        <v>3</v>
      </c>
      <c r="I14" s="490">
        <v>7.575757575757576E-3</v>
      </c>
      <c r="J14" s="326">
        <v>66</v>
      </c>
      <c r="K14" s="327">
        <v>2.6591458501208701E-2</v>
      </c>
      <c r="L14" s="326">
        <v>13</v>
      </c>
      <c r="M14" s="327">
        <v>2.0440251572327043E-2</v>
      </c>
      <c r="N14" s="326">
        <v>1</v>
      </c>
      <c r="O14" s="328">
        <v>1.1764705882352941E-2</v>
      </c>
    </row>
    <row r="15" spans="1:15" s="34" customFormat="1" ht="13.2" customHeight="1" x14ac:dyDescent="0.3">
      <c r="A15" s="325" t="s">
        <v>110</v>
      </c>
      <c r="B15" s="326">
        <v>175</v>
      </c>
      <c r="C15" s="490">
        <v>5.463627848891664E-2</v>
      </c>
      <c r="D15" s="326">
        <v>105</v>
      </c>
      <c r="E15" s="327">
        <v>5.1903114186851208E-2</v>
      </c>
      <c r="F15" s="326">
        <v>56</v>
      </c>
      <c r="G15" s="327">
        <v>7.1428571428571425E-2</v>
      </c>
      <c r="H15" s="326">
        <v>14</v>
      </c>
      <c r="I15" s="490">
        <v>3.5353535353535352E-2</v>
      </c>
      <c r="J15" s="326">
        <v>140</v>
      </c>
      <c r="K15" s="327">
        <v>5.6406124093473009E-2</v>
      </c>
      <c r="L15" s="326">
        <v>33</v>
      </c>
      <c r="M15" s="327">
        <v>5.1886792452830191E-2</v>
      </c>
      <c r="N15" s="326">
        <v>2</v>
      </c>
      <c r="O15" s="328">
        <v>2.3529411764705882E-2</v>
      </c>
    </row>
    <row r="16" spans="1:15" s="34" customFormat="1" ht="13.2" customHeight="1" x14ac:dyDescent="0.3">
      <c r="A16" s="325" t="s">
        <v>111</v>
      </c>
      <c r="B16" s="326">
        <v>77</v>
      </c>
      <c r="C16" s="490">
        <v>2.4039962535123322E-2</v>
      </c>
      <c r="D16" s="326">
        <v>46</v>
      </c>
      <c r="E16" s="327">
        <v>2.2738507167572912E-2</v>
      </c>
      <c r="F16" s="326">
        <v>28</v>
      </c>
      <c r="G16" s="327">
        <v>3.5714285714285712E-2</v>
      </c>
      <c r="H16" s="326">
        <v>3</v>
      </c>
      <c r="I16" s="490">
        <v>7.575757575757576E-3</v>
      </c>
      <c r="J16" s="326">
        <v>66</v>
      </c>
      <c r="K16" s="327">
        <v>2.6591458501208701E-2</v>
      </c>
      <c r="L16" s="326">
        <v>11</v>
      </c>
      <c r="M16" s="327">
        <v>1.7295597484276729E-2</v>
      </c>
      <c r="N16" s="326">
        <v>0</v>
      </c>
      <c r="O16" s="328">
        <v>0</v>
      </c>
    </row>
    <row r="17" spans="1:15" s="34" customFormat="1" ht="13.2" customHeight="1" x14ac:dyDescent="0.3">
      <c r="A17" s="325" t="s">
        <v>112</v>
      </c>
      <c r="B17" s="326">
        <v>178</v>
      </c>
      <c r="C17" s="490">
        <v>5.5572900405869499E-2</v>
      </c>
      <c r="D17" s="326">
        <v>85</v>
      </c>
      <c r="E17" s="327">
        <v>4.2016806722689079E-2</v>
      </c>
      <c r="F17" s="326">
        <v>66</v>
      </c>
      <c r="G17" s="327">
        <v>8.4183673469387751E-2</v>
      </c>
      <c r="H17" s="326">
        <v>27</v>
      </c>
      <c r="I17" s="490">
        <v>6.8181818181818177E-2</v>
      </c>
      <c r="J17" s="326">
        <v>152</v>
      </c>
      <c r="K17" s="327">
        <v>6.1240934730056408E-2</v>
      </c>
      <c r="L17" s="326">
        <v>24</v>
      </c>
      <c r="M17" s="327">
        <v>3.7735849056603772E-2</v>
      </c>
      <c r="N17" s="326">
        <v>2</v>
      </c>
      <c r="O17" s="328">
        <v>2.3529411764705882E-2</v>
      </c>
    </row>
    <row r="18" spans="1:15" s="34" customFormat="1" ht="13.2" customHeight="1" x14ac:dyDescent="0.3">
      <c r="A18" s="325" t="s">
        <v>113</v>
      </c>
      <c r="B18" s="326">
        <v>648</v>
      </c>
      <c r="C18" s="490">
        <v>0.20231033406181706</v>
      </c>
      <c r="D18" s="326">
        <v>441</v>
      </c>
      <c r="E18" s="327">
        <v>0.2179930795847751</v>
      </c>
      <c r="F18" s="326">
        <v>77</v>
      </c>
      <c r="G18" s="327">
        <v>9.8214285714285712E-2</v>
      </c>
      <c r="H18" s="326">
        <v>130</v>
      </c>
      <c r="I18" s="490">
        <v>0.32828282828282829</v>
      </c>
      <c r="J18" s="326">
        <v>476</v>
      </c>
      <c r="K18" s="327">
        <v>0.19178082191780821</v>
      </c>
      <c r="L18" s="326">
        <v>136</v>
      </c>
      <c r="M18" s="327">
        <v>0.21383647798742139</v>
      </c>
      <c r="N18" s="326">
        <v>36</v>
      </c>
      <c r="O18" s="328">
        <v>0.42352941176470588</v>
      </c>
    </row>
    <row r="19" spans="1:15" s="34" customFormat="1" ht="13.2" customHeight="1" x14ac:dyDescent="0.3">
      <c r="A19" s="325" t="s">
        <v>114</v>
      </c>
      <c r="B19" s="326">
        <v>51</v>
      </c>
      <c r="C19" s="490">
        <v>1.5922572588198562E-2</v>
      </c>
      <c r="D19" s="326">
        <v>28</v>
      </c>
      <c r="E19" s="327">
        <v>1.384083044982699E-2</v>
      </c>
      <c r="F19" s="326">
        <v>21</v>
      </c>
      <c r="G19" s="327">
        <v>2.6785714285714284E-2</v>
      </c>
      <c r="H19" s="326">
        <v>2</v>
      </c>
      <c r="I19" s="490">
        <v>5.0505050505050509E-3</v>
      </c>
      <c r="J19" s="326">
        <v>44</v>
      </c>
      <c r="K19" s="327">
        <v>1.7727639000805803E-2</v>
      </c>
      <c r="L19" s="326">
        <v>6</v>
      </c>
      <c r="M19" s="327">
        <v>9.433962264150943E-3</v>
      </c>
      <c r="N19" s="326">
        <v>1</v>
      </c>
      <c r="O19" s="328">
        <v>1.1764705882352941E-2</v>
      </c>
    </row>
    <row r="20" spans="1:15" s="34" customFormat="1" ht="13.2" customHeight="1" x14ac:dyDescent="0.3">
      <c r="A20" s="325" t="s">
        <v>115</v>
      </c>
      <c r="B20" s="326">
        <v>437</v>
      </c>
      <c r="C20" s="490">
        <v>0.13643459256946613</v>
      </c>
      <c r="D20" s="326">
        <v>286</v>
      </c>
      <c r="E20" s="327">
        <v>0.14137419673751853</v>
      </c>
      <c r="F20" s="326">
        <v>80</v>
      </c>
      <c r="G20" s="327">
        <v>0.10204081632653061</v>
      </c>
      <c r="H20" s="326">
        <v>71</v>
      </c>
      <c r="I20" s="490">
        <v>0.17929292929292928</v>
      </c>
      <c r="J20" s="326">
        <v>319</v>
      </c>
      <c r="K20" s="327">
        <v>0.12852538275584205</v>
      </c>
      <c r="L20" s="326">
        <v>100</v>
      </c>
      <c r="M20" s="327">
        <v>0.15723270440251572</v>
      </c>
      <c r="N20" s="326">
        <v>18</v>
      </c>
      <c r="O20" s="328">
        <v>0.21176470588235294</v>
      </c>
    </row>
    <row r="21" spans="1:15" s="34" customFormat="1" ht="13.2" customHeight="1" x14ac:dyDescent="0.3">
      <c r="A21" s="325" t="s">
        <v>116</v>
      </c>
      <c r="B21" s="326">
        <v>157</v>
      </c>
      <c r="C21" s="490">
        <v>4.9016546987199504E-2</v>
      </c>
      <c r="D21" s="326">
        <v>98</v>
      </c>
      <c r="E21" s="327">
        <v>4.8442906574394463E-2</v>
      </c>
      <c r="F21" s="326">
        <v>46</v>
      </c>
      <c r="G21" s="327">
        <v>5.8673469387755105E-2</v>
      </c>
      <c r="H21" s="326">
        <v>13</v>
      </c>
      <c r="I21" s="490">
        <v>3.2828282828282832E-2</v>
      </c>
      <c r="J21" s="326">
        <v>127</v>
      </c>
      <c r="K21" s="327">
        <v>5.1168412570507658E-2</v>
      </c>
      <c r="L21" s="326">
        <v>28</v>
      </c>
      <c r="M21" s="327">
        <v>4.40251572327044E-2</v>
      </c>
      <c r="N21" s="326">
        <v>2</v>
      </c>
      <c r="O21" s="328">
        <v>2.3529411764705882E-2</v>
      </c>
    </row>
    <row r="22" spans="1:15" s="34" customFormat="1" ht="13.2" customHeight="1" x14ac:dyDescent="0.3">
      <c r="A22" s="325" t="s">
        <v>117</v>
      </c>
      <c r="B22" s="326">
        <v>189</v>
      </c>
      <c r="C22" s="490">
        <v>5.9007180768029972E-2</v>
      </c>
      <c r="D22" s="326">
        <v>135</v>
      </c>
      <c r="E22" s="327">
        <v>6.673257538309442E-2</v>
      </c>
      <c r="F22" s="326">
        <v>35</v>
      </c>
      <c r="G22" s="327">
        <v>4.4642857142857144E-2</v>
      </c>
      <c r="H22" s="326">
        <v>19</v>
      </c>
      <c r="I22" s="490">
        <v>4.7979797979797977E-2</v>
      </c>
      <c r="J22" s="326">
        <v>145</v>
      </c>
      <c r="K22" s="327">
        <v>5.8420628525382753E-2</v>
      </c>
      <c r="L22" s="326">
        <v>42</v>
      </c>
      <c r="M22" s="327">
        <v>6.6037735849056603E-2</v>
      </c>
      <c r="N22" s="326">
        <v>2</v>
      </c>
      <c r="O22" s="328">
        <v>2.3529411764705882E-2</v>
      </c>
    </row>
    <row r="23" spans="1:15" s="34" customFormat="1" ht="13.2" customHeight="1" x14ac:dyDescent="0.3">
      <c r="A23" s="325" t="s">
        <v>118</v>
      </c>
      <c r="B23" s="326">
        <v>71</v>
      </c>
      <c r="C23" s="490">
        <v>2.216671870121761E-2</v>
      </c>
      <c r="D23" s="326">
        <v>46</v>
      </c>
      <c r="E23" s="327">
        <v>2.2738507167572912E-2</v>
      </c>
      <c r="F23" s="326">
        <v>19</v>
      </c>
      <c r="G23" s="327">
        <v>2.423469387755102E-2</v>
      </c>
      <c r="H23" s="326">
        <v>6</v>
      </c>
      <c r="I23" s="490">
        <v>1.5151515151515152E-2</v>
      </c>
      <c r="J23" s="326">
        <v>55</v>
      </c>
      <c r="K23" s="327">
        <v>2.2159548751007251E-2</v>
      </c>
      <c r="L23" s="326">
        <v>14</v>
      </c>
      <c r="M23" s="327">
        <v>2.20125786163522E-2</v>
      </c>
      <c r="N23" s="326">
        <v>2</v>
      </c>
      <c r="O23" s="328">
        <v>2.3529411764705882E-2</v>
      </c>
    </row>
    <row r="24" spans="1:15" s="34" customFormat="1" ht="13.2" customHeight="1" x14ac:dyDescent="0.3">
      <c r="A24" s="325" t="s">
        <v>119</v>
      </c>
      <c r="B24" s="326">
        <v>78</v>
      </c>
      <c r="C24" s="490">
        <v>2.4352169840774273E-2</v>
      </c>
      <c r="D24" s="326">
        <v>48</v>
      </c>
      <c r="E24" s="327">
        <v>2.3727137913989126E-2</v>
      </c>
      <c r="F24" s="326">
        <v>25</v>
      </c>
      <c r="G24" s="327">
        <v>3.1887755102040817E-2</v>
      </c>
      <c r="H24" s="326">
        <v>5</v>
      </c>
      <c r="I24" s="490">
        <v>1.2626262626262626E-2</v>
      </c>
      <c r="J24" s="326">
        <v>62</v>
      </c>
      <c r="K24" s="327">
        <v>2.4979854955680902E-2</v>
      </c>
      <c r="L24" s="326">
        <v>14</v>
      </c>
      <c r="M24" s="327">
        <v>2.20125786163522E-2</v>
      </c>
      <c r="N24" s="326">
        <v>2</v>
      </c>
      <c r="O24" s="328">
        <v>2.3529411764705882E-2</v>
      </c>
    </row>
    <row r="25" spans="1:15" s="34" customFormat="1" ht="13.2" customHeight="1" x14ac:dyDescent="0.3">
      <c r="A25" s="325" t="s">
        <v>120</v>
      </c>
      <c r="B25" s="326">
        <v>135</v>
      </c>
      <c r="C25" s="490">
        <v>4.2147986262878551E-2</v>
      </c>
      <c r="D25" s="326">
        <v>82</v>
      </c>
      <c r="E25" s="327">
        <v>4.0533860603064756E-2</v>
      </c>
      <c r="F25" s="326">
        <v>47</v>
      </c>
      <c r="G25" s="327">
        <v>5.9948979591836732E-2</v>
      </c>
      <c r="H25" s="326">
        <v>6</v>
      </c>
      <c r="I25" s="490">
        <v>1.5151515151515152E-2</v>
      </c>
      <c r="J25" s="326">
        <v>108</v>
      </c>
      <c r="K25" s="327">
        <v>4.3513295729250605E-2</v>
      </c>
      <c r="L25" s="326">
        <v>25</v>
      </c>
      <c r="M25" s="327">
        <v>3.9308176100628929E-2</v>
      </c>
      <c r="N25" s="326">
        <v>2</v>
      </c>
      <c r="O25" s="328">
        <v>2.3529411764705882E-2</v>
      </c>
    </row>
    <row r="26" spans="1:15" s="34" customFormat="1" ht="13.2" customHeight="1" x14ac:dyDescent="0.3">
      <c r="A26" s="325" t="s">
        <v>121</v>
      </c>
      <c r="B26" s="326">
        <v>77</v>
      </c>
      <c r="C26" s="490">
        <v>2.4039962535123322E-2</v>
      </c>
      <c r="D26" s="326">
        <v>71</v>
      </c>
      <c r="E26" s="327">
        <v>3.5096391497775582E-2</v>
      </c>
      <c r="F26" s="326">
        <v>2</v>
      </c>
      <c r="G26" s="327">
        <v>2.5510204081632651E-3</v>
      </c>
      <c r="H26" s="326">
        <v>4</v>
      </c>
      <c r="I26" s="490">
        <v>1.0101010101010102E-2</v>
      </c>
      <c r="J26" s="326">
        <v>46</v>
      </c>
      <c r="K26" s="327">
        <v>1.8533440773569703E-2</v>
      </c>
      <c r="L26" s="326">
        <v>30</v>
      </c>
      <c r="M26" s="327">
        <v>4.716981132075472E-2</v>
      </c>
      <c r="N26" s="326">
        <v>1</v>
      </c>
      <c r="O26" s="328">
        <v>1.1764705882352941E-2</v>
      </c>
    </row>
    <row r="27" spans="1:15" s="34" customFormat="1" ht="13.2" customHeight="1" x14ac:dyDescent="0.3">
      <c r="A27" s="325" t="s">
        <v>122</v>
      </c>
      <c r="B27" s="326">
        <v>32</v>
      </c>
      <c r="C27" s="490">
        <v>9.990633780830472E-3</v>
      </c>
      <c r="D27" s="326">
        <v>14</v>
      </c>
      <c r="E27" s="327">
        <v>6.920415224913495E-3</v>
      </c>
      <c r="F27" s="326">
        <v>6</v>
      </c>
      <c r="G27" s="327">
        <v>7.6530612244897957E-3</v>
      </c>
      <c r="H27" s="326">
        <v>12</v>
      </c>
      <c r="I27" s="490">
        <v>3.0303030303030304E-2</v>
      </c>
      <c r="J27" s="326">
        <v>27</v>
      </c>
      <c r="K27" s="327">
        <v>1.0878323932312651E-2</v>
      </c>
      <c r="L27" s="326">
        <v>5</v>
      </c>
      <c r="M27" s="327">
        <v>7.8616352201257862E-3</v>
      </c>
      <c r="N27" s="326">
        <v>0</v>
      </c>
      <c r="O27" s="328">
        <v>0</v>
      </c>
    </row>
    <row r="28" spans="1:15" s="34" customFormat="1" ht="13.2" customHeight="1" x14ac:dyDescent="0.3">
      <c r="A28" s="325" t="s">
        <v>123</v>
      </c>
      <c r="B28" s="326">
        <v>24</v>
      </c>
      <c r="C28" s="490">
        <v>7.492975335622854E-3</v>
      </c>
      <c r="D28" s="326">
        <v>17</v>
      </c>
      <c r="E28" s="327">
        <v>8.4033613445378148E-3</v>
      </c>
      <c r="F28" s="326">
        <v>2</v>
      </c>
      <c r="G28" s="327">
        <v>2.5510204081632651E-3</v>
      </c>
      <c r="H28" s="326">
        <v>5</v>
      </c>
      <c r="I28" s="490">
        <v>1.2626262626262626E-2</v>
      </c>
      <c r="J28" s="326">
        <v>18</v>
      </c>
      <c r="K28" s="327">
        <v>7.2522159548751011E-3</v>
      </c>
      <c r="L28" s="326">
        <v>6</v>
      </c>
      <c r="M28" s="327">
        <v>9.433962264150943E-3</v>
      </c>
      <c r="N28" s="326">
        <v>0</v>
      </c>
      <c r="O28" s="328">
        <v>0</v>
      </c>
    </row>
    <row r="29" spans="1:15" s="34" customFormat="1" ht="13.2" customHeight="1" x14ac:dyDescent="0.3">
      <c r="A29" s="325" t="s">
        <v>124</v>
      </c>
      <c r="B29" s="326">
        <v>54</v>
      </c>
      <c r="C29" s="490">
        <v>1.6859194505151422E-2</v>
      </c>
      <c r="D29" s="326">
        <v>30</v>
      </c>
      <c r="E29" s="327">
        <v>1.4829461196243203E-2</v>
      </c>
      <c r="F29" s="326">
        <v>12</v>
      </c>
      <c r="G29" s="327">
        <v>1.5306122448979591E-2</v>
      </c>
      <c r="H29" s="326">
        <v>12</v>
      </c>
      <c r="I29" s="490">
        <v>3.0303030303030304E-2</v>
      </c>
      <c r="J29" s="326">
        <v>39</v>
      </c>
      <c r="K29" s="327">
        <v>1.5713134568896052E-2</v>
      </c>
      <c r="L29" s="326">
        <v>14</v>
      </c>
      <c r="M29" s="327">
        <v>2.20125786163522E-2</v>
      </c>
      <c r="N29" s="326">
        <v>1</v>
      </c>
      <c r="O29" s="328">
        <v>1.1764705882352941E-2</v>
      </c>
    </row>
    <row r="30" spans="1:15" s="34" customFormat="1" ht="13.2" customHeight="1" x14ac:dyDescent="0.3">
      <c r="A30" s="426" t="s">
        <v>311</v>
      </c>
      <c r="B30" s="337">
        <v>1</v>
      </c>
      <c r="C30" s="492">
        <v>3.1220730565095225E-4</v>
      </c>
      <c r="D30" s="337">
        <v>1</v>
      </c>
      <c r="E30" s="338">
        <v>4.9431537320810673E-4</v>
      </c>
      <c r="F30" s="337">
        <v>0</v>
      </c>
      <c r="G30" s="338">
        <v>0</v>
      </c>
      <c r="H30" s="337">
        <v>0</v>
      </c>
      <c r="I30" s="492">
        <v>0</v>
      </c>
      <c r="J30" s="337">
        <v>1</v>
      </c>
      <c r="K30" s="338">
        <v>4.0290088638195002E-4</v>
      </c>
      <c r="L30" s="337">
        <v>0</v>
      </c>
      <c r="M30" s="338">
        <v>0</v>
      </c>
      <c r="N30" s="337">
        <v>0</v>
      </c>
      <c r="O30" s="339">
        <v>0</v>
      </c>
    </row>
    <row r="31" spans="1:15" ht="13.2" customHeight="1" x14ac:dyDescent="0.3">
      <c r="A31" s="493" t="s">
        <v>17</v>
      </c>
      <c r="B31" s="494"/>
      <c r="C31" s="494"/>
      <c r="D31" s="494"/>
      <c r="E31" s="494"/>
      <c r="F31" s="494"/>
      <c r="G31" s="494"/>
      <c r="H31" s="494"/>
      <c r="I31" s="494"/>
      <c r="J31" s="494"/>
      <c r="K31" s="494"/>
      <c r="L31" s="494"/>
      <c r="M31" s="494"/>
      <c r="N31" s="494"/>
      <c r="O31" s="494"/>
    </row>
    <row r="32" spans="1:15" ht="13.2" customHeight="1" x14ac:dyDescent="0.3">
      <c r="A32" s="576" t="s">
        <v>443</v>
      </c>
      <c r="B32" s="576"/>
      <c r="C32" s="576"/>
      <c r="D32" s="576"/>
      <c r="E32" s="576"/>
    </row>
    <row r="33" spans="1:1" s="1" customFormat="1" ht="10.199999999999999" x14ac:dyDescent="0.2">
      <c r="A33" s="5"/>
    </row>
  </sheetData>
  <mergeCells count="9">
    <mergeCell ref="A2:O2"/>
    <mergeCell ref="J4:K4"/>
    <mergeCell ref="L4:M4"/>
    <mergeCell ref="N4:O4"/>
    <mergeCell ref="A32:E32"/>
    <mergeCell ref="B4:C4"/>
    <mergeCell ref="D4:E4"/>
    <mergeCell ref="F4:G4"/>
    <mergeCell ref="H4:I4"/>
  </mergeCells>
  <hyperlinks>
    <hyperlink ref="A2:O2" location="Índice!A1" display="Tabela 22 - Número de balcões por distrito, por dimensão origem/forma de representação legal, a 31 de dezembro de 2017 (1)" xr:uid="{00000000-0004-0000-1600-000000000000}"/>
  </hyperlinks>
  <pageMargins left="0.70866141732283472" right="0.70866141732283472" top="0.74803149606299213" bottom="0.74803149606299213" header="0.31496062992125984" footer="0.31496062992125984"/>
  <pageSetup paperSize="9" scale="75" orientation="landscape" verticalDpi="36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K33"/>
  <sheetViews>
    <sheetView showGridLines="0" workbookViewId="0">
      <selection activeCell="H4" sqref="H4:I4"/>
    </sheetView>
  </sheetViews>
  <sheetFormatPr defaultColWidth="9.33203125" defaultRowHeight="14.4" x14ac:dyDescent="0.3"/>
  <cols>
    <col min="1" max="1" width="31" style="2" customWidth="1"/>
    <col min="2" max="9" width="10.6640625" style="2" customWidth="1"/>
    <col min="10" max="16384" width="9.33203125" style="2"/>
  </cols>
  <sheetData>
    <row r="1" spans="1:11" s="34" customFormat="1" ht="13.2" customHeight="1" x14ac:dyDescent="0.3"/>
    <row r="2" spans="1:11" s="34" customFormat="1" ht="13.2" customHeight="1" x14ac:dyDescent="0.3">
      <c r="A2" s="582" t="s">
        <v>479</v>
      </c>
      <c r="B2" s="582"/>
      <c r="C2" s="582"/>
      <c r="D2" s="582"/>
      <c r="E2" s="582"/>
      <c r="F2" s="582"/>
      <c r="G2" s="582"/>
      <c r="H2" s="582"/>
      <c r="I2" s="582"/>
    </row>
    <row r="3" spans="1:11" s="34" customFormat="1" ht="13.2" customHeight="1" x14ac:dyDescent="0.3"/>
    <row r="4" spans="1:11" s="34" customFormat="1" ht="13.2" customHeight="1" x14ac:dyDescent="0.3">
      <c r="A4" s="319"/>
      <c r="B4" s="587">
        <v>2021</v>
      </c>
      <c r="C4" s="588"/>
      <c r="D4" s="587">
        <v>2022</v>
      </c>
      <c r="E4" s="588"/>
      <c r="F4" s="587">
        <v>2023</v>
      </c>
      <c r="G4" s="588"/>
      <c r="H4" s="587">
        <v>2024</v>
      </c>
      <c r="I4" s="590"/>
    </row>
    <row r="5" spans="1:11" s="34" customFormat="1" ht="13.2" customHeight="1" x14ac:dyDescent="0.3">
      <c r="A5" s="320" t="s">
        <v>101</v>
      </c>
      <c r="B5" s="420"/>
      <c r="C5" s="427"/>
      <c r="D5" s="420"/>
      <c r="E5" s="422"/>
      <c r="F5" s="420"/>
      <c r="G5" s="422"/>
      <c r="H5" s="420"/>
      <c r="I5" s="428"/>
    </row>
    <row r="6" spans="1:11" s="34" customFormat="1" ht="13.2" customHeight="1" x14ac:dyDescent="0.3">
      <c r="A6" s="325" t="s">
        <v>6</v>
      </c>
      <c r="B6" s="343">
        <v>3449</v>
      </c>
      <c r="C6" s="327">
        <v>1.0001611030478954</v>
      </c>
      <c r="D6" s="326">
        <v>3282</v>
      </c>
      <c r="E6" s="327">
        <v>0.99952578577967655</v>
      </c>
      <c r="F6" s="326">
        <v>3246</v>
      </c>
      <c r="G6" s="327">
        <v>0.99954273372415936</v>
      </c>
      <c r="H6" s="326">
        <v>3203</v>
      </c>
      <c r="I6" s="328">
        <v>1.000312304809494</v>
      </c>
      <c r="J6" s="509"/>
      <c r="K6" s="509"/>
    </row>
    <row r="7" spans="1:11" s="34" customFormat="1" ht="13.2" customHeight="1" x14ac:dyDescent="0.3">
      <c r="A7" s="320" t="s">
        <v>102</v>
      </c>
      <c r="B7" s="420"/>
      <c r="C7" s="323"/>
      <c r="D7" s="321"/>
      <c r="E7" s="323"/>
      <c r="F7" s="321"/>
      <c r="G7" s="323"/>
      <c r="H7" s="321"/>
      <c r="I7" s="324"/>
    </row>
    <row r="8" spans="1:11" s="34" customFormat="1" ht="13.2" customHeight="1" x14ac:dyDescent="0.3">
      <c r="A8" s="325" t="s">
        <v>103</v>
      </c>
      <c r="B8" s="343">
        <v>225</v>
      </c>
      <c r="C8" s="327">
        <v>6.4312046444121918E-2</v>
      </c>
      <c r="D8" s="326">
        <v>214</v>
      </c>
      <c r="E8" s="327">
        <v>6.5303631370155629E-2</v>
      </c>
      <c r="F8" s="326">
        <v>212</v>
      </c>
      <c r="G8" s="327">
        <v>6.5411909904350515E-2</v>
      </c>
      <c r="H8" s="326">
        <v>213</v>
      </c>
      <c r="I8" s="328">
        <v>6.6520924422236102E-2</v>
      </c>
    </row>
    <row r="9" spans="1:11" s="34" customFormat="1" ht="13.2" customHeight="1" x14ac:dyDescent="0.3">
      <c r="A9" s="325" t="s">
        <v>104</v>
      </c>
      <c r="B9" s="343">
        <v>69</v>
      </c>
      <c r="C9" s="327">
        <v>2.0029027576197386E-2</v>
      </c>
      <c r="D9" s="326">
        <v>67</v>
      </c>
      <c r="E9" s="327">
        <v>2.0445529447665547E-2</v>
      </c>
      <c r="F9" s="326">
        <v>66</v>
      </c>
      <c r="G9" s="327">
        <v>2.0364085158901573E-2</v>
      </c>
      <c r="H9" s="326">
        <v>64</v>
      </c>
      <c r="I9" s="328">
        <v>1.9987507807620236E-2</v>
      </c>
    </row>
    <row r="10" spans="1:11" s="34" customFormat="1" ht="13.2" customHeight="1" x14ac:dyDescent="0.3">
      <c r="A10" s="325" t="s">
        <v>105</v>
      </c>
      <c r="B10" s="343">
        <v>207</v>
      </c>
      <c r="C10" s="327">
        <v>6.0087082728592166E-2</v>
      </c>
      <c r="D10" s="326">
        <v>197</v>
      </c>
      <c r="E10" s="327">
        <v>6.0115959719255416E-2</v>
      </c>
      <c r="F10" s="326">
        <v>195</v>
      </c>
      <c r="G10" s="327">
        <v>6.0166615242209197E-2</v>
      </c>
      <c r="H10" s="326">
        <v>192</v>
      </c>
      <c r="I10" s="328">
        <v>5.9962523422860715E-2</v>
      </c>
    </row>
    <row r="11" spans="1:11" s="34" customFormat="1" ht="13.2" customHeight="1" x14ac:dyDescent="0.3">
      <c r="A11" s="325" t="s">
        <v>106</v>
      </c>
      <c r="B11" s="343">
        <v>64</v>
      </c>
      <c r="C11" s="327">
        <v>1.857764876632801E-2</v>
      </c>
      <c r="D11" s="326">
        <v>64</v>
      </c>
      <c r="E11" s="327">
        <v>1.9530057979859627E-2</v>
      </c>
      <c r="F11" s="326">
        <v>62</v>
      </c>
      <c r="G11" s="327">
        <v>1.9129898179574206E-2</v>
      </c>
      <c r="H11" s="326">
        <v>62</v>
      </c>
      <c r="I11" s="328">
        <v>1.9362898188632106E-2</v>
      </c>
    </row>
    <row r="12" spans="1:11" s="34" customFormat="1" ht="13.2" customHeight="1" x14ac:dyDescent="0.3">
      <c r="A12" s="325" t="s">
        <v>107</v>
      </c>
      <c r="B12" s="343">
        <v>72</v>
      </c>
      <c r="C12" s="327">
        <v>2.0899854862119014E-2</v>
      </c>
      <c r="D12" s="326">
        <v>71</v>
      </c>
      <c r="E12" s="327">
        <v>2.1666158071406774E-2</v>
      </c>
      <c r="F12" s="326">
        <v>69</v>
      </c>
      <c r="G12" s="327">
        <v>2.1289725393397099E-2</v>
      </c>
      <c r="H12" s="326">
        <v>67</v>
      </c>
      <c r="I12" s="328">
        <v>2.0924422236102434E-2</v>
      </c>
    </row>
    <row r="13" spans="1:11" s="34" customFormat="1" ht="13.2" customHeight="1" x14ac:dyDescent="0.3">
      <c r="A13" s="325" t="s">
        <v>108</v>
      </c>
      <c r="B13" s="343">
        <v>152</v>
      </c>
      <c r="C13" s="327">
        <v>4.4121915820029028E-2</v>
      </c>
      <c r="D13" s="326">
        <v>145</v>
      </c>
      <c r="E13" s="327">
        <v>4.4247787610619468E-2</v>
      </c>
      <c r="F13" s="326">
        <v>143</v>
      </c>
      <c r="G13" s="327">
        <v>4.4122184510953406E-2</v>
      </c>
      <c r="H13" s="326">
        <v>141</v>
      </c>
      <c r="I13" s="328">
        <v>4.4034978138663333E-2</v>
      </c>
    </row>
    <row r="14" spans="1:11" s="34" customFormat="1" ht="13.2" customHeight="1" x14ac:dyDescent="0.3">
      <c r="A14" s="325" t="s">
        <v>109</v>
      </c>
      <c r="B14" s="343">
        <v>83</v>
      </c>
      <c r="C14" s="327">
        <v>2.4092888243831639E-2</v>
      </c>
      <c r="D14" s="326">
        <v>80</v>
      </c>
      <c r="E14" s="327">
        <v>2.4412572474824534E-2</v>
      </c>
      <c r="F14" s="326">
        <v>80</v>
      </c>
      <c r="G14" s="327">
        <v>2.4683739586547362E-2</v>
      </c>
      <c r="H14" s="326">
        <v>80</v>
      </c>
      <c r="I14" s="328">
        <v>2.4984384759525295E-2</v>
      </c>
    </row>
    <row r="15" spans="1:11" s="34" customFormat="1" ht="13.2" customHeight="1" x14ac:dyDescent="0.3">
      <c r="A15" s="325" t="s">
        <v>110</v>
      </c>
      <c r="B15" s="343">
        <v>184</v>
      </c>
      <c r="C15" s="327">
        <v>5.341074020319303E-2</v>
      </c>
      <c r="D15" s="326">
        <v>178</v>
      </c>
      <c r="E15" s="327">
        <v>5.4317973756484589E-2</v>
      </c>
      <c r="F15" s="326">
        <v>176</v>
      </c>
      <c r="G15" s="327">
        <v>5.4304227090404195E-2</v>
      </c>
      <c r="H15" s="326">
        <v>175</v>
      </c>
      <c r="I15" s="328">
        <v>5.4653341661461588E-2</v>
      </c>
    </row>
    <row r="16" spans="1:11" s="34" customFormat="1" ht="13.2" customHeight="1" x14ac:dyDescent="0.3">
      <c r="A16" s="325" t="s">
        <v>111</v>
      </c>
      <c r="B16" s="343">
        <v>81</v>
      </c>
      <c r="C16" s="327">
        <v>2.351233671988389E-2</v>
      </c>
      <c r="D16" s="326">
        <v>79</v>
      </c>
      <c r="E16" s="327">
        <v>2.4107415318889228E-2</v>
      </c>
      <c r="F16" s="326">
        <v>78</v>
      </c>
      <c r="G16" s="327">
        <v>2.4066646096883679E-2</v>
      </c>
      <c r="H16" s="326">
        <v>77</v>
      </c>
      <c r="I16" s="328">
        <v>2.4047470331043097E-2</v>
      </c>
    </row>
    <row r="17" spans="1:10" s="34" customFormat="1" ht="13.2" customHeight="1" x14ac:dyDescent="0.3">
      <c r="A17" s="325" t="s">
        <v>112</v>
      </c>
      <c r="B17" s="343">
        <v>192</v>
      </c>
      <c r="C17" s="327">
        <v>5.5732946298984037E-2</v>
      </c>
      <c r="D17" s="326">
        <v>185</v>
      </c>
      <c r="E17" s="327">
        <v>5.6454073848031736E-2</v>
      </c>
      <c r="F17" s="326">
        <v>180</v>
      </c>
      <c r="G17" s="327">
        <v>5.5538414069731562E-2</v>
      </c>
      <c r="H17" s="326">
        <v>178</v>
      </c>
      <c r="I17" s="328">
        <v>5.5590256089943786E-2</v>
      </c>
    </row>
    <row r="18" spans="1:10" s="34" customFormat="1" ht="13.2" customHeight="1" x14ac:dyDescent="0.3">
      <c r="A18" s="325" t="s">
        <v>113</v>
      </c>
      <c r="B18" s="343">
        <v>729</v>
      </c>
      <c r="C18" s="327">
        <v>0.21161103047895502</v>
      </c>
      <c r="D18" s="326">
        <v>673</v>
      </c>
      <c r="E18" s="327">
        <v>0.20437076594446141</v>
      </c>
      <c r="F18" s="326">
        <v>664</v>
      </c>
      <c r="G18" s="327">
        <v>0.2038750385683431</v>
      </c>
      <c r="H18" s="326">
        <v>648</v>
      </c>
      <c r="I18" s="328">
        <v>0.20237351655215491</v>
      </c>
      <c r="J18" s="509"/>
    </row>
    <row r="19" spans="1:10" s="34" customFormat="1" ht="13.2" customHeight="1" x14ac:dyDescent="0.3">
      <c r="A19" s="325" t="s">
        <v>114</v>
      </c>
      <c r="B19" s="343">
        <v>53</v>
      </c>
      <c r="C19" s="327">
        <v>1.5384615384615385E-2</v>
      </c>
      <c r="D19" s="326">
        <v>52</v>
      </c>
      <c r="E19" s="327">
        <v>1.5868172108635947E-2</v>
      </c>
      <c r="F19" s="326">
        <v>52</v>
      </c>
      <c r="G19" s="327">
        <v>1.6044430731255787E-2</v>
      </c>
      <c r="H19" s="326">
        <v>51</v>
      </c>
      <c r="I19" s="328">
        <v>1.5927545284197375E-2</v>
      </c>
    </row>
    <row r="20" spans="1:10" s="34" customFormat="1" ht="13.2" customHeight="1" x14ac:dyDescent="0.3">
      <c r="A20" s="325" t="s">
        <v>115</v>
      </c>
      <c r="B20" s="343">
        <v>483</v>
      </c>
      <c r="C20" s="327">
        <v>0.14020319303338172</v>
      </c>
      <c r="D20" s="326">
        <v>453</v>
      </c>
      <c r="E20" s="327">
        <v>0.13723619163869394</v>
      </c>
      <c r="F20" s="326">
        <v>445</v>
      </c>
      <c r="G20" s="327">
        <v>0.13630330145016969</v>
      </c>
      <c r="H20" s="326">
        <v>437</v>
      </c>
      <c r="I20" s="328">
        <v>0.13647720174890693</v>
      </c>
      <c r="J20" s="509"/>
    </row>
    <row r="21" spans="1:10" s="34" customFormat="1" ht="13.2" customHeight="1" x14ac:dyDescent="0.3">
      <c r="A21" s="325" t="s">
        <v>116</v>
      </c>
      <c r="B21" s="343">
        <v>166</v>
      </c>
      <c r="C21" s="327">
        <v>4.8185776487663277E-2</v>
      </c>
      <c r="D21" s="326">
        <v>161</v>
      </c>
      <c r="E21" s="327">
        <v>4.9130302105584375E-2</v>
      </c>
      <c r="F21" s="326">
        <v>159</v>
      </c>
      <c r="G21" s="327">
        <v>4.9058932428262883E-2</v>
      </c>
      <c r="H21" s="326">
        <v>157</v>
      </c>
      <c r="I21" s="328">
        <v>4.9031855090568392E-2</v>
      </c>
    </row>
    <row r="22" spans="1:10" s="34" customFormat="1" ht="13.2" customHeight="1" x14ac:dyDescent="0.3">
      <c r="A22" s="325" t="s">
        <v>117</v>
      </c>
      <c r="B22" s="343">
        <v>199</v>
      </c>
      <c r="C22" s="327">
        <v>5.7764876632801158E-2</v>
      </c>
      <c r="D22" s="326">
        <v>191</v>
      </c>
      <c r="E22" s="327">
        <v>5.8285016783643576E-2</v>
      </c>
      <c r="F22" s="326">
        <v>190</v>
      </c>
      <c r="G22" s="327">
        <v>5.8623881518049988E-2</v>
      </c>
      <c r="H22" s="326">
        <v>189</v>
      </c>
      <c r="I22" s="328">
        <v>5.902560899437851E-2</v>
      </c>
    </row>
    <row r="23" spans="1:10" s="34" customFormat="1" ht="13.2" customHeight="1" x14ac:dyDescent="0.3">
      <c r="A23" s="325" t="s">
        <v>118</v>
      </c>
      <c r="B23" s="343">
        <v>74</v>
      </c>
      <c r="C23" s="327">
        <v>2.1480406386066762E-2</v>
      </c>
      <c r="D23" s="326">
        <v>70</v>
      </c>
      <c r="E23" s="327">
        <v>2.1361000915471468E-2</v>
      </c>
      <c r="F23" s="326">
        <v>71</v>
      </c>
      <c r="G23" s="327">
        <v>2.1906818883060782E-2</v>
      </c>
      <c r="H23" s="326">
        <v>71</v>
      </c>
      <c r="I23" s="328">
        <v>2.2173641474078701E-2</v>
      </c>
    </row>
    <row r="24" spans="1:10" s="34" customFormat="1" ht="13.2" customHeight="1" x14ac:dyDescent="0.3">
      <c r="A24" s="325" t="s">
        <v>119</v>
      </c>
      <c r="B24" s="343">
        <v>80</v>
      </c>
      <c r="C24" s="327">
        <v>2.3222060957910014E-2</v>
      </c>
      <c r="D24" s="326">
        <v>77</v>
      </c>
      <c r="E24" s="327">
        <v>2.3497101007018614E-2</v>
      </c>
      <c r="F24" s="326">
        <v>78</v>
      </c>
      <c r="G24" s="327">
        <v>2.4066646096883679E-2</v>
      </c>
      <c r="H24" s="326">
        <v>78</v>
      </c>
      <c r="I24" s="328">
        <v>2.4359775140537165E-2</v>
      </c>
    </row>
    <row r="25" spans="1:10" s="34" customFormat="1" ht="13.2" customHeight="1" x14ac:dyDescent="0.3">
      <c r="A25" s="325" t="s">
        <v>120</v>
      </c>
      <c r="B25" s="343">
        <v>139</v>
      </c>
      <c r="C25" s="327">
        <v>4.0348330914368652E-2</v>
      </c>
      <c r="D25" s="326">
        <v>136</v>
      </c>
      <c r="E25" s="327">
        <v>4.1501373207201708E-2</v>
      </c>
      <c r="F25" s="326">
        <v>133</v>
      </c>
      <c r="G25" s="327">
        <v>4.1036717062634988E-2</v>
      </c>
      <c r="H25" s="326">
        <v>135</v>
      </c>
      <c r="I25" s="328">
        <v>4.2161149281698937E-2</v>
      </c>
    </row>
    <row r="26" spans="1:10" s="34" customFormat="1" ht="13.2" customHeight="1" x14ac:dyDescent="0.3">
      <c r="A26" s="325" t="s">
        <v>121</v>
      </c>
      <c r="B26" s="343">
        <v>80</v>
      </c>
      <c r="C26" s="327">
        <v>2.3222060957910014E-2</v>
      </c>
      <c r="D26" s="326">
        <v>73</v>
      </c>
      <c r="E26" s="327">
        <v>2.2276472383277388E-2</v>
      </c>
      <c r="F26" s="326">
        <v>77</v>
      </c>
      <c r="G26" s="327">
        <v>2.3758099352051837E-2</v>
      </c>
      <c r="H26" s="326">
        <v>77</v>
      </c>
      <c r="I26" s="328">
        <v>2.4047470331043097E-2</v>
      </c>
    </row>
    <row r="27" spans="1:10" s="34" customFormat="1" ht="13.2" customHeight="1" x14ac:dyDescent="0.3">
      <c r="A27" s="325" t="s">
        <v>122</v>
      </c>
      <c r="B27" s="343">
        <v>32</v>
      </c>
      <c r="C27" s="327">
        <v>9.2888243831640051E-3</v>
      </c>
      <c r="D27" s="326">
        <v>33</v>
      </c>
      <c r="E27" s="327">
        <v>1.007018614586512E-2</v>
      </c>
      <c r="F27" s="326">
        <v>33</v>
      </c>
      <c r="G27" s="327">
        <v>1.0182042579450786E-2</v>
      </c>
      <c r="H27" s="326">
        <v>32</v>
      </c>
      <c r="I27" s="328">
        <v>9.9937539038101181E-3</v>
      </c>
    </row>
    <row r="28" spans="1:10" s="34" customFormat="1" ht="13.2" customHeight="1" x14ac:dyDescent="0.3">
      <c r="A28" s="325" t="s">
        <v>123</v>
      </c>
      <c r="B28" s="343">
        <v>23</v>
      </c>
      <c r="C28" s="327">
        <v>6.6763425253991288E-3</v>
      </c>
      <c r="D28" s="326">
        <v>23</v>
      </c>
      <c r="E28" s="327">
        <v>7.0186145865120536E-3</v>
      </c>
      <c r="F28" s="326">
        <v>24</v>
      </c>
      <c r="G28" s="327">
        <v>7.4051218759642089E-3</v>
      </c>
      <c r="H28" s="326">
        <v>24</v>
      </c>
      <c r="I28" s="328">
        <v>7.4953154278575894E-3</v>
      </c>
    </row>
    <row r="29" spans="1:10" s="34" customFormat="1" ht="13.2" customHeight="1" x14ac:dyDescent="0.3">
      <c r="A29" s="325" t="s">
        <v>124</v>
      </c>
      <c r="B29" s="343">
        <v>58</v>
      </c>
      <c r="C29" s="327">
        <v>1.6835994194484762E-2</v>
      </c>
      <c r="D29" s="326">
        <v>55</v>
      </c>
      <c r="E29" s="327">
        <v>1.6783643576441867E-2</v>
      </c>
      <c r="F29" s="326">
        <v>54</v>
      </c>
      <c r="G29" s="327">
        <v>1.6661524220919471E-2</v>
      </c>
      <c r="H29" s="326">
        <v>54</v>
      </c>
      <c r="I29" s="328">
        <v>1.6864459712679577E-2</v>
      </c>
    </row>
    <row r="30" spans="1:10" s="34" customFormat="1" ht="13.2" customHeight="1" x14ac:dyDescent="0.3">
      <c r="A30" s="426" t="s">
        <v>312</v>
      </c>
      <c r="B30" s="348">
        <v>4</v>
      </c>
      <c r="C30" s="338">
        <v>1.1611030478955006E-3</v>
      </c>
      <c r="D30" s="337">
        <v>5</v>
      </c>
      <c r="E30" s="338">
        <v>1.5257857796765334E-3</v>
      </c>
      <c r="F30" s="337">
        <v>5</v>
      </c>
      <c r="G30" s="338">
        <v>1.5427337241592102E-3</v>
      </c>
      <c r="H30" s="337">
        <v>1</v>
      </c>
      <c r="I30" s="339">
        <v>3.1230480949406619E-4</v>
      </c>
    </row>
    <row r="31" spans="1:10" ht="13.2" customHeight="1" x14ac:dyDescent="0.3">
      <c r="A31" s="1" t="s">
        <v>17</v>
      </c>
    </row>
    <row r="32" spans="1:10" ht="13.2" customHeight="1" x14ac:dyDescent="0.3">
      <c r="A32" s="576" t="s">
        <v>443</v>
      </c>
      <c r="B32" s="576"/>
      <c r="C32" s="576"/>
      <c r="D32" s="576"/>
      <c r="E32" s="576"/>
    </row>
    <row r="33" spans="1:1" x14ac:dyDescent="0.3">
      <c r="A33" s="4"/>
    </row>
  </sheetData>
  <mergeCells count="6">
    <mergeCell ref="A2:I2"/>
    <mergeCell ref="A32:E32"/>
    <mergeCell ref="B4:C4"/>
    <mergeCell ref="D4:E4"/>
    <mergeCell ref="F4:G4"/>
    <mergeCell ref="H4:I4"/>
  </mergeCells>
  <hyperlinks>
    <hyperlink ref="A2:I2" location="Índice!A1" display="Tabela 23 - Evolução do número de balcões por distrito, a 31 de dezembro (2014-2017) " xr:uid="{00000000-0004-0000-1700-000000000000}"/>
  </hyperlinks>
  <pageMargins left="0.70866141732283472" right="0.70866141732283472" top="0.74803149606299213" bottom="0.74803149606299213" header="0.31496062992125984" footer="0.31496062992125984"/>
  <pageSetup paperSize="9" scale="75" orientation="portrait" verticalDpi="36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H32"/>
  <sheetViews>
    <sheetView showGridLines="0" topLeftCell="A4" workbookViewId="0">
      <selection activeCell="G3" sqref="G3"/>
    </sheetView>
  </sheetViews>
  <sheetFormatPr defaultColWidth="9.33203125" defaultRowHeight="14.4" x14ac:dyDescent="0.3"/>
  <cols>
    <col min="1" max="1" width="48.44140625" style="2" customWidth="1"/>
    <col min="2" max="8" width="10.6640625" style="2" customWidth="1"/>
    <col min="9" max="16384" width="9.33203125" style="2"/>
  </cols>
  <sheetData>
    <row r="1" spans="1:8" s="34" customFormat="1" ht="13.2" customHeight="1" x14ac:dyDescent="0.3"/>
    <row r="2" spans="1:8" s="34" customFormat="1" ht="13.2" customHeight="1" x14ac:dyDescent="0.3">
      <c r="A2" s="582" t="s">
        <v>480</v>
      </c>
      <c r="B2" s="582"/>
      <c r="C2" s="582"/>
      <c r="D2" s="582"/>
      <c r="E2" s="582"/>
      <c r="F2" s="582"/>
      <c r="G2" s="582"/>
      <c r="H2" s="582"/>
    </row>
    <row r="3" spans="1:8" s="34" customFormat="1" ht="13.2" customHeight="1" x14ac:dyDescent="0.3"/>
    <row r="4" spans="1:8" s="34" customFormat="1" ht="13.2" customHeight="1" x14ac:dyDescent="0.3">
      <c r="A4" s="319"/>
      <c r="B4" s="429">
        <v>2021</v>
      </c>
      <c r="C4" s="587">
        <v>2022</v>
      </c>
      <c r="D4" s="588"/>
      <c r="E4" s="587">
        <v>2023</v>
      </c>
      <c r="F4" s="588"/>
      <c r="G4" s="587">
        <v>2024</v>
      </c>
      <c r="H4" s="590"/>
    </row>
    <row r="5" spans="1:8" s="34" customFormat="1" ht="13.2" customHeight="1" x14ac:dyDescent="0.3">
      <c r="A5" s="320" t="s">
        <v>125</v>
      </c>
      <c r="B5" s="420"/>
      <c r="C5" s="420"/>
      <c r="D5" s="422"/>
      <c r="E5" s="420"/>
      <c r="F5" s="422"/>
      <c r="G5" s="420"/>
      <c r="H5" s="428"/>
    </row>
    <row r="6" spans="1:8" s="34" customFormat="1" ht="13.2" customHeight="1" x14ac:dyDescent="0.3">
      <c r="A6" s="325" t="s">
        <v>6</v>
      </c>
      <c r="B6" s="430">
        <v>3021.4894172223835</v>
      </c>
      <c r="C6" s="430">
        <v>3204.3330286410724</v>
      </c>
      <c r="D6" s="431"/>
      <c r="E6" s="430">
        <v>3277.7960566851511</v>
      </c>
      <c r="F6" s="431"/>
      <c r="G6" s="430">
        <v>3356.1145800811737</v>
      </c>
      <c r="H6" s="425"/>
    </row>
    <row r="7" spans="1:8" s="34" customFormat="1" ht="13.2" customHeight="1" x14ac:dyDescent="0.3">
      <c r="A7" s="320" t="s">
        <v>102</v>
      </c>
      <c r="B7" s="420"/>
      <c r="C7" s="420"/>
      <c r="D7" s="422"/>
      <c r="E7" s="420"/>
      <c r="F7" s="422"/>
      <c r="G7" s="420"/>
      <c r="H7" s="423"/>
    </row>
    <row r="8" spans="1:8" s="34" customFormat="1" ht="13.2" customHeight="1" x14ac:dyDescent="0.3">
      <c r="A8" s="325" t="s">
        <v>103</v>
      </c>
      <c r="B8" s="343">
        <v>3150.6755555555555</v>
      </c>
      <c r="C8" s="343">
        <v>3339.3224299065419</v>
      </c>
      <c r="D8" s="327">
        <v>5.9875055690309598E-2</v>
      </c>
      <c r="E8" s="326">
        <v>3421.9858490566039</v>
      </c>
      <c r="F8" s="327">
        <v>2.4754548530486087E-2</v>
      </c>
      <c r="G8" s="326">
        <v>3449.5868544600939</v>
      </c>
      <c r="H8" s="328">
        <v>8.0657859561574785E-3</v>
      </c>
    </row>
    <row r="9" spans="1:8" s="34" customFormat="1" ht="13.2" customHeight="1" x14ac:dyDescent="0.3">
      <c r="A9" s="325" t="s">
        <v>104</v>
      </c>
      <c r="B9" s="343">
        <v>2121.057971014493</v>
      </c>
      <c r="C9" s="343">
        <v>2200.686567164179</v>
      </c>
      <c r="D9" s="327">
        <v>3.7541923529605281E-2</v>
      </c>
      <c r="E9" s="326">
        <v>2255.7727272727275</v>
      </c>
      <c r="F9" s="327">
        <v>2.5031352001904095E-2</v>
      </c>
      <c r="G9" s="326">
        <v>2336.65625</v>
      </c>
      <c r="H9" s="328">
        <v>3.5856237531988633E-2</v>
      </c>
    </row>
    <row r="10" spans="1:8" s="34" customFormat="1" ht="13.2" customHeight="1" x14ac:dyDescent="0.3">
      <c r="A10" s="325" t="s">
        <v>105</v>
      </c>
      <c r="B10" s="343">
        <v>4106.898550724638</v>
      </c>
      <c r="C10" s="343">
        <v>4345.6294416243654</v>
      </c>
      <c r="D10" s="327">
        <v>5.8129239851226533E-2</v>
      </c>
      <c r="E10" s="326">
        <v>4428.4461538461537</v>
      </c>
      <c r="F10" s="327">
        <v>1.9057472187695712E-2</v>
      </c>
      <c r="G10" s="326">
        <v>4518.421875</v>
      </c>
      <c r="H10" s="328">
        <v>2.0317673068171116E-2</v>
      </c>
    </row>
    <row r="11" spans="1:8" s="34" customFormat="1" ht="13.2" customHeight="1" x14ac:dyDescent="0.3">
      <c r="A11" s="325" t="s">
        <v>106</v>
      </c>
      <c r="B11" s="343">
        <v>1913.3125</v>
      </c>
      <c r="C11" s="343">
        <v>1912.078125</v>
      </c>
      <c r="D11" s="327">
        <v>-6.4515075294813151E-4</v>
      </c>
      <c r="E11" s="326">
        <v>1979.6612903225807</v>
      </c>
      <c r="F11" s="327">
        <v>3.5345399562364044E-2</v>
      </c>
      <c r="G11" s="326">
        <v>1973.5483870967741</v>
      </c>
      <c r="H11" s="328">
        <v>-3.0878530866310649E-3</v>
      </c>
    </row>
    <row r="12" spans="1:8" s="34" customFormat="1" ht="13.2" customHeight="1" x14ac:dyDescent="0.3">
      <c r="A12" s="325" t="s">
        <v>107</v>
      </c>
      <c r="B12" s="343">
        <v>2481.4444444444443</v>
      </c>
      <c r="C12" s="343">
        <v>2510.7042253521126</v>
      </c>
      <c r="D12" s="327">
        <v>1.1791430984149587E-2</v>
      </c>
      <c r="E12" s="326">
        <v>2603.014492753623</v>
      </c>
      <c r="F12" s="327">
        <v>3.6766683414715784E-2</v>
      </c>
      <c r="G12" s="326">
        <v>2699.8358208955224</v>
      </c>
      <c r="H12" s="328">
        <v>3.7195846742857031E-2</v>
      </c>
    </row>
    <row r="13" spans="1:8" s="34" customFormat="1" ht="13.2" customHeight="1" x14ac:dyDescent="0.3">
      <c r="A13" s="325" t="s">
        <v>108</v>
      </c>
      <c r="B13" s="343">
        <v>2707.3026315789475</v>
      </c>
      <c r="C13" s="343">
        <v>2847.4344827586206</v>
      </c>
      <c r="D13" s="327">
        <v>5.1760689604894994E-2</v>
      </c>
      <c r="E13" s="326">
        <v>2924.0279720279718</v>
      </c>
      <c r="F13" s="327">
        <v>2.6899122607782378E-2</v>
      </c>
      <c r="G13" s="326">
        <v>3003.0638297872342</v>
      </c>
      <c r="H13" s="328">
        <v>2.702978853668303E-2</v>
      </c>
    </row>
    <row r="14" spans="1:8" s="34" customFormat="1" ht="13.2" customHeight="1" x14ac:dyDescent="0.3">
      <c r="A14" s="325" t="s">
        <v>109</v>
      </c>
      <c r="B14" s="343">
        <v>1849.4819277108434</v>
      </c>
      <c r="C14" s="343">
        <v>1914.4375</v>
      </c>
      <c r="D14" s="327">
        <v>3.5120955396170883E-2</v>
      </c>
      <c r="E14" s="326">
        <v>1918.4375</v>
      </c>
      <c r="F14" s="327">
        <v>2.0893865691620217E-3</v>
      </c>
      <c r="G14" s="326">
        <v>1917.875</v>
      </c>
      <c r="H14" s="328">
        <v>-2.9320736276261528E-4</v>
      </c>
    </row>
    <row r="15" spans="1:8" s="34" customFormat="1" ht="13.2" customHeight="1" x14ac:dyDescent="0.3">
      <c r="A15" s="325" t="s">
        <v>110</v>
      </c>
      <c r="B15" s="343">
        <v>2554.2554347826085</v>
      </c>
      <c r="C15" s="343">
        <v>2688.8651685393256</v>
      </c>
      <c r="D15" s="327">
        <v>5.2700184924212135E-2</v>
      </c>
      <c r="E15" s="326">
        <v>2750.693181818182</v>
      </c>
      <c r="F15" s="327">
        <v>2.2994092081025874E-2</v>
      </c>
      <c r="G15" s="326">
        <v>2815.6971428571428</v>
      </c>
      <c r="H15" s="328">
        <v>2.3631847226230462E-2</v>
      </c>
    </row>
    <row r="16" spans="1:8" s="34" customFormat="1" ht="13.2" customHeight="1" x14ac:dyDescent="0.3">
      <c r="A16" s="325" t="s">
        <v>111</v>
      </c>
      <c r="B16" s="343">
        <v>1763.8024691358025</v>
      </c>
      <c r="C16" s="343">
        <v>1792.7341772151899</v>
      </c>
      <c r="D16" s="327">
        <v>1.6403031850591887E-2</v>
      </c>
      <c r="E16" s="326">
        <v>1820.448717948718</v>
      </c>
      <c r="F16" s="327">
        <v>1.545936987522567E-2</v>
      </c>
      <c r="G16" s="326">
        <v>1846.8831168831168</v>
      </c>
      <c r="H16" s="328">
        <v>1.4520814936322513E-2</v>
      </c>
    </row>
    <row r="17" spans="1:8" s="34" customFormat="1" ht="13.2" customHeight="1" x14ac:dyDescent="0.3">
      <c r="A17" s="325" t="s">
        <v>112</v>
      </c>
      <c r="B17" s="343">
        <v>2422.7552083333335</v>
      </c>
      <c r="C17" s="343">
        <v>2541.0270270270271</v>
      </c>
      <c r="D17" s="327">
        <v>4.8817073341493433E-2</v>
      </c>
      <c r="E17" s="326">
        <v>2662.5611111111111</v>
      </c>
      <c r="F17" s="327">
        <v>4.7828725468645361E-2</v>
      </c>
      <c r="G17" s="326">
        <v>2733.6123595505619</v>
      </c>
      <c r="H17" s="328">
        <v>2.6685302411632028E-2</v>
      </c>
    </row>
    <row r="18" spans="1:8" s="34" customFormat="1" ht="13.2" customHeight="1" x14ac:dyDescent="0.3">
      <c r="A18" s="325" t="s">
        <v>113</v>
      </c>
      <c r="B18" s="343">
        <v>3138.3662551440329</v>
      </c>
      <c r="C18" s="343">
        <v>3449.0921248142645</v>
      </c>
      <c r="D18" s="327">
        <v>9.9008797701965801E-2</v>
      </c>
      <c r="E18" s="326">
        <v>3547.992469879518</v>
      </c>
      <c r="F18" s="327">
        <v>2.8674312394766588E-2</v>
      </c>
      <c r="G18" s="326">
        <v>3689.375</v>
      </c>
      <c r="H18" s="328">
        <v>3.9848599263031526E-2</v>
      </c>
    </row>
    <row r="19" spans="1:8" s="34" customFormat="1" ht="13.2" customHeight="1" x14ac:dyDescent="0.3">
      <c r="A19" s="325" t="s">
        <v>114</v>
      </c>
      <c r="B19" s="343">
        <v>1981.7169811320755</v>
      </c>
      <c r="C19" s="343">
        <v>2005.8461538461538</v>
      </c>
      <c r="D19" s="327">
        <v>1.2175892392209509E-2</v>
      </c>
      <c r="E19" s="326">
        <v>2001.5576923076924</v>
      </c>
      <c r="F19" s="327">
        <v>-2.1379812854731561E-3</v>
      </c>
      <c r="G19" s="326">
        <v>2030.7058823529412</v>
      </c>
      <c r="H19" s="328">
        <v>1.4562752878555463E-2</v>
      </c>
    </row>
    <row r="20" spans="1:8" s="34" customFormat="1" ht="13.2" customHeight="1" x14ac:dyDescent="0.3">
      <c r="A20" s="325" t="s">
        <v>115</v>
      </c>
      <c r="B20" s="343">
        <v>3733.3809523809523</v>
      </c>
      <c r="C20" s="343">
        <v>4029.1214128035322</v>
      </c>
      <c r="D20" s="327">
        <v>7.9215184358288449E-2</v>
      </c>
      <c r="E20" s="326">
        <v>4148.7146067415733</v>
      </c>
      <c r="F20" s="327">
        <v>2.9682201573276945E-2</v>
      </c>
      <c r="G20" s="326">
        <v>4256.8764302059499</v>
      </c>
      <c r="H20" s="328">
        <v>2.6071165099815774E-2</v>
      </c>
    </row>
    <row r="21" spans="1:8" s="34" customFormat="1" ht="13.2" customHeight="1" x14ac:dyDescent="0.3">
      <c r="A21" s="325" t="s">
        <v>116</v>
      </c>
      <c r="B21" s="343">
        <v>2600.1987951807228</v>
      </c>
      <c r="C21" s="343">
        <v>2704.9689440993789</v>
      </c>
      <c r="D21" s="327">
        <v>4.0293130322512249E-2</v>
      </c>
      <c r="E21" s="326">
        <v>2775.1886792452829</v>
      </c>
      <c r="F21" s="327">
        <v>2.5959534692286068E-2</v>
      </c>
      <c r="G21" s="326">
        <v>2843.2675159235669</v>
      </c>
      <c r="H21" s="328">
        <v>2.453124617703395E-2</v>
      </c>
    </row>
    <row r="22" spans="1:8" s="34" customFormat="1" ht="13.2" customHeight="1" x14ac:dyDescent="0.3">
      <c r="A22" s="325" t="s">
        <v>117</v>
      </c>
      <c r="B22" s="343">
        <v>4435.1155778894472</v>
      </c>
      <c r="C22" s="343">
        <v>4668.3350785340317</v>
      </c>
      <c r="D22" s="327">
        <v>5.2584762797899254E-2</v>
      </c>
      <c r="E22" s="326">
        <v>4751.9105263157899</v>
      </c>
      <c r="F22" s="327">
        <v>1.7902624035291526E-2</v>
      </c>
      <c r="G22" s="326">
        <v>4851.1058201058204</v>
      </c>
      <c r="H22" s="328">
        <v>2.0874823555850464E-2</v>
      </c>
    </row>
    <row r="23" spans="1:8" s="34" customFormat="1" ht="13.2" customHeight="1" x14ac:dyDescent="0.3">
      <c r="A23" s="325" t="s">
        <v>118</v>
      </c>
      <c r="B23" s="343">
        <v>3133.5405405405404</v>
      </c>
      <c r="C23" s="343">
        <v>3323.9142857142856</v>
      </c>
      <c r="D23" s="327">
        <v>6.0753560616422009E-2</v>
      </c>
      <c r="E23" s="326">
        <v>3298.8028169014083</v>
      </c>
      <c r="F23" s="327">
        <v>-7.5547883171365182E-3</v>
      </c>
      <c r="G23" s="326">
        <v>3304.8591549295775</v>
      </c>
      <c r="H23" s="328">
        <v>1.8359199880453314E-3</v>
      </c>
    </row>
    <row r="24" spans="1:8" s="34" customFormat="1" ht="13.2" customHeight="1" x14ac:dyDescent="0.3">
      <c r="A24" s="325" t="s">
        <v>119</v>
      </c>
      <c r="B24" s="343">
        <v>2314.35</v>
      </c>
      <c r="C24" s="343">
        <v>2398.6753246753246</v>
      </c>
      <c r="D24" s="327">
        <v>3.6435856579741577E-2</v>
      </c>
      <c r="E24" s="326">
        <v>2372.897435897436</v>
      </c>
      <c r="F24" s="327">
        <v>-1.0746718621194695E-2</v>
      </c>
      <c r="G24" s="326">
        <v>2368.0384615384614</v>
      </c>
      <c r="H24" s="328">
        <v>-2.0476967463775031E-3</v>
      </c>
    </row>
    <row r="25" spans="1:8" s="34" customFormat="1" ht="13.2" customHeight="1" x14ac:dyDescent="0.3">
      <c r="A25" s="325" t="s">
        <v>120</v>
      </c>
      <c r="B25" s="343">
        <v>2537.5539568345325</v>
      </c>
      <c r="C25" s="343">
        <v>2588.3602941176468</v>
      </c>
      <c r="D25" s="327">
        <v>2.0021776146385006E-2</v>
      </c>
      <c r="E25" s="326">
        <v>2671.4962406015038</v>
      </c>
      <c r="F25" s="327">
        <v>3.2119155386826526E-2</v>
      </c>
      <c r="G25" s="326">
        <v>2650.6740740740743</v>
      </c>
      <c r="H25" s="328">
        <v>-7.7941964547707521E-3</v>
      </c>
    </row>
    <row r="26" spans="1:8" s="34" customFormat="1" ht="13.2" customHeight="1" x14ac:dyDescent="0.3">
      <c r="A26" s="325" t="s">
        <v>121</v>
      </c>
      <c r="B26" s="343">
        <v>3158.6624999999999</v>
      </c>
      <c r="C26" s="343">
        <v>3480.4109589041095</v>
      </c>
      <c r="D26" s="327">
        <v>0.10186224672756583</v>
      </c>
      <c r="E26" s="326">
        <v>3332.7532467532469</v>
      </c>
      <c r="F26" s="327">
        <v>-4.242536697371968E-2</v>
      </c>
      <c r="G26" s="326">
        <v>3369.3506493506493</v>
      </c>
      <c r="H26" s="328">
        <v>1.0981131781374831E-2</v>
      </c>
    </row>
    <row r="27" spans="1:8" s="34" customFormat="1" ht="13.2" customHeight="1" x14ac:dyDescent="0.3">
      <c r="A27" s="325" t="s">
        <v>122</v>
      </c>
      <c r="B27" s="343">
        <v>2065.84375</v>
      </c>
      <c r="C27" s="343">
        <v>2004.7272727272727</v>
      </c>
      <c r="D27" s="327">
        <v>-2.9584269029411026E-2</v>
      </c>
      <c r="E27" s="326">
        <v>2002.1818181818182</v>
      </c>
      <c r="F27" s="327">
        <v>-1.2697261019408712E-3</v>
      </c>
      <c r="G27" s="326">
        <v>2064.625</v>
      </c>
      <c r="H27" s="328">
        <v>3.1187568107519104E-2</v>
      </c>
    </row>
    <row r="28" spans="1:8" s="34" customFormat="1" ht="13.2" customHeight="1" x14ac:dyDescent="0.3">
      <c r="A28" s="325" t="s">
        <v>123</v>
      </c>
      <c r="B28" s="343">
        <v>1131.6521739130435</v>
      </c>
      <c r="C28" s="343">
        <v>1135.695652173913</v>
      </c>
      <c r="D28" s="327">
        <v>3.5730751498386226E-3</v>
      </c>
      <c r="E28" s="326">
        <v>1094.125</v>
      </c>
      <c r="F28" s="327">
        <v>-3.6603690517208354E-2</v>
      </c>
      <c r="G28" s="326">
        <v>1370.4583333333333</v>
      </c>
      <c r="H28" s="328">
        <v>0.25256102669560909</v>
      </c>
    </row>
    <row r="29" spans="1:8" s="34" customFormat="1" ht="13.2" customHeight="1" x14ac:dyDescent="0.3">
      <c r="A29" s="426" t="s">
        <v>124</v>
      </c>
      <c r="B29" s="348">
        <v>2528.6034482758619</v>
      </c>
      <c r="C29" s="348">
        <v>2688.1454545454544</v>
      </c>
      <c r="D29" s="338">
        <v>6.3094909713255598E-2</v>
      </c>
      <c r="E29" s="337">
        <v>2753.5925925925926</v>
      </c>
      <c r="F29" s="338">
        <v>2.4346576163306821E-2</v>
      </c>
      <c r="G29" s="337">
        <v>2643.6851851851852</v>
      </c>
      <c r="H29" s="339">
        <v>-3.9914186181016054E-2</v>
      </c>
    </row>
    <row r="30" spans="1:8" ht="13.2" customHeight="1" x14ac:dyDescent="0.3">
      <c r="A30" s="1" t="s">
        <v>17</v>
      </c>
    </row>
    <row r="31" spans="1:8" s="1" customFormat="1" ht="13.2" customHeight="1" x14ac:dyDescent="0.2">
      <c r="A31" s="576" t="s">
        <v>443</v>
      </c>
      <c r="B31" s="576"/>
      <c r="C31" s="576"/>
      <c r="D31" s="576"/>
      <c r="E31" s="576"/>
    </row>
    <row r="32" spans="1:8" s="1" customFormat="1" ht="10.199999999999999" x14ac:dyDescent="0.2">
      <c r="A32" s="5"/>
    </row>
  </sheetData>
  <mergeCells count="5">
    <mergeCell ref="A2:H2"/>
    <mergeCell ref="C4:D4"/>
    <mergeCell ref="E4:F4"/>
    <mergeCell ref="G4:H4"/>
    <mergeCell ref="A31:E31"/>
  </mergeCells>
  <hyperlinks>
    <hyperlink ref="A2:H2" location="Índice!A1" display="Tabela 24 - Evolução do número de habitantes por balcão, por distrito, a 31 de dezembro (2014-2017) (1) " xr:uid="{00000000-0004-0000-1800-000000000000}"/>
  </hyperlinks>
  <pageMargins left="0.70866141732283472" right="0.70866141732283472" top="0.74803149606299213" bottom="0.74803149606299213" header="0.31496062992125984" footer="0.31496062992125984"/>
  <pageSetup paperSize="9" orientation="landscape" verticalDpi="36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J16"/>
  <sheetViews>
    <sheetView showGridLines="0" workbookViewId="0">
      <selection activeCell="H3" sqref="H3"/>
    </sheetView>
  </sheetViews>
  <sheetFormatPr defaultColWidth="9.33203125" defaultRowHeight="14.4" x14ac:dyDescent="0.3"/>
  <cols>
    <col min="1" max="1" width="31" style="2" customWidth="1"/>
    <col min="2" max="10" width="10.6640625" style="2" customWidth="1"/>
    <col min="11" max="16384" width="9.33203125" style="2"/>
  </cols>
  <sheetData>
    <row r="1" spans="1:10" s="34" customFormat="1" ht="13.2" customHeight="1" x14ac:dyDescent="0.3"/>
    <row r="2" spans="1:10" s="34" customFormat="1" ht="13.2" customHeight="1" x14ac:dyDescent="0.3">
      <c r="A2" s="582" t="s">
        <v>481</v>
      </c>
      <c r="B2" s="582"/>
      <c r="C2" s="582"/>
      <c r="D2" s="582"/>
      <c r="E2" s="582"/>
      <c r="F2" s="582"/>
      <c r="G2" s="582"/>
      <c r="H2" s="582"/>
      <c r="I2" s="582"/>
      <c r="J2" s="582"/>
    </row>
    <row r="3" spans="1:10" s="34" customFormat="1" ht="13.2" customHeight="1" x14ac:dyDescent="0.3"/>
    <row r="4" spans="1:10" s="34" customFormat="1" ht="13.2" customHeight="1" x14ac:dyDescent="0.3">
      <c r="A4" s="72"/>
      <c r="B4" s="600">
        <v>2021</v>
      </c>
      <c r="C4" s="601"/>
      <c r="D4" s="602">
        <v>2022</v>
      </c>
      <c r="E4" s="603"/>
      <c r="F4" s="602">
        <v>2023</v>
      </c>
      <c r="G4" s="603"/>
      <c r="H4" s="599">
        <v>2024</v>
      </c>
      <c r="I4" s="599"/>
      <c r="J4" s="177" t="s">
        <v>12</v>
      </c>
    </row>
    <row r="5" spans="1:10" s="34" customFormat="1" ht="26.1" customHeight="1" x14ac:dyDescent="0.3">
      <c r="A5" s="77" t="s">
        <v>126</v>
      </c>
      <c r="B5" s="178"/>
      <c r="C5" s="179"/>
      <c r="D5" s="180"/>
      <c r="E5" s="179"/>
      <c r="F5" s="178"/>
      <c r="G5" s="178"/>
      <c r="H5" s="178"/>
      <c r="I5" s="178"/>
      <c r="J5" s="181"/>
    </row>
    <row r="6" spans="1:10" s="34" customFormat="1" ht="13.2" customHeight="1" x14ac:dyDescent="0.3">
      <c r="A6" s="89" t="s">
        <v>127</v>
      </c>
      <c r="B6" s="432">
        <v>42</v>
      </c>
      <c r="C6" s="424"/>
      <c r="D6" s="432">
        <v>42</v>
      </c>
      <c r="E6" s="424"/>
      <c r="F6" s="432">
        <v>40</v>
      </c>
      <c r="G6" s="343"/>
      <c r="H6" s="432">
        <v>37</v>
      </c>
      <c r="I6" s="343"/>
      <c r="J6" s="433" t="s">
        <v>0</v>
      </c>
    </row>
    <row r="7" spans="1:10" s="34" customFormat="1" ht="13.2" customHeight="1" x14ac:dyDescent="0.3">
      <c r="A7" s="89" t="s">
        <v>223</v>
      </c>
      <c r="B7" s="434" t="s">
        <v>133</v>
      </c>
      <c r="C7" s="424"/>
      <c r="D7" s="151">
        <v>0</v>
      </c>
      <c r="E7" s="424"/>
      <c r="F7" s="151">
        <v>-4.7619047619047672E-2</v>
      </c>
      <c r="G7" s="343"/>
      <c r="H7" s="151">
        <v>-7.4999999999999956E-2</v>
      </c>
      <c r="I7" s="343"/>
      <c r="J7" s="150">
        <v>-4.0873015873015874E-2</v>
      </c>
    </row>
    <row r="8" spans="1:10" s="34" customFormat="1" ht="13.2" customHeight="1" x14ac:dyDescent="0.3">
      <c r="A8" s="77" t="s">
        <v>128</v>
      </c>
      <c r="B8" s="435"/>
      <c r="C8" s="435"/>
      <c r="D8" s="435"/>
      <c r="E8" s="435"/>
      <c r="F8" s="435"/>
      <c r="G8" s="435"/>
      <c r="H8" s="435"/>
      <c r="I8" s="435"/>
      <c r="J8" s="436"/>
    </row>
    <row r="9" spans="1:10" s="34" customFormat="1" ht="13.2" customHeight="1" x14ac:dyDescent="0.3">
      <c r="A9" s="89" t="s">
        <v>129</v>
      </c>
      <c r="B9" s="343">
        <v>26</v>
      </c>
      <c r="C9" s="327">
        <v>0.61904761904761907</v>
      </c>
      <c r="D9" s="326">
        <v>28</v>
      </c>
      <c r="E9" s="327">
        <v>0.66600000000000004</v>
      </c>
      <c r="F9" s="326">
        <v>28</v>
      </c>
      <c r="G9" s="327">
        <v>0.7</v>
      </c>
      <c r="H9" s="495">
        <v>26</v>
      </c>
      <c r="I9" s="327">
        <v>0.70270270270270274</v>
      </c>
      <c r="J9" s="496"/>
    </row>
    <row r="10" spans="1:10" s="34" customFormat="1" ht="13.2" customHeight="1" x14ac:dyDescent="0.3">
      <c r="A10" s="89" t="s">
        <v>130</v>
      </c>
      <c r="B10" s="343">
        <v>3</v>
      </c>
      <c r="C10" s="327">
        <v>7.1428571428571425E-2</v>
      </c>
      <c r="D10" s="326">
        <v>2</v>
      </c>
      <c r="E10" s="327">
        <v>4.7619047619047616E-2</v>
      </c>
      <c r="F10" s="326">
        <v>1</v>
      </c>
      <c r="G10" s="327">
        <v>2.5000000000000001E-2</v>
      </c>
      <c r="H10" s="495">
        <v>1</v>
      </c>
      <c r="I10" s="327">
        <v>2.7027027027027029E-2</v>
      </c>
      <c r="J10" s="496"/>
    </row>
    <row r="11" spans="1:10" s="34" customFormat="1" ht="13.2" customHeight="1" x14ac:dyDescent="0.3">
      <c r="A11" s="89" t="s">
        <v>131</v>
      </c>
      <c r="B11" s="343">
        <v>7</v>
      </c>
      <c r="C11" s="327">
        <v>0.16666666666666666</v>
      </c>
      <c r="D11" s="326">
        <v>7</v>
      </c>
      <c r="E11" s="327">
        <v>0.16666666666666666</v>
      </c>
      <c r="F11" s="326">
        <v>6</v>
      </c>
      <c r="G11" s="327">
        <v>0.15</v>
      </c>
      <c r="H11" s="495">
        <v>5</v>
      </c>
      <c r="I11" s="327">
        <v>0.13513513513513514</v>
      </c>
      <c r="J11" s="496"/>
    </row>
    <row r="12" spans="1:10" s="34" customFormat="1" ht="13.2" customHeight="1" x14ac:dyDescent="0.3">
      <c r="A12" s="89" t="s">
        <v>132</v>
      </c>
      <c r="B12" s="348">
        <v>6</v>
      </c>
      <c r="C12" s="338">
        <v>0.14285714285714285</v>
      </c>
      <c r="D12" s="337">
        <v>5</v>
      </c>
      <c r="E12" s="338">
        <v>0.11904761904761904</v>
      </c>
      <c r="F12" s="337">
        <v>5</v>
      </c>
      <c r="G12" s="338">
        <v>0.125</v>
      </c>
      <c r="H12" s="497">
        <v>5</v>
      </c>
      <c r="I12" s="338">
        <v>0.13513513513513514</v>
      </c>
      <c r="J12" s="498"/>
    </row>
    <row r="13" spans="1:10" s="34" customFormat="1" ht="13.2" customHeight="1" x14ac:dyDescent="0.3">
      <c r="A13" s="438" t="s">
        <v>127</v>
      </c>
      <c r="B13" s="348">
        <v>42</v>
      </c>
      <c r="C13" s="338">
        <v>1</v>
      </c>
      <c r="D13" s="337">
        <v>42</v>
      </c>
      <c r="E13" s="338">
        <v>1</v>
      </c>
      <c r="F13" s="337">
        <v>40</v>
      </c>
      <c r="G13" s="338">
        <v>1</v>
      </c>
      <c r="H13" s="337">
        <v>37</v>
      </c>
      <c r="I13" s="338">
        <v>1</v>
      </c>
      <c r="J13" s="498"/>
    </row>
    <row r="14" spans="1:10" s="1" customFormat="1" ht="13.2" customHeight="1" x14ac:dyDescent="0.2">
      <c r="A14" s="1" t="s">
        <v>17</v>
      </c>
    </row>
    <row r="15" spans="1:10" s="1" customFormat="1" ht="13.2" customHeight="1" x14ac:dyDescent="0.2">
      <c r="A15" s="576" t="s">
        <v>443</v>
      </c>
      <c r="B15" s="576"/>
      <c r="C15" s="576"/>
      <c r="D15" s="576"/>
      <c r="E15" s="576"/>
    </row>
    <row r="16" spans="1:10" s="1" customFormat="1" ht="13.2" customHeight="1" x14ac:dyDescent="0.2">
      <c r="A16" s="576"/>
      <c r="B16" s="576"/>
      <c r="C16" s="576"/>
      <c r="D16" s="576"/>
      <c r="E16" s="576"/>
      <c r="F16" s="576"/>
      <c r="G16" s="576"/>
      <c r="H16" s="576"/>
      <c r="I16" s="576"/>
      <c r="J16" s="576"/>
    </row>
  </sheetData>
  <mergeCells count="7">
    <mergeCell ref="A16:J16"/>
    <mergeCell ref="A2:J2"/>
    <mergeCell ref="B4:C4"/>
    <mergeCell ref="D4:E4"/>
    <mergeCell ref="F4:G4"/>
    <mergeCell ref="H4:I4"/>
    <mergeCell ref="A15:E15"/>
  </mergeCells>
  <hyperlinks>
    <hyperlink ref="A2:J2" location="Índice!A1" display="Tabela 25 - Evolução e distribuição geográfica do número de sucursais e escritórios de representação no exterior, a 31 de dezembro (2014-2017)" xr:uid="{00000000-0004-0000-1900-000000000000}"/>
  </hyperlinks>
  <pageMargins left="0.70866141732283472" right="0.70866141732283472" top="0.74803149606299213" bottom="0.74803149606299213" header="0.31496062992125984" footer="0.31496062992125984"/>
  <pageSetup paperSize="9" scale="68" orientation="portrait" verticalDpi="36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15"/>
  <sheetViews>
    <sheetView showGridLines="0" workbookViewId="0">
      <selection activeCell="E3" sqref="E3"/>
    </sheetView>
  </sheetViews>
  <sheetFormatPr defaultColWidth="9.33203125" defaultRowHeight="14.4" x14ac:dyDescent="0.3"/>
  <cols>
    <col min="1" max="1" width="31" style="2" customWidth="1"/>
    <col min="2" max="5" width="10.6640625" style="2" customWidth="1"/>
    <col min="6" max="16384" width="9.33203125" style="2"/>
  </cols>
  <sheetData>
    <row r="1" spans="1:5" s="34" customFormat="1" ht="13.2" customHeight="1" x14ac:dyDescent="0.3"/>
    <row r="2" spans="1:5" s="34" customFormat="1" ht="26.1" customHeight="1" x14ac:dyDescent="0.3">
      <c r="A2" s="582" t="s">
        <v>482</v>
      </c>
      <c r="B2" s="582"/>
      <c r="C2" s="582"/>
      <c r="D2" s="582"/>
      <c r="E2" s="582"/>
    </row>
    <row r="3" spans="1:5" s="34" customFormat="1" ht="13.2" customHeight="1" x14ac:dyDescent="0.3"/>
    <row r="4" spans="1:5" s="34" customFormat="1" ht="13.2" customHeight="1" x14ac:dyDescent="0.3">
      <c r="A4" s="72"/>
      <c r="B4" s="233">
        <v>2021</v>
      </c>
      <c r="C4" s="233">
        <v>2022</v>
      </c>
      <c r="D4" s="233">
        <v>2023</v>
      </c>
      <c r="E4" s="499">
        <v>2024</v>
      </c>
    </row>
    <row r="5" spans="1:5" s="34" customFormat="1" ht="26.1" customHeight="1" x14ac:dyDescent="0.3">
      <c r="A5" s="77" t="s">
        <v>397</v>
      </c>
      <c r="B5" s="178"/>
      <c r="C5" s="180"/>
      <c r="D5" s="178"/>
      <c r="E5" s="181"/>
    </row>
    <row r="6" spans="1:5" s="34" customFormat="1" ht="13.2" customHeight="1" x14ac:dyDescent="0.3">
      <c r="A6" s="89" t="s">
        <v>11</v>
      </c>
      <c r="B6" s="343">
        <v>32</v>
      </c>
      <c r="C6" s="343">
        <v>29</v>
      </c>
      <c r="D6" s="343">
        <v>27</v>
      </c>
      <c r="E6" s="437">
        <v>24</v>
      </c>
    </row>
    <row r="7" spans="1:5" s="34" customFormat="1" ht="13.2" customHeight="1" x14ac:dyDescent="0.3">
      <c r="A7" s="89" t="s">
        <v>12</v>
      </c>
      <c r="B7" s="343">
        <v>3</v>
      </c>
      <c r="C7" s="343">
        <v>3</v>
      </c>
      <c r="D7" s="343">
        <v>3</v>
      </c>
      <c r="E7" s="437">
        <v>3</v>
      </c>
    </row>
    <row r="8" spans="1:5" s="34" customFormat="1" ht="13.2" customHeight="1" x14ac:dyDescent="0.3">
      <c r="A8" s="89" t="s">
        <v>13</v>
      </c>
      <c r="B8" s="343">
        <v>7</v>
      </c>
      <c r="C8" s="343">
        <v>10</v>
      </c>
      <c r="D8" s="343">
        <v>10</v>
      </c>
      <c r="E8" s="437">
        <v>10</v>
      </c>
    </row>
    <row r="9" spans="1:5" s="34" customFormat="1" ht="13.2" customHeight="1" x14ac:dyDescent="0.3">
      <c r="A9" s="82" t="s">
        <v>6</v>
      </c>
      <c r="B9" s="440">
        <v>42</v>
      </c>
      <c r="C9" s="440">
        <v>42</v>
      </c>
      <c r="D9" s="440">
        <v>40</v>
      </c>
      <c r="E9" s="441">
        <v>37</v>
      </c>
    </row>
    <row r="10" spans="1:5" s="34" customFormat="1" ht="13.2" customHeight="1" x14ac:dyDescent="0.3">
      <c r="A10" s="89" t="s">
        <v>3</v>
      </c>
      <c r="B10" s="343">
        <v>35</v>
      </c>
      <c r="C10" s="343">
        <v>34</v>
      </c>
      <c r="D10" s="343">
        <v>34</v>
      </c>
      <c r="E10" s="437">
        <v>31</v>
      </c>
    </row>
    <row r="11" spans="1:5" s="34" customFormat="1" ht="13.2" customHeight="1" x14ac:dyDescent="0.3">
      <c r="A11" s="89" t="s">
        <v>4</v>
      </c>
      <c r="B11" s="343">
        <v>7</v>
      </c>
      <c r="C11" s="343">
        <v>8</v>
      </c>
      <c r="D11" s="343">
        <v>6</v>
      </c>
      <c r="E11" s="437">
        <v>6</v>
      </c>
    </row>
    <row r="12" spans="1:5" s="34" customFormat="1" ht="13.2" customHeight="1" x14ac:dyDescent="0.3">
      <c r="A12" s="439" t="s">
        <v>6</v>
      </c>
      <c r="B12" s="440">
        <v>42</v>
      </c>
      <c r="C12" s="440">
        <v>42</v>
      </c>
      <c r="D12" s="440">
        <v>40</v>
      </c>
      <c r="E12" s="441">
        <v>37</v>
      </c>
    </row>
    <row r="13" spans="1:5" s="1" customFormat="1" ht="13.2" customHeight="1" x14ac:dyDescent="0.2">
      <c r="A13" s="1" t="s">
        <v>17</v>
      </c>
    </row>
    <row r="14" spans="1:5" ht="13.2" customHeight="1" x14ac:dyDescent="0.3">
      <c r="A14" s="576" t="s">
        <v>443</v>
      </c>
      <c r="B14" s="576"/>
      <c r="C14" s="576"/>
      <c r="D14" s="576"/>
      <c r="E14" s="576"/>
    </row>
    <row r="15" spans="1:5" x14ac:dyDescent="0.3">
      <c r="A15" s="577"/>
      <c r="B15" s="577"/>
      <c r="C15" s="577"/>
      <c r="D15" s="577"/>
      <c r="E15" s="577"/>
    </row>
  </sheetData>
  <mergeCells count="3">
    <mergeCell ref="A2:E2"/>
    <mergeCell ref="A15:E15"/>
    <mergeCell ref="A14:E14"/>
  </mergeCells>
  <hyperlinks>
    <hyperlink ref="A2:E2" location="Índice!A1" display="Tabela 26 - Evolução da representatividade das instituições financeiras associadas no total das sucursais e representações no exterior, por dimensão e origem/forma de representação legal, a 31 de dezembro (2014-2017)" xr:uid="{00000000-0004-0000-1A00-000000000000}"/>
  </hyperlinks>
  <pageMargins left="0.7" right="0.7" top="0.75" bottom="0.75" header="0.3" footer="0.3"/>
  <pageSetup paperSize="9" orientation="portrait" verticalDpi="36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F15"/>
  <sheetViews>
    <sheetView showGridLines="0" workbookViewId="0">
      <selection activeCell="E3" sqref="E3"/>
    </sheetView>
  </sheetViews>
  <sheetFormatPr defaultColWidth="9.33203125" defaultRowHeight="14.4" x14ac:dyDescent="0.3"/>
  <cols>
    <col min="1" max="1" width="46.88671875" style="2" customWidth="1"/>
    <col min="2" max="6" width="10.6640625" style="2" customWidth="1"/>
    <col min="7" max="16384" width="9.33203125" style="2"/>
  </cols>
  <sheetData>
    <row r="1" spans="1:6" s="34" customFormat="1" ht="13.2" customHeight="1" x14ac:dyDescent="0.3"/>
    <row r="2" spans="1:6" s="34" customFormat="1" ht="26.1" customHeight="1" x14ac:dyDescent="0.3">
      <c r="A2" s="582" t="s">
        <v>483</v>
      </c>
      <c r="B2" s="582"/>
      <c r="C2" s="582"/>
      <c r="D2" s="582"/>
      <c r="E2" s="582"/>
      <c r="F2" s="582"/>
    </row>
    <row r="3" spans="1:6" s="34" customFormat="1" ht="13.2" customHeight="1" x14ac:dyDescent="0.3"/>
    <row r="4" spans="1:6" s="34" customFormat="1" ht="13.2" customHeight="1" x14ac:dyDescent="0.3">
      <c r="A4" s="72"/>
      <c r="B4" s="176">
        <v>2021</v>
      </c>
      <c r="C4" s="176">
        <v>2022</v>
      </c>
      <c r="D4" s="176">
        <v>2023</v>
      </c>
      <c r="E4" s="176">
        <v>2024</v>
      </c>
      <c r="F4" s="177" t="s">
        <v>12</v>
      </c>
    </row>
    <row r="5" spans="1:6" s="34" customFormat="1" ht="13.8" x14ac:dyDescent="0.3">
      <c r="A5" s="77" t="s">
        <v>134</v>
      </c>
      <c r="B5" s="178"/>
      <c r="C5" s="180"/>
      <c r="D5" s="178"/>
      <c r="E5" s="178"/>
      <c r="F5" s="181"/>
    </row>
    <row r="6" spans="1:6" s="34" customFormat="1" ht="13.2" customHeight="1" x14ac:dyDescent="0.3">
      <c r="A6" s="89" t="s">
        <v>6</v>
      </c>
      <c r="B6" s="162">
        <v>13471</v>
      </c>
      <c r="C6" s="162">
        <v>13388</v>
      </c>
      <c r="D6" s="162">
        <v>13149</v>
      </c>
      <c r="E6" s="162">
        <v>13188</v>
      </c>
      <c r="F6" s="442" t="s">
        <v>0</v>
      </c>
    </row>
    <row r="7" spans="1:6" s="34" customFormat="1" ht="13.2" customHeight="1" x14ac:dyDescent="0.3">
      <c r="A7" s="443" t="s">
        <v>135</v>
      </c>
      <c r="B7" s="162">
        <v>11567</v>
      </c>
      <c r="C7" s="163">
        <v>11218</v>
      </c>
      <c r="D7" s="163">
        <v>11088</v>
      </c>
      <c r="E7" s="163">
        <v>11086</v>
      </c>
      <c r="F7" s="442" t="s">
        <v>0</v>
      </c>
    </row>
    <row r="8" spans="1:6" s="34" customFormat="1" ht="13.2" customHeight="1" x14ac:dyDescent="0.3">
      <c r="A8" s="443" t="s">
        <v>136</v>
      </c>
      <c r="B8" s="162">
        <v>1904</v>
      </c>
      <c r="C8" s="163">
        <v>2170</v>
      </c>
      <c r="D8" s="163">
        <v>2061</v>
      </c>
      <c r="E8" s="163">
        <v>2102</v>
      </c>
      <c r="F8" s="442" t="s">
        <v>0</v>
      </c>
    </row>
    <row r="9" spans="1:6" s="34" customFormat="1" ht="13.2" customHeight="1" x14ac:dyDescent="0.3">
      <c r="A9" s="89" t="s">
        <v>223</v>
      </c>
      <c r="B9" s="444" t="s">
        <v>0</v>
      </c>
      <c r="C9" s="167">
        <v>-6.1613837131616611E-3</v>
      </c>
      <c r="D9" s="167">
        <v>-1.7851807588885604E-2</v>
      </c>
      <c r="E9" s="167">
        <v>2.9660050193931475E-3</v>
      </c>
      <c r="F9" s="445">
        <v>-7.0157287608847057E-3</v>
      </c>
    </row>
    <row r="10" spans="1:6" s="34" customFormat="1" ht="13.2" customHeight="1" x14ac:dyDescent="0.3">
      <c r="A10" s="77" t="s">
        <v>398</v>
      </c>
      <c r="B10" s="446"/>
      <c r="C10" s="447"/>
      <c r="D10" s="447"/>
      <c r="E10" s="447"/>
      <c r="F10" s="448"/>
    </row>
    <row r="11" spans="1:6" s="34" customFormat="1" ht="13.2" customHeight="1" x14ac:dyDescent="0.3">
      <c r="A11" s="89" t="s">
        <v>6</v>
      </c>
      <c r="B11" s="162">
        <v>12486</v>
      </c>
      <c r="C11" s="162">
        <v>12366</v>
      </c>
      <c r="D11" s="162">
        <v>12501</v>
      </c>
      <c r="E11" s="162">
        <v>12459</v>
      </c>
      <c r="F11" s="442" t="s">
        <v>0</v>
      </c>
    </row>
    <row r="12" spans="1:6" s="34" customFormat="1" ht="13.2" customHeight="1" x14ac:dyDescent="0.3">
      <c r="A12" s="188" t="s">
        <v>223</v>
      </c>
      <c r="B12" s="449" t="s">
        <v>0</v>
      </c>
      <c r="C12" s="450">
        <v>-9.6107640557424601E-3</v>
      </c>
      <c r="D12" s="450">
        <v>1.0917030567685559E-2</v>
      </c>
      <c r="E12" s="450">
        <v>-3.3597312215022379E-3</v>
      </c>
      <c r="F12" s="451">
        <v>-6.844882365197128E-4</v>
      </c>
    </row>
    <row r="13" spans="1:6" s="1" customFormat="1" ht="13.2" customHeight="1" x14ac:dyDescent="0.2">
      <c r="A13" s="1" t="s">
        <v>137</v>
      </c>
    </row>
    <row r="14" spans="1:6" s="1" customFormat="1" ht="13.2" customHeight="1" x14ac:dyDescent="0.2">
      <c r="A14" s="596" t="s">
        <v>439</v>
      </c>
      <c r="B14" s="596"/>
      <c r="C14" s="596"/>
      <c r="D14" s="596"/>
      <c r="E14" s="596"/>
    </row>
    <row r="15" spans="1:6" s="1" customFormat="1" ht="13.2" customHeight="1" x14ac:dyDescent="0.2">
      <c r="A15" s="576" t="s">
        <v>205</v>
      </c>
      <c r="B15" s="576"/>
      <c r="C15" s="576"/>
      <c r="D15" s="576"/>
      <c r="E15" s="576"/>
      <c r="F15" s="576"/>
    </row>
  </sheetData>
  <mergeCells count="3">
    <mergeCell ref="A2:F2"/>
    <mergeCell ref="A15:F15"/>
    <mergeCell ref="A14:E14"/>
  </mergeCells>
  <hyperlinks>
    <hyperlink ref="A2:F2" location="Índice!A1" display="Tabela 27 - Evolução  do número de ATMs das instituições financeiras associadas e da rede Multibanco, a 31 de dezembro (2014-2017)" xr:uid="{00000000-0004-0000-1B00-000000000000}"/>
  </hyperlinks>
  <pageMargins left="0.70866141732283472" right="0.70866141732283472" top="0.74803149606299213" bottom="0.74803149606299213" header="0.31496062992125984" footer="0.31496062992125984"/>
  <pageSetup paperSize="9" scale="86" orientation="portrait" verticalDpi="36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F10"/>
  <sheetViews>
    <sheetView showGridLines="0" workbookViewId="0">
      <selection activeCell="A6" sqref="A6"/>
    </sheetView>
  </sheetViews>
  <sheetFormatPr defaultColWidth="9.33203125" defaultRowHeight="14.4" x14ac:dyDescent="0.3"/>
  <cols>
    <col min="1" max="1" width="38.6640625" style="2" customWidth="1"/>
    <col min="2" max="6" width="10.6640625" style="2" customWidth="1"/>
    <col min="7" max="16384" width="9.33203125" style="2"/>
  </cols>
  <sheetData>
    <row r="1" spans="1:6" s="34" customFormat="1" ht="13.2" customHeight="1" x14ac:dyDescent="0.3"/>
    <row r="2" spans="1:6" s="34" customFormat="1" ht="13.2" customHeight="1" x14ac:dyDescent="0.3">
      <c r="A2" s="582" t="s">
        <v>484</v>
      </c>
      <c r="B2" s="582"/>
      <c r="C2" s="582"/>
      <c r="D2" s="582"/>
      <c r="E2" s="582"/>
      <c r="F2" s="582"/>
    </row>
    <row r="3" spans="1:6" s="34" customFormat="1" ht="13.2" customHeight="1" x14ac:dyDescent="0.3"/>
    <row r="4" spans="1:6" s="34" customFormat="1" ht="13.2" customHeight="1" x14ac:dyDescent="0.3">
      <c r="A4" s="72"/>
      <c r="B4" s="175">
        <v>2021</v>
      </c>
      <c r="C4" s="176">
        <v>2022</v>
      </c>
      <c r="D4" s="176">
        <v>2023</v>
      </c>
      <c r="E4" s="176">
        <v>2024</v>
      </c>
      <c r="F4" s="177" t="s">
        <v>12</v>
      </c>
    </row>
    <row r="5" spans="1:6" s="34" customFormat="1" ht="13.2" customHeight="1" x14ac:dyDescent="0.3">
      <c r="A5" s="77" t="s">
        <v>138</v>
      </c>
      <c r="B5" s="178"/>
      <c r="C5" s="180"/>
      <c r="D5" s="178"/>
      <c r="E5" s="178"/>
      <c r="F5" s="181"/>
    </row>
    <row r="6" spans="1:6" s="34" customFormat="1" ht="13.2" customHeight="1" x14ac:dyDescent="0.3">
      <c r="A6" s="89" t="s">
        <v>6</v>
      </c>
      <c r="B6" s="143">
        <v>6351548</v>
      </c>
      <c r="C6" s="139">
        <v>6782735</v>
      </c>
      <c r="D6" s="139">
        <v>7579257</v>
      </c>
      <c r="E6" s="139">
        <v>7740800</v>
      </c>
      <c r="F6" s="433" t="s">
        <v>0</v>
      </c>
    </row>
    <row r="7" spans="1:6" s="34" customFormat="1" ht="13.2" customHeight="1" x14ac:dyDescent="0.3">
      <c r="A7" s="188" t="s">
        <v>223</v>
      </c>
      <c r="B7" s="452" t="s">
        <v>0</v>
      </c>
      <c r="C7" s="149">
        <v>6.7886915126831981E-2</v>
      </c>
      <c r="D7" s="149">
        <v>0.11743374907024973</v>
      </c>
      <c r="E7" s="453">
        <v>2.131383063009995E-2</v>
      </c>
      <c r="F7" s="454">
        <v>6.8878164942393891E-2</v>
      </c>
    </row>
    <row r="8" spans="1:6" s="1" customFormat="1" ht="13.2" customHeight="1" x14ac:dyDescent="0.2">
      <c r="A8" s="1" t="s">
        <v>17</v>
      </c>
    </row>
    <row r="9" spans="1:6" ht="13.2" customHeight="1" x14ac:dyDescent="0.3">
      <c r="A9" s="596" t="s">
        <v>439</v>
      </c>
      <c r="B9" s="596"/>
      <c r="C9" s="596"/>
      <c r="D9" s="596"/>
      <c r="E9" s="596"/>
    </row>
    <row r="10" spans="1:6" ht="32.25" customHeight="1" x14ac:dyDescent="0.3">
      <c r="A10" s="577"/>
      <c r="B10" s="577"/>
      <c r="C10" s="577"/>
      <c r="D10" s="577"/>
      <c r="E10" s="577"/>
      <c r="F10" s="577"/>
    </row>
  </sheetData>
  <mergeCells count="3">
    <mergeCell ref="A2:F2"/>
    <mergeCell ref="A10:F10"/>
    <mergeCell ref="A9:E9"/>
  </mergeCells>
  <hyperlinks>
    <hyperlink ref="A2:F2" location="Índice!A1" display="Tabela 28 - Evolução  do número de utilizadores de homebanking, a 31 de dezembro (2014-2017)" xr:uid="{00000000-0004-0000-1C00-000000000000}"/>
  </hyperlinks>
  <pageMargins left="0.70866141732283472" right="0.70866141732283472" top="0.74803149606299213" bottom="0.74803149606299213" header="0.31496062992125984" footer="0.31496062992125984"/>
  <pageSetup paperSize="9" scale="94" orientation="portrait"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lha3"/>
  <dimension ref="A1:G21"/>
  <sheetViews>
    <sheetView showGridLines="0" workbookViewId="0">
      <selection activeCell="D6" sqref="D6"/>
    </sheetView>
  </sheetViews>
  <sheetFormatPr defaultColWidth="9.33203125" defaultRowHeight="14.4" x14ac:dyDescent="0.3"/>
  <cols>
    <col min="1" max="1" width="39.33203125" style="2" customWidth="1"/>
    <col min="2" max="5" width="18" style="2" customWidth="1"/>
    <col min="6" max="16384" width="9.33203125" style="2"/>
  </cols>
  <sheetData>
    <row r="1" spans="1:7" s="34" customFormat="1" ht="13.8" x14ac:dyDescent="0.3"/>
    <row r="2" spans="1:7" s="34" customFormat="1" ht="13.8" x14ac:dyDescent="0.3">
      <c r="A2" s="582" t="s">
        <v>459</v>
      </c>
      <c r="B2" s="582"/>
      <c r="C2" s="582"/>
      <c r="D2" s="582"/>
      <c r="E2" s="582"/>
      <c r="F2" s="56"/>
      <c r="G2" s="56"/>
    </row>
    <row r="3" spans="1:7" s="34" customFormat="1" ht="13.8" x14ac:dyDescent="0.3"/>
    <row r="4" spans="1:7" s="34" customFormat="1" ht="27.6" x14ac:dyDescent="0.3">
      <c r="A4" s="220"/>
      <c r="B4" s="221" t="s">
        <v>7</v>
      </c>
      <c r="C4" s="222" t="s">
        <v>8</v>
      </c>
      <c r="D4" s="221" t="s">
        <v>222</v>
      </c>
      <c r="E4" s="223" t="s">
        <v>8</v>
      </c>
    </row>
    <row r="5" spans="1:7" s="34" customFormat="1" ht="26.1" customHeight="1" x14ac:dyDescent="0.3">
      <c r="A5" s="224" t="s">
        <v>9</v>
      </c>
      <c r="B5" s="225"/>
      <c r="C5" s="226"/>
      <c r="D5" s="78"/>
      <c r="E5" s="79"/>
    </row>
    <row r="6" spans="1:7" s="34" customFormat="1" ht="13.2" customHeight="1" x14ac:dyDescent="0.3">
      <c r="A6" s="89" t="s">
        <v>3</v>
      </c>
      <c r="B6" s="35">
        <v>19</v>
      </c>
      <c r="C6" s="227">
        <v>0.6775714285714286</v>
      </c>
      <c r="D6" s="64">
        <v>260527.42586045948</v>
      </c>
      <c r="E6" s="80">
        <v>0.68974269876329752</v>
      </c>
    </row>
    <row r="7" spans="1:7" s="34" customFormat="1" ht="13.2" customHeight="1" x14ac:dyDescent="0.3">
      <c r="A7" s="89" t="s">
        <v>4</v>
      </c>
      <c r="B7" s="35">
        <v>4</v>
      </c>
      <c r="C7" s="227">
        <v>0.14285714285714285</v>
      </c>
      <c r="D7" s="64">
        <v>105494.31478601003</v>
      </c>
      <c r="E7" s="80">
        <v>0.27970071542187042</v>
      </c>
    </row>
    <row r="8" spans="1:7" s="34" customFormat="1" ht="13.2" customHeight="1" x14ac:dyDescent="0.3">
      <c r="A8" s="89" t="s">
        <v>5</v>
      </c>
      <c r="B8" s="35">
        <v>5</v>
      </c>
      <c r="C8" s="227">
        <v>0.17857142857142858</v>
      </c>
      <c r="D8" s="64">
        <v>11147.814774969998</v>
      </c>
      <c r="E8" s="80">
        <v>2.9556585814832007E-2</v>
      </c>
    </row>
    <row r="9" spans="1:7" s="34" customFormat="1" ht="13.2" customHeight="1" x14ac:dyDescent="0.3">
      <c r="A9" s="224" t="s">
        <v>390</v>
      </c>
      <c r="B9" s="225"/>
      <c r="C9" s="225"/>
      <c r="D9" s="225"/>
      <c r="E9" s="91"/>
    </row>
    <row r="10" spans="1:7" s="34" customFormat="1" ht="13.2" customHeight="1" x14ac:dyDescent="0.3">
      <c r="A10" s="89" t="s">
        <v>11</v>
      </c>
      <c r="B10" s="35">
        <v>6</v>
      </c>
      <c r="C10" s="227">
        <v>0.21428571428571427</v>
      </c>
      <c r="D10" s="64">
        <v>316848.48782919004</v>
      </c>
      <c r="E10" s="80">
        <v>0.84006867294425402</v>
      </c>
    </row>
    <row r="11" spans="1:7" s="34" customFormat="1" ht="13.2" customHeight="1" x14ac:dyDescent="0.3">
      <c r="A11" s="89" t="s">
        <v>12</v>
      </c>
      <c r="B11" s="35">
        <v>3</v>
      </c>
      <c r="C11" s="227">
        <v>0.10714285714285714</v>
      </c>
      <c r="D11" s="64">
        <v>28142.619147649999</v>
      </c>
      <c r="E11" s="80">
        <v>7.461549681999359E-2</v>
      </c>
    </row>
    <row r="12" spans="1:7" s="34" customFormat="1" ht="13.2" customHeight="1" x14ac:dyDescent="0.3">
      <c r="A12" s="89" t="s">
        <v>13</v>
      </c>
      <c r="B12" s="35">
        <v>19</v>
      </c>
      <c r="C12" s="227">
        <v>0.6785714285714286</v>
      </c>
      <c r="D12" s="64">
        <v>32178.448444599457</v>
      </c>
      <c r="E12" s="80">
        <v>8.5315830235752274E-2</v>
      </c>
    </row>
    <row r="13" spans="1:7" s="34" customFormat="1" ht="13.2" customHeight="1" x14ac:dyDescent="0.3">
      <c r="A13" s="228" t="s">
        <v>391</v>
      </c>
      <c r="B13" s="225"/>
      <c r="C13" s="226"/>
      <c r="D13" s="78"/>
      <c r="E13" s="79"/>
    </row>
    <row r="14" spans="1:7" s="34" customFormat="1" ht="13.2" customHeight="1" x14ac:dyDescent="0.3">
      <c r="A14" s="89" t="s">
        <v>14</v>
      </c>
      <c r="B14" s="35">
        <v>21</v>
      </c>
      <c r="C14" s="227">
        <v>0.75</v>
      </c>
      <c r="D14" s="64">
        <v>365857.49197645998</v>
      </c>
      <c r="E14" s="80">
        <v>0.97000793602123159</v>
      </c>
    </row>
    <row r="15" spans="1:7" s="34" customFormat="1" ht="13.2" customHeight="1" x14ac:dyDescent="0.3">
      <c r="A15" s="89" t="s">
        <v>15</v>
      </c>
      <c r="B15" s="35">
        <v>7</v>
      </c>
      <c r="C15" s="227">
        <v>0.25</v>
      </c>
      <c r="D15" s="64">
        <v>11312.063444979463</v>
      </c>
      <c r="E15" s="80">
        <v>2.9992063978768389E-2</v>
      </c>
    </row>
    <row r="16" spans="1:7" s="34" customFormat="1" ht="13.2" customHeight="1" x14ac:dyDescent="0.3">
      <c r="A16" s="229" t="s">
        <v>6</v>
      </c>
      <c r="B16" s="230">
        <v>28</v>
      </c>
      <c r="C16" s="231">
        <v>1</v>
      </c>
      <c r="D16" s="84">
        <v>377168.55542143947</v>
      </c>
      <c r="E16" s="232">
        <v>1</v>
      </c>
    </row>
    <row r="17" spans="1:7" ht="13.2" customHeight="1" x14ac:dyDescent="0.3">
      <c r="A17" s="1" t="s">
        <v>17</v>
      </c>
    </row>
    <row r="18" spans="1:7" ht="13.2" customHeight="1" x14ac:dyDescent="0.3">
      <c r="A18" s="576" t="s">
        <v>442</v>
      </c>
      <c r="B18" s="576"/>
      <c r="C18" s="576"/>
      <c r="D18" s="576"/>
      <c r="E18" s="576"/>
    </row>
    <row r="19" spans="1:7" ht="26.1" customHeight="1" x14ac:dyDescent="0.3">
      <c r="A19" s="576" t="s">
        <v>19</v>
      </c>
      <c r="B19" s="576"/>
      <c r="C19" s="576"/>
      <c r="D19" s="576"/>
      <c r="E19" s="576"/>
      <c r="F19" s="3"/>
      <c r="G19" s="3"/>
    </row>
    <row r="20" spans="1:7" ht="39" customHeight="1" x14ac:dyDescent="0.3">
      <c r="A20" s="576" t="s">
        <v>20</v>
      </c>
      <c r="B20" s="576"/>
      <c r="C20" s="576"/>
      <c r="D20" s="576"/>
      <c r="E20" s="576"/>
    </row>
    <row r="21" spans="1:7" x14ac:dyDescent="0.3">
      <c r="A21" s="576"/>
      <c r="B21" s="576"/>
      <c r="C21" s="576"/>
      <c r="D21" s="576"/>
      <c r="E21" s="576"/>
    </row>
  </sheetData>
  <mergeCells count="5">
    <mergeCell ref="A2:E2"/>
    <mergeCell ref="A19:E19"/>
    <mergeCell ref="A20:E20"/>
    <mergeCell ref="A21:E21"/>
    <mergeCell ref="A18:E18"/>
  </mergeCells>
  <hyperlinks>
    <hyperlink ref="A2:E2" location="Índice!A1" display="Tabela 2 - Caracterização das instituições financeiras associadas, a 31 de dezembro de 2017" xr:uid="{00000000-0004-0000-0200-000000000000}"/>
  </hyperlinks>
  <pageMargins left="0.70866141732283472" right="0.70866141732283472" top="0.74803149606299213" bottom="0.74803149606299213"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F17"/>
  <sheetViews>
    <sheetView showGridLines="0" workbookViewId="0">
      <selection activeCell="J10" sqref="J10"/>
    </sheetView>
  </sheetViews>
  <sheetFormatPr defaultColWidth="9.33203125" defaultRowHeight="14.4" x14ac:dyDescent="0.3"/>
  <cols>
    <col min="1" max="1" width="43.33203125" style="2" customWidth="1"/>
    <col min="2" max="5" width="11.33203125" style="2" bestFit="1" customWidth="1"/>
    <col min="6" max="6" width="10.6640625" style="2" customWidth="1"/>
    <col min="7" max="16384" width="9.33203125" style="2"/>
  </cols>
  <sheetData>
    <row r="1" spans="1:6" s="34" customFormat="1" ht="13.2" customHeight="1" x14ac:dyDescent="0.3"/>
    <row r="2" spans="1:6" s="34" customFormat="1" ht="13.2" customHeight="1" x14ac:dyDescent="0.3">
      <c r="A2" s="582" t="s">
        <v>485</v>
      </c>
      <c r="B2" s="582"/>
      <c r="C2" s="582"/>
      <c r="D2" s="582"/>
      <c r="E2" s="582"/>
      <c r="F2" s="582"/>
    </row>
    <row r="3" spans="1:6" s="34" customFormat="1" ht="13.2" customHeight="1" x14ac:dyDescent="0.3"/>
    <row r="4" spans="1:6" s="34" customFormat="1" ht="13.2" customHeight="1" x14ac:dyDescent="0.3">
      <c r="A4" s="72"/>
      <c r="B4" s="176">
        <v>2021</v>
      </c>
      <c r="C4" s="176">
        <v>2022</v>
      </c>
      <c r="D4" s="176">
        <v>2023</v>
      </c>
      <c r="E4" s="176">
        <v>2024</v>
      </c>
      <c r="F4" s="177" t="s">
        <v>12</v>
      </c>
    </row>
    <row r="5" spans="1:6" s="34" customFormat="1" ht="13.2" customHeight="1" x14ac:dyDescent="0.3">
      <c r="A5" s="77" t="s">
        <v>424</v>
      </c>
      <c r="B5" s="178"/>
      <c r="C5" s="180"/>
      <c r="D5" s="178"/>
      <c r="E5" s="178"/>
      <c r="F5" s="181"/>
    </row>
    <row r="6" spans="1:6" s="34" customFormat="1" ht="13.2" customHeight="1" x14ac:dyDescent="0.3">
      <c r="A6" s="89" t="s">
        <v>6</v>
      </c>
      <c r="B6" s="162">
        <v>11305794</v>
      </c>
      <c r="C6" s="162">
        <v>11530311</v>
      </c>
      <c r="D6" s="162">
        <v>11778017</v>
      </c>
      <c r="E6" s="162">
        <v>11899434</v>
      </c>
      <c r="F6" s="442" t="s">
        <v>0</v>
      </c>
    </row>
    <row r="7" spans="1:6" s="34" customFormat="1" ht="13.2" customHeight="1" x14ac:dyDescent="0.3">
      <c r="A7" s="89" t="s">
        <v>223</v>
      </c>
      <c r="B7" s="444" t="s">
        <v>0</v>
      </c>
      <c r="C7" s="167">
        <v>1.9858578707519392E-2</v>
      </c>
      <c r="D7" s="167">
        <v>2.1483028515015823E-2</v>
      </c>
      <c r="E7" s="167">
        <v>1.0308781181076476E-2</v>
      </c>
      <c r="F7" s="445">
        <v>1.7216796134537232E-2</v>
      </c>
    </row>
    <row r="8" spans="1:6" s="34" customFormat="1" ht="13.2" customHeight="1" x14ac:dyDescent="0.3">
      <c r="A8" s="77" t="s">
        <v>425</v>
      </c>
      <c r="B8" s="178"/>
      <c r="C8" s="180"/>
      <c r="D8" s="178"/>
      <c r="E8" s="178"/>
      <c r="F8" s="181"/>
    </row>
    <row r="9" spans="1:6" s="34" customFormat="1" ht="13.2" customHeight="1" x14ac:dyDescent="0.3">
      <c r="A9" s="89" t="s">
        <v>6</v>
      </c>
      <c r="B9" s="162">
        <v>15584521</v>
      </c>
      <c r="C9" s="162">
        <v>16573724</v>
      </c>
      <c r="D9" s="162">
        <v>16764214</v>
      </c>
      <c r="E9" s="162">
        <v>16286421</v>
      </c>
      <c r="F9" s="442" t="s">
        <v>0</v>
      </c>
    </row>
    <row r="10" spans="1:6" s="34" customFormat="1" ht="13.2" customHeight="1" x14ac:dyDescent="0.3">
      <c r="A10" s="89" t="s">
        <v>223</v>
      </c>
      <c r="B10" s="444" t="s">
        <v>0</v>
      </c>
      <c r="C10" s="167">
        <v>6.347342982180848E-2</v>
      </c>
      <c r="D10" s="167">
        <v>1.1493494159791728E-2</v>
      </c>
      <c r="E10" s="167">
        <v>-2.8500769555912409E-2</v>
      </c>
      <c r="F10" s="445">
        <v>1.5488718141895933E-2</v>
      </c>
    </row>
    <row r="11" spans="1:6" s="34" customFormat="1" ht="13.2" customHeight="1" x14ac:dyDescent="0.3">
      <c r="A11" s="77" t="s">
        <v>426</v>
      </c>
      <c r="B11" s="446"/>
      <c r="C11" s="447"/>
      <c r="D11" s="447"/>
      <c r="E11" s="447"/>
      <c r="F11" s="448"/>
    </row>
    <row r="12" spans="1:6" s="34" customFormat="1" ht="13.2" customHeight="1" x14ac:dyDescent="0.3">
      <c r="A12" s="89" t="s">
        <v>6</v>
      </c>
      <c r="B12" s="162">
        <v>310624</v>
      </c>
      <c r="C12" s="162">
        <v>326558</v>
      </c>
      <c r="D12" s="162">
        <v>351113</v>
      </c>
      <c r="E12" s="162">
        <v>367846</v>
      </c>
      <c r="F12" s="442" t="s">
        <v>0</v>
      </c>
    </row>
    <row r="13" spans="1:6" s="34" customFormat="1" ht="13.2" customHeight="1" x14ac:dyDescent="0.3">
      <c r="A13" s="188" t="s">
        <v>223</v>
      </c>
      <c r="B13" s="449" t="s">
        <v>0</v>
      </c>
      <c r="C13" s="450">
        <v>5.1296744617286505E-2</v>
      </c>
      <c r="D13" s="450">
        <v>7.519338065519765E-2</v>
      </c>
      <c r="E13" s="450">
        <v>4.7657022098298807E-2</v>
      </c>
      <c r="F13" s="451">
        <v>5.8049049123594321E-2</v>
      </c>
    </row>
    <row r="14" spans="1:6" ht="13.2" customHeight="1" x14ac:dyDescent="0.3">
      <c r="A14" s="1" t="s">
        <v>17</v>
      </c>
    </row>
    <row r="15" spans="1:6" ht="13.2" customHeight="1" x14ac:dyDescent="0.3">
      <c r="A15" s="596" t="s">
        <v>452</v>
      </c>
      <c r="B15" s="596"/>
      <c r="C15" s="596"/>
      <c r="D15" s="596"/>
      <c r="E15" s="596"/>
    </row>
    <row r="16" spans="1:6" ht="13.2" customHeight="1" x14ac:dyDescent="0.3">
      <c r="A16" s="604" t="s">
        <v>453</v>
      </c>
      <c r="B16" s="604"/>
      <c r="C16" s="604"/>
      <c r="D16" s="604"/>
      <c r="E16" s="604"/>
    </row>
    <row r="17" spans="1:5" ht="13.2" customHeight="1" x14ac:dyDescent="0.3">
      <c r="A17" s="604" t="s">
        <v>454</v>
      </c>
      <c r="B17" s="604"/>
      <c r="C17" s="604"/>
      <c r="D17" s="604"/>
      <c r="E17" s="604"/>
    </row>
  </sheetData>
  <mergeCells count="4">
    <mergeCell ref="A2:F2"/>
    <mergeCell ref="A15:E15"/>
    <mergeCell ref="A16:E16"/>
    <mergeCell ref="A17:E17"/>
  </mergeCells>
  <hyperlinks>
    <hyperlink ref="A2:F2" location="Índice!A1" display="Tabela 28 - Evolução  do número de utilizadores de homebanking, a 31 de dezembro (2014-2017)" xr:uid="{00000000-0004-0000-1D00-000000000000}"/>
  </hyperlinks>
  <pageMargins left="0.70866141732283472" right="0.70866141732283472" top="0.74803149606299213" bottom="0.74803149606299213" header="0.31496062992125984" footer="0.31496062992125984"/>
  <pageSetup paperSize="9" scale="88" orientation="portrait" verticalDpi="36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O28"/>
  <sheetViews>
    <sheetView showGridLines="0" workbookViewId="0">
      <selection activeCell="A2" sqref="A2:E2"/>
    </sheetView>
  </sheetViews>
  <sheetFormatPr defaultColWidth="9.33203125" defaultRowHeight="14.4" x14ac:dyDescent="0.3"/>
  <cols>
    <col min="1" max="1" width="62.5546875" style="2" customWidth="1"/>
    <col min="2" max="2" width="14.33203125" style="2" bestFit="1" customWidth="1"/>
    <col min="3" max="6" width="14.33203125" style="2" customWidth="1"/>
    <col min="7" max="7" width="14.33203125" style="2" bestFit="1" customWidth="1"/>
    <col min="8" max="16384" width="9.33203125" style="2"/>
  </cols>
  <sheetData>
    <row r="1" spans="1:15" s="34" customFormat="1" ht="13.2" customHeight="1" x14ac:dyDescent="0.3"/>
    <row r="2" spans="1:15" s="34" customFormat="1" ht="13.2" customHeight="1" x14ac:dyDescent="0.3">
      <c r="A2" s="582" t="s">
        <v>486</v>
      </c>
      <c r="B2" s="582"/>
      <c r="C2" s="582"/>
      <c r="D2" s="582"/>
      <c r="E2" s="582"/>
      <c r="F2" s="71"/>
      <c r="G2" s="71"/>
    </row>
    <row r="3" spans="1:15" s="34" customFormat="1" ht="13.2" customHeight="1" x14ac:dyDescent="0.3"/>
    <row r="4" spans="1:15" s="34" customFormat="1" ht="13.2" customHeight="1" x14ac:dyDescent="0.3">
      <c r="A4" s="11"/>
      <c r="B4" s="176">
        <v>2021</v>
      </c>
      <c r="C4" s="513">
        <v>2022</v>
      </c>
      <c r="D4" s="555">
        <v>2023</v>
      </c>
      <c r="E4" s="13">
        <v>2024</v>
      </c>
      <c r="I4" s="35"/>
      <c r="J4" s="35"/>
      <c r="K4" s="35"/>
      <c r="L4" s="35"/>
      <c r="M4" s="35"/>
      <c r="N4" s="35"/>
      <c r="O4" s="35"/>
    </row>
    <row r="5" spans="1:15" s="34" customFormat="1" ht="13.2" customHeight="1" x14ac:dyDescent="0.3">
      <c r="A5" s="14" t="s">
        <v>324</v>
      </c>
      <c r="B5" s="15"/>
      <c r="C5" s="15"/>
      <c r="D5" s="15"/>
      <c r="E5" s="16"/>
      <c r="F5" s="50"/>
      <c r="G5" s="50"/>
      <c r="H5" s="50"/>
      <c r="I5" s="50"/>
    </row>
    <row r="6" spans="1:15" s="34" customFormat="1" ht="13.2" customHeight="1" x14ac:dyDescent="0.3">
      <c r="A6" s="17" t="s">
        <v>21</v>
      </c>
      <c r="B6" s="18">
        <v>61950.687868079993</v>
      </c>
      <c r="C6" s="18">
        <v>50968.717746699993</v>
      </c>
      <c r="D6" s="18">
        <v>47280.640839729997</v>
      </c>
      <c r="E6" s="19">
        <v>38064.003682670002</v>
      </c>
    </row>
    <row r="7" spans="1:15" s="34" customFormat="1" ht="13.2" customHeight="1" x14ac:dyDescent="0.3">
      <c r="A7" s="17" t="s">
        <v>223</v>
      </c>
      <c r="B7" s="517">
        <v>0</v>
      </c>
      <c r="C7" s="21">
        <v>-0.17726954291073249</v>
      </c>
      <c r="D7" s="21">
        <v>-7.2359617232253814E-2</v>
      </c>
      <c r="E7" s="20">
        <v>-0.1949346919451066</v>
      </c>
    </row>
    <row r="8" spans="1:15" s="34" customFormat="1" ht="13.2" customHeight="1" x14ac:dyDescent="0.3">
      <c r="A8" s="17" t="s">
        <v>326</v>
      </c>
      <c r="B8" s="21">
        <v>0.16136602511167453</v>
      </c>
      <c r="C8" s="21">
        <v>0.13761211647460939</v>
      </c>
      <c r="D8" s="21">
        <v>0.13044307209706726</v>
      </c>
      <c r="E8" s="20">
        <v>0.10092040609516564</v>
      </c>
    </row>
    <row r="9" spans="1:15" s="34" customFormat="1" ht="13.2" customHeight="1" x14ac:dyDescent="0.3">
      <c r="A9" s="14" t="s">
        <v>327</v>
      </c>
      <c r="B9" s="22"/>
      <c r="C9" s="22"/>
      <c r="D9" s="22"/>
      <c r="E9" s="23"/>
    </row>
    <row r="10" spans="1:15" s="34" customFormat="1" ht="13.2" customHeight="1" x14ac:dyDescent="0.3">
      <c r="A10" s="17" t="s">
        <v>21</v>
      </c>
      <c r="B10" s="18">
        <v>11256.462234370001</v>
      </c>
      <c r="C10" s="18">
        <v>7849.4197107199998</v>
      </c>
      <c r="D10" s="18">
        <v>7856.5307008299997</v>
      </c>
      <c r="E10" s="19">
        <v>8444.3068373999977</v>
      </c>
    </row>
    <row r="11" spans="1:15" s="34" customFormat="1" ht="13.2" customHeight="1" x14ac:dyDescent="0.3">
      <c r="A11" s="17" t="s">
        <v>223</v>
      </c>
      <c r="B11" s="517">
        <v>0</v>
      </c>
      <c r="C11" s="21">
        <v>-0.30267436186540775</v>
      </c>
      <c r="D11" s="21">
        <v>9.0592558075197616E-4</v>
      </c>
      <c r="E11" s="20">
        <v>7.4813700722623278E-2</v>
      </c>
    </row>
    <row r="12" spans="1:15" s="34" customFormat="1" ht="13.2" customHeight="1" x14ac:dyDescent="0.3">
      <c r="A12" s="17" t="s">
        <v>326</v>
      </c>
      <c r="B12" s="21">
        <v>2.9320264715185972E-2</v>
      </c>
      <c r="C12" s="21">
        <v>2.119290630103466E-2</v>
      </c>
      <c r="D12" s="21">
        <v>2.1675467642562573E-2</v>
      </c>
      <c r="E12" s="20">
        <v>2.2388682029541404E-2</v>
      </c>
    </row>
    <row r="13" spans="1:15" s="34" customFormat="1" ht="13.2" customHeight="1" x14ac:dyDescent="0.3">
      <c r="A13" s="14" t="s">
        <v>233</v>
      </c>
      <c r="B13" s="24"/>
      <c r="C13" s="24"/>
      <c r="D13" s="24"/>
      <c r="E13" s="25"/>
    </row>
    <row r="14" spans="1:15" s="34" customFormat="1" ht="13.2" customHeight="1" x14ac:dyDescent="0.3">
      <c r="A14" s="17" t="s">
        <v>21</v>
      </c>
      <c r="B14" s="18">
        <v>32203.360166999992</v>
      </c>
      <c r="C14" s="18">
        <v>16437.22761695</v>
      </c>
      <c r="D14" s="18">
        <v>15517.318861060001</v>
      </c>
      <c r="E14" s="19">
        <v>24128.268233879997</v>
      </c>
    </row>
    <row r="15" spans="1:15" s="34" customFormat="1" ht="13.2" customHeight="1" x14ac:dyDescent="0.3">
      <c r="A15" s="17" t="s">
        <v>223</v>
      </c>
      <c r="B15" s="517">
        <v>0</v>
      </c>
      <c r="C15" s="21">
        <v>-0.48958035646870623</v>
      </c>
      <c r="D15" s="21">
        <v>-5.5964958162494138E-2</v>
      </c>
      <c r="E15" s="20">
        <v>0.55492507758081699</v>
      </c>
    </row>
    <row r="16" spans="1:15" s="34" customFormat="1" ht="13.2" customHeight="1" x14ac:dyDescent="0.3">
      <c r="A16" s="17" t="s">
        <v>326</v>
      </c>
      <c r="B16" s="21">
        <v>8.3881687261553775E-2</v>
      </c>
      <c r="C16" s="21">
        <v>4.4379411163229472E-2</v>
      </c>
      <c r="D16" s="21">
        <v>4.2810899069827213E-2</v>
      </c>
      <c r="E16" s="20">
        <v>6.3972109945042141E-2</v>
      </c>
    </row>
    <row r="17" spans="1:5" s="34" customFormat="1" ht="13.2" customHeight="1" x14ac:dyDescent="0.3">
      <c r="A17" s="14" t="s">
        <v>234</v>
      </c>
      <c r="B17" s="24"/>
      <c r="C17" s="24"/>
      <c r="D17" s="24"/>
      <c r="E17" s="25"/>
    </row>
    <row r="18" spans="1:5" s="34" customFormat="1" ht="13.2" customHeight="1" x14ac:dyDescent="0.3">
      <c r="A18" s="17" t="s">
        <v>21</v>
      </c>
      <c r="B18" s="18">
        <v>256159.98365176999</v>
      </c>
      <c r="C18" s="18">
        <v>272682.94143995998</v>
      </c>
      <c r="D18" s="18">
        <v>271514.58588500001</v>
      </c>
      <c r="E18" s="19">
        <v>287400.99706278008</v>
      </c>
    </row>
    <row r="19" spans="1:5" s="34" customFormat="1" ht="13.2" customHeight="1" x14ac:dyDescent="0.3">
      <c r="A19" s="17" t="s">
        <v>223</v>
      </c>
      <c r="B19" s="517">
        <v>0</v>
      </c>
      <c r="C19" s="21">
        <v>6.4502493920563619E-2</v>
      </c>
      <c r="D19" s="21">
        <v>-4.2846668324399984E-3</v>
      </c>
      <c r="E19" s="20">
        <v>5.8510341630444662E-2</v>
      </c>
    </row>
    <row r="20" spans="1:5" s="34" customFormat="1" ht="13.2" customHeight="1" x14ac:dyDescent="0.3">
      <c r="A20" s="17" t="s">
        <v>326</v>
      </c>
      <c r="B20" s="21">
        <v>0.66823259703877669</v>
      </c>
      <c r="C20" s="21">
        <v>0.73622563715573197</v>
      </c>
      <c r="D20" s="21">
        <v>0.74908453170205958</v>
      </c>
      <c r="E20" s="20">
        <v>0.76199617826688748</v>
      </c>
    </row>
    <row r="21" spans="1:5" s="34" customFormat="1" ht="13.2" customHeight="1" x14ac:dyDescent="0.3">
      <c r="A21" s="14" t="s">
        <v>237</v>
      </c>
      <c r="B21" s="24"/>
      <c r="C21" s="24"/>
      <c r="D21" s="24"/>
      <c r="E21" s="25"/>
    </row>
    <row r="22" spans="1:5" s="34" customFormat="1" ht="13.2" customHeight="1" x14ac:dyDescent="0.3">
      <c r="A22" s="17" t="s">
        <v>21</v>
      </c>
      <c r="B22" s="18">
        <v>22343.578605550007</v>
      </c>
      <c r="C22" s="18">
        <v>22442.272351490003</v>
      </c>
      <c r="D22" s="18">
        <v>20291.801370990001</v>
      </c>
      <c r="E22" s="19">
        <v>19131.978645650001</v>
      </c>
    </row>
    <row r="23" spans="1:5" s="34" customFormat="1" ht="13.2" customHeight="1" x14ac:dyDescent="0.3">
      <c r="A23" s="17" t="s">
        <v>223</v>
      </c>
      <c r="B23" s="517">
        <v>0</v>
      </c>
      <c r="C23" s="21">
        <v>4.4170966380239207E-3</v>
      </c>
      <c r="D23" s="21">
        <v>-9.5822336830219679E-2</v>
      </c>
      <c r="E23" s="20">
        <v>-5.7157208674343263E-2</v>
      </c>
    </row>
    <row r="24" spans="1:5" s="34" customFormat="1" ht="13.2" customHeight="1" x14ac:dyDescent="0.3">
      <c r="A24" s="17" t="s">
        <v>326</v>
      </c>
      <c r="B24" s="21">
        <v>5.8199425872809109E-2</v>
      </c>
      <c r="C24" s="21">
        <v>6.0592628838266278E-2</v>
      </c>
      <c r="D24" s="21">
        <v>5.5983270577652622E-2</v>
      </c>
      <c r="E24" s="20">
        <v>5.0725274997861149E-2</v>
      </c>
    </row>
    <row r="25" spans="1:5" s="34" customFormat="1" ht="13.2" customHeight="1" x14ac:dyDescent="0.3">
      <c r="A25" s="26" t="s">
        <v>366</v>
      </c>
      <c r="B25" s="27">
        <v>383914.07252676995</v>
      </c>
      <c r="C25" s="27">
        <v>370379.57886581996</v>
      </c>
      <c r="D25" s="27">
        <v>362461.87765760999</v>
      </c>
      <c r="E25" s="28">
        <v>377168.55446238013</v>
      </c>
    </row>
    <row r="26" spans="1:5" s="34" customFormat="1" ht="13.2" customHeight="1" x14ac:dyDescent="0.3">
      <c r="A26" s="29" t="s">
        <v>223</v>
      </c>
      <c r="B26" s="518">
        <v>0</v>
      </c>
      <c r="C26" s="44">
        <v>-3.5253966003046755E-2</v>
      </c>
      <c r="D26" s="44">
        <v>-2.1377261760639255E-2</v>
      </c>
      <c r="E26" s="31">
        <v>4.0574409920875576E-2</v>
      </c>
    </row>
    <row r="27" spans="1:5" ht="13.2" customHeight="1" x14ac:dyDescent="0.3">
      <c r="A27" s="1" t="s">
        <v>17</v>
      </c>
    </row>
    <row r="28" spans="1:5" ht="13.2" customHeight="1" x14ac:dyDescent="0.3">
      <c r="A28" s="9" t="s">
        <v>442</v>
      </c>
      <c r="B28" s="10"/>
      <c r="C28" s="512"/>
      <c r="D28" s="554"/>
      <c r="E28" s="10"/>
    </row>
  </sheetData>
  <mergeCells count="1">
    <mergeCell ref="A2:E2"/>
  </mergeCells>
  <hyperlinks>
    <hyperlink ref="A2:B2" location="Índice!A1" display="Tabela 29 - Composição e evolução da estrutura do ativo agregado, a 31 de dezembro (2014-2017)" xr:uid="{00000000-0004-0000-1E00-000000000000}"/>
  </hyperlinks>
  <pageMargins left="0.70866141732283472" right="0.70866141732283472" top="0.74803149606299213" bottom="0.74803149606299213" header="0.31496062992125984" footer="0.31496062992125984"/>
  <pageSetup paperSize="9" scale="73" orientation="portrait" horizontalDpi="360" verticalDpi="36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S17"/>
  <sheetViews>
    <sheetView showGridLines="0" zoomScaleNormal="100" workbookViewId="0">
      <selection activeCell="A24" sqref="A24"/>
    </sheetView>
  </sheetViews>
  <sheetFormatPr defaultColWidth="9.33203125" defaultRowHeight="13.8" x14ac:dyDescent="0.3"/>
  <cols>
    <col min="1" max="1" width="41.33203125" style="34" bestFit="1" customWidth="1"/>
    <col min="2" max="17" width="15.44140625" style="34" customWidth="1"/>
    <col min="18" max="16384" width="9.33203125" style="34"/>
  </cols>
  <sheetData>
    <row r="1" spans="1:19" ht="13.2" customHeight="1" x14ac:dyDescent="0.3"/>
    <row r="2" spans="1:19" ht="13.2" customHeight="1" x14ac:dyDescent="0.3">
      <c r="A2" s="582" t="s">
        <v>487</v>
      </c>
      <c r="B2" s="582"/>
      <c r="C2" s="582"/>
      <c r="D2" s="582"/>
      <c r="E2" s="582"/>
      <c r="F2" s="582"/>
      <c r="G2" s="582"/>
      <c r="H2" s="582"/>
      <c r="I2" s="582"/>
      <c r="J2" s="582"/>
      <c r="K2" s="582"/>
      <c r="L2" s="582"/>
      <c r="M2" s="582"/>
      <c r="N2" s="582"/>
      <c r="O2" s="582"/>
      <c r="P2" s="582"/>
      <c r="Q2" s="582"/>
    </row>
    <row r="3" spans="1:19" ht="13.2" customHeight="1" x14ac:dyDescent="0.3"/>
    <row r="4" spans="1:19" ht="13.2" customHeight="1" x14ac:dyDescent="0.3">
      <c r="A4" s="467"/>
      <c r="B4" s="605">
        <v>2021</v>
      </c>
      <c r="C4" s="606"/>
      <c r="D4" s="606"/>
      <c r="E4" s="607"/>
      <c r="F4" s="608">
        <v>2022</v>
      </c>
      <c r="G4" s="608"/>
      <c r="H4" s="608"/>
      <c r="I4" s="608"/>
      <c r="J4" s="608">
        <v>2023</v>
      </c>
      <c r="K4" s="608"/>
      <c r="L4" s="608"/>
      <c r="M4" s="608"/>
      <c r="N4" s="608">
        <v>2024</v>
      </c>
      <c r="O4" s="608"/>
      <c r="P4" s="608"/>
      <c r="Q4" s="608"/>
    </row>
    <row r="5" spans="1:19" ht="69" x14ac:dyDescent="0.3">
      <c r="A5" s="455" t="s">
        <v>399</v>
      </c>
      <c r="B5" s="457" t="s">
        <v>327</v>
      </c>
      <c r="C5" s="457" t="s">
        <v>233</v>
      </c>
      <c r="D5" s="457" t="s">
        <v>234</v>
      </c>
      <c r="E5" s="457" t="s">
        <v>6</v>
      </c>
      <c r="F5" s="37" t="s">
        <v>327</v>
      </c>
      <c r="G5" s="37" t="s">
        <v>233</v>
      </c>
      <c r="H5" s="37" t="s">
        <v>234</v>
      </c>
      <c r="I5" s="38" t="s">
        <v>6</v>
      </c>
      <c r="J5" s="37" t="s">
        <v>327</v>
      </c>
      <c r="K5" s="37" t="s">
        <v>233</v>
      </c>
      <c r="L5" s="37" t="s">
        <v>234</v>
      </c>
      <c r="M5" s="38" t="s">
        <v>6</v>
      </c>
      <c r="N5" s="37" t="s">
        <v>327</v>
      </c>
      <c r="O5" s="37" t="s">
        <v>233</v>
      </c>
      <c r="P5" s="37" t="s">
        <v>234</v>
      </c>
      <c r="Q5" s="38" t="s">
        <v>6</v>
      </c>
    </row>
    <row r="6" spans="1:19" ht="13.2" customHeight="1" x14ac:dyDescent="0.3">
      <c r="A6" s="39" t="s">
        <v>328</v>
      </c>
      <c r="B6" s="40">
        <v>1873.0153967900001</v>
      </c>
      <c r="C6" s="18">
        <v>0</v>
      </c>
      <c r="D6" s="18">
        <v>0</v>
      </c>
      <c r="E6" s="19">
        <v>1873.0153967900001</v>
      </c>
      <c r="F6" s="18">
        <v>1468</v>
      </c>
      <c r="G6" s="18">
        <v>0</v>
      </c>
      <c r="H6" s="18">
        <v>0</v>
      </c>
      <c r="I6" s="19">
        <v>1468</v>
      </c>
      <c r="J6" s="18">
        <v>2258</v>
      </c>
      <c r="K6" s="18">
        <v>0</v>
      </c>
      <c r="L6" s="18">
        <v>0</v>
      </c>
      <c r="M6" s="19">
        <v>2258</v>
      </c>
      <c r="N6" s="18">
        <v>2298</v>
      </c>
      <c r="O6" s="18">
        <v>0</v>
      </c>
      <c r="P6" s="18">
        <v>0</v>
      </c>
      <c r="Q6" s="19">
        <v>2298</v>
      </c>
      <c r="R6" s="500"/>
      <c r="S6" s="347"/>
    </row>
    <row r="7" spans="1:19" ht="13.2" customHeight="1" x14ac:dyDescent="0.3">
      <c r="A7" s="39" t="s">
        <v>145</v>
      </c>
      <c r="B7" s="41">
        <v>0.16640128240444199</v>
      </c>
      <c r="C7" s="18">
        <v>0</v>
      </c>
      <c r="D7" s="18">
        <v>0</v>
      </c>
      <c r="E7" s="20">
        <v>6.2513313821015593E-3</v>
      </c>
      <c r="F7" s="21">
        <v>0.18703671943442704</v>
      </c>
      <c r="G7" s="18">
        <v>0</v>
      </c>
      <c r="H7" s="18">
        <v>0</v>
      </c>
      <c r="I7" s="42">
        <v>4.9432691806195212E-3</v>
      </c>
      <c r="J7" s="21">
        <v>0.28737588731303082</v>
      </c>
      <c r="K7" s="18">
        <v>0</v>
      </c>
      <c r="L7" s="18">
        <v>0</v>
      </c>
      <c r="M7" s="42">
        <v>7.6571078457226167E-3</v>
      </c>
      <c r="N7" s="21">
        <v>0.2721320803686299</v>
      </c>
      <c r="O7" s="18">
        <v>0</v>
      </c>
      <c r="P7" s="18">
        <v>0</v>
      </c>
      <c r="Q7" s="42">
        <v>7.181863318232117E-3</v>
      </c>
    </row>
    <row r="8" spans="1:19" ht="13.2" customHeight="1" x14ac:dyDescent="0.3">
      <c r="A8" s="39" t="s">
        <v>329</v>
      </c>
      <c r="B8" s="40">
        <v>3794</v>
      </c>
      <c r="C8" s="18">
        <v>822</v>
      </c>
      <c r="D8" s="18">
        <v>0</v>
      </c>
      <c r="E8" s="19">
        <v>4616</v>
      </c>
      <c r="F8" s="18">
        <v>2663.0793520000002</v>
      </c>
      <c r="G8" s="18">
        <v>947</v>
      </c>
      <c r="H8" s="18">
        <v>0</v>
      </c>
      <c r="I8" s="19">
        <v>3610.0793520000002</v>
      </c>
      <c r="J8" s="18">
        <v>2569.9813869999998</v>
      </c>
      <c r="K8" s="18">
        <v>915</v>
      </c>
      <c r="L8" s="18">
        <v>0</v>
      </c>
      <c r="M8" s="19">
        <v>3484.9813869999998</v>
      </c>
      <c r="N8" s="18">
        <v>2117.2080919999999</v>
      </c>
      <c r="O8" s="18">
        <v>881</v>
      </c>
      <c r="P8" s="18">
        <v>0</v>
      </c>
      <c r="Q8" s="19">
        <v>2998.2080919999999</v>
      </c>
      <c r="R8" s="500"/>
      <c r="S8" s="347"/>
    </row>
    <row r="9" spans="1:19" ht="13.2" customHeight="1" x14ac:dyDescent="0.3">
      <c r="A9" s="39" t="s">
        <v>145</v>
      </c>
      <c r="B9" s="41">
        <v>0.33706421555553095</v>
      </c>
      <c r="C9" s="21">
        <v>2.5525870993068824E-2</v>
      </c>
      <c r="D9" s="18">
        <v>0</v>
      </c>
      <c r="E9" s="20">
        <v>1.5406251176170182E-2</v>
      </c>
      <c r="F9" s="21">
        <v>0.33930083487168927</v>
      </c>
      <c r="G9" s="21">
        <v>5.7614838146954457E-2</v>
      </c>
      <c r="H9" s="18">
        <v>0</v>
      </c>
      <c r="I9" s="42">
        <v>1.2156399182787802E-2</v>
      </c>
      <c r="J9" s="21">
        <v>0.32708178984371061</v>
      </c>
      <c r="K9" s="21">
        <v>5.8967192382456526E-2</v>
      </c>
      <c r="L9" s="18">
        <v>0</v>
      </c>
      <c r="M9" s="42">
        <v>1.1817926625595653E-2</v>
      </c>
      <c r="N9" s="21">
        <v>0.25072247286738797</v>
      </c>
      <c r="O9" s="21">
        <v>3.6513225385767838E-2</v>
      </c>
      <c r="P9" s="18">
        <v>0</v>
      </c>
      <c r="Q9" s="42">
        <v>9.3702004857969985E-3</v>
      </c>
    </row>
    <row r="10" spans="1:19" ht="13.2" customHeight="1" x14ac:dyDescent="0.3">
      <c r="A10" s="39" t="s">
        <v>330</v>
      </c>
      <c r="B10" s="40">
        <v>5511</v>
      </c>
      <c r="C10" s="18">
        <v>28379</v>
      </c>
      <c r="D10" s="18">
        <v>57973</v>
      </c>
      <c r="E10" s="19">
        <v>91863</v>
      </c>
      <c r="F10" s="18">
        <v>3653.4258329999998</v>
      </c>
      <c r="G10" s="18">
        <v>13202</v>
      </c>
      <c r="H10" s="18">
        <v>69649</v>
      </c>
      <c r="I10" s="19">
        <v>86504.425833000001</v>
      </c>
      <c r="J10" s="18">
        <v>2956.724361</v>
      </c>
      <c r="K10" s="18">
        <v>12142</v>
      </c>
      <c r="L10" s="18">
        <v>74112</v>
      </c>
      <c r="M10" s="19">
        <v>89210.724361</v>
      </c>
      <c r="N10" s="18">
        <v>3967.4526460000002</v>
      </c>
      <c r="O10" s="18">
        <v>20799</v>
      </c>
      <c r="P10" s="18">
        <v>85218</v>
      </c>
      <c r="Q10" s="19">
        <v>109984.45264600001</v>
      </c>
      <c r="R10" s="500"/>
      <c r="S10" s="347"/>
    </row>
    <row r="11" spans="1:19" ht="13.2" customHeight="1" x14ac:dyDescent="0.3">
      <c r="A11" s="39" t="s">
        <v>145</v>
      </c>
      <c r="B11" s="41">
        <v>0.48960487399223274</v>
      </c>
      <c r="C11" s="21">
        <v>0.88126361668163045</v>
      </c>
      <c r="D11" s="21">
        <v>0.22631558400999374</v>
      </c>
      <c r="E11" s="42">
        <v>0.30659975125574557</v>
      </c>
      <c r="F11" s="21">
        <v>0.46648009707173632</v>
      </c>
      <c r="G11" s="21">
        <v>0.80320073201276954</v>
      </c>
      <c r="H11" s="21">
        <v>0.25542113003010825</v>
      </c>
      <c r="I11" s="42">
        <v>0.29129064183069214</v>
      </c>
      <c r="J11" s="21">
        <v>0.377</v>
      </c>
      <c r="K11" s="21">
        <v>0.78249142066424826</v>
      </c>
      <c r="L11" s="21">
        <v>0.27295729517706202</v>
      </c>
      <c r="M11" s="42">
        <v>0.30252264722197114</v>
      </c>
      <c r="N11" s="21">
        <v>0.46983078429939312</v>
      </c>
      <c r="O11" s="21">
        <v>0.86201881361927957</v>
      </c>
      <c r="P11" s="21">
        <v>0.2965125382305559</v>
      </c>
      <c r="Q11" s="42">
        <v>0.34373076850920137</v>
      </c>
    </row>
    <row r="12" spans="1:19" ht="13.2" customHeight="1" x14ac:dyDescent="0.3">
      <c r="A12" s="39" t="s">
        <v>331</v>
      </c>
      <c r="B12" s="40">
        <v>78</v>
      </c>
      <c r="C12" s="18">
        <v>3001.6229868200003</v>
      </c>
      <c r="D12" s="18">
        <v>198187</v>
      </c>
      <c r="E12" s="19">
        <v>201266.62298682</v>
      </c>
      <c r="F12" s="18">
        <v>65.221013999999997</v>
      </c>
      <c r="G12" s="18">
        <v>2287.7380080900002</v>
      </c>
      <c r="H12" s="18">
        <v>203034</v>
      </c>
      <c r="I12" s="19">
        <v>205386.95902209001</v>
      </c>
      <c r="J12" s="18">
        <v>71.599265000000003</v>
      </c>
      <c r="K12" s="18">
        <v>2460.1030369800001</v>
      </c>
      <c r="L12" s="18">
        <v>197403</v>
      </c>
      <c r="M12" s="19">
        <v>199934.70230198</v>
      </c>
      <c r="N12" s="18">
        <v>61.768146999999999</v>
      </c>
      <c r="O12" s="18">
        <v>2448.2436895700002</v>
      </c>
      <c r="P12" s="18">
        <v>202183</v>
      </c>
      <c r="Q12" s="19">
        <v>204693.01183656999</v>
      </c>
      <c r="R12" s="500"/>
      <c r="S12" s="347"/>
    </row>
    <row r="13" spans="1:19" ht="13.2" customHeight="1" x14ac:dyDescent="0.3">
      <c r="A13" s="39" t="s">
        <v>145</v>
      </c>
      <c r="B13" s="43">
        <v>6.9296280477942574E-3</v>
      </c>
      <c r="C13" s="44">
        <v>9.3210512325300796E-2</v>
      </c>
      <c r="D13" s="44">
        <v>0.77368441599000626</v>
      </c>
      <c r="E13" s="45">
        <v>0.67174266618598277</v>
      </c>
      <c r="F13" s="44">
        <v>8.3097578315714151E-3</v>
      </c>
      <c r="G13" s="44">
        <v>0.13918442984027599</v>
      </c>
      <c r="H13" s="44">
        <v>0.74457886996989175</v>
      </c>
      <c r="I13" s="45">
        <v>0.69160968980590065</v>
      </c>
      <c r="J13" s="44">
        <v>9.1124456644534231E-3</v>
      </c>
      <c r="K13" s="44">
        <v>0.15854138695329531</v>
      </c>
      <c r="L13" s="44">
        <v>0.72704270482293798</v>
      </c>
      <c r="M13" s="45">
        <v>0.67699892720491883</v>
      </c>
      <c r="N13" s="44">
        <v>7.3146624645889233E-3</v>
      </c>
      <c r="O13" s="44">
        <v>0.1014679609949526</v>
      </c>
      <c r="P13" s="44">
        <v>0.7034874617694441</v>
      </c>
      <c r="Q13" s="45">
        <v>0.63972029295366173</v>
      </c>
    </row>
    <row r="14" spans="1:19" ht="13.2" customHeight="1" x14ac:dyDescent="0.3">
      <c r="A14" s="46" t="s">
        <v>6</v>
      </c>
      <c r="B14" s="47">
        <v>16263.354070669999</v>
      </c>
      <c r="C14" s="48">
        <v>35428.866232369997</v>
      </c>
      <c r="D14" s="48">
        <v>245831</v>
      </c>
      <c r="E14" s="49">
        <v>297524.22030304</v>
      </c>
      <c r="F14" s="48">
        <v>11256.446838</v>
      </c>
      <c r="G14" s="48">
        <v>32202.622986819999</v>
      </c>
      <c r="H14" s="48">
        <v>256160</v>
      </c>
      <c r="I14" s="49">
        <v>299620.06982481998</v>
      </c>
      <c r="J14" s="48">
        <v>7848.7261989999997</v>
      </c>
      <c r="K14" s="48">
        <v>16437.73800809</v>
      </c>
      <c r="L14" s="48">
        <v>272683</v>
      </c>
      <c r="M14" s="49">
        <v>296969.46420708997</v>
      </c>
      <c r="N14" s="48">
        <v>7857.3050130000001</v>
      </c>
      <c r="O14" s="48">
        <v>15517.103036979999</v>
      </c>
      <c r="P14" s="48">
        <v>271515</v>
      </c>
      <c r="Q14" s="49">
        <v>294889.40804998</v>
      </c>
    </row>
    <row r="15" spans="1:19" x14ac:dyDescent="0.3">
      <c r="A15" s="1" t="s">
        <v>17</v>
      </c>
    </row>
    <row r="16" spans="1:19" ht="22.5" customHeight="1" x14ac:dyDescent="0.3">
      <c r="A16" s="597" t="s">
        <v>442</v>
      </c>
      <c r="B16" s="597"/>
      <c r="C16" s="347"/>
      <c r="D16" s="347"/>
      <c r="E16" s="347"/>
      <c r="F16" s="347"/>
      <c r="G16" s="347"/>
      <c r="H16" s="347"/>
      <c r="I16" s="347"/>
      <c r="J16" s="572"/>
      <c r="K16" s="347"/>
      <c r="L16" s="347"/>
      <c r="M16" s="347"/>
      <c r="N16" s="347"/>
      <c r="O16" s="347"/>
      <c r="P16" s="347"/>
      <c r="Q16" s="347"/>
    </row>
    <row r="17" spans="14:14" x14ac:dyDescent="0.3">
      <c r="N17" s="500"/>
    </row>
  </sheetData>
  <mergeCells count="6">
    <mergeCell ref="A2:Q2"/>
    <mergeCell ref="A16:B16"/>
    <mergeCell ref="B4:E4"/>
    <mergeCell ref="F4:I4"/>
    <mergeCell ref="J4:M4"/>
    <mergeCell ref="N4:Q4"/>
  </mergeCells>
  <hyperlinks>
    <hyperlink ref="A2:B2" location="Índice!A1" display="Tabela 29 - Composição e evolução da estrutura do ativo agregado, a 31 de dezembro (2014-2017)" xr:uid="{00000000-0004-0000-1F00-000000000000}"/>
  </hyperlinks>
  <pageMargins left="0.7" right="0.7" top="0.75" bottom="0.75" header="0.3" footer="0.3"/>
  <pageSetup paperSize="9" scale="79" orientation="landscape" horizontalDpi="360" verticalDpi="360" r:id="rId1"/>
  <colBreaks count="1" manualBreakCount="1">
    <brk id="9"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J30"/>
  <sheetViews>
    <sheetView showGridLines="0" topLeftCell="A2" workbookViewId="0">
      <selection activeCell="B6" sqref="B6:E28"/>
    </sheetView>
  </sheetViews>
  <sheetFormatPr defaultColWidth="9.33203125" defaultRowHeight="14.4" x14ac:dyDescent="0.3"/>
  <cols>
    <col min="1" max="1" width="61" style="2" customWidth="1"/>
    <col min="2" max="5" width="14.33203125" style="2" customWidth="1"/>
    <col min="6" max="16384" width="9.33203125" style="2"/>
  </cols>
  <sheetData>
    <row r="1" spans="1:7" s="34" customFormat="1" ht="13.2" customHeight="1" x14ac:dyDescent="0.3"/>
    <row r="2" spans="1:7" s="34" customFormat="1" ht="13.2" customHeight="1" x14ac:dyDescent="0.3">
      <c r="A2" s="582" t="s">
        <v>488</v>
      </c>
      <c r="B2" s="582"/>
      <c r="C2" s="582"/>
      <c r="D2" s="582"/>
      <c r="E2" s="582"/>
      <c r="F2" s="56"/>
    </row>
    <row r="3" spans="1:7" s="34" customFormat="1" ht="13.2" customHeight="1" x14ac:dyDescent="0.3"/>
    <row r="4" spans="1:7" s="34" customFormat="1" ht="13.2" customHeight="1" x14ac:dyDescent="0.3">
      <c r="A4" s="11"/>
      <c r="B4" s="176">
        <v>2021</v>
      </c>
      <c r="C4" s="513">
        <v>2022</v>
      </c>
      <c r="D4" s="556">
        <v>2023</v>
      </c>
      <c r="E4" s="13">
        <v>2024</v>
      </c>
    </row>
    <row r="5" spans="1:7" s="34" customFormat="1" ht="13.2" customHeight="1" x14ac:dyDescent="0.3">
      <c r="A5" s="14" t="s">
        <v>332</v>
      </c>
      <c r="B5" s="15"/>
      <c r="C5" s="15"/>
      <c r="D5" s="15"/>
      <c r="E5" s="16"/>
    </row>
    <row r="6" spans="1:7" s="34" customFormat="1" ht="13.2" customHeight="1" x14ac:dyDescent="0.3">
      <c r="A6" s="17" t="s">
        <v>21</v>
      </c>
      <c r="B6" s="18">
        <v>78</v>
      </c>
      <c r="C6" s="18">
        <v>257</v>
      </c>
      <c r="D6" s="18">
        <v>70</v>
      </c>
      <c r="E6" s="19">
        <v>94</v>
      </c>
      <c r="G6" s="500"/>
    </row>
    <row r="7" spans="1:7" s="34" customFormat="1" ht="13.2" customHeight="1" x14ac:dyDescent="0.3">
      <c r="A7" s="17" t="s">
        <v>223</v>
      </c>
      <c r="B7" s="517">
        <v>0</v>
      </c>
      <c r="C7" s="21">
        <v>2.2948717948717947</v>
      </c>
      <c r="D7" s="21">
        <v>-0.72762645914396895</v>
      </c>
      <c r="E7" s="20">
        <v>0.34285714285714275</v>
      </c>
    </row>
    <row r="8" spans="1:7" s="34" customFormat="1" ht="13.2" customHeight="1" x14ac:dyDescent="0.3">
      <c r="A8" s="17" t="s">
        <v>341</v>
      </c>
      <c r="B8" s="21">
        <v>3.7349007869794966E-4</v>
      </c>
      <c r="C8" s="21">
        <v>1.211515841157546E-3</v>
      </c>
      <c r="D8" s="21">
        <v>3.3950669935236448E-4</v>
      </c>
      <c r="E8" s="20">
        <v>4.5590899627317511E-4</v>
      </c>
    </row>
    <row r="9" spans="1:7" s="34" customFormat="1" ht="13.2" customHeight="1" x14ac:dyDescent="0.3">
      <c r="A9" s="14" t="s">
        <v>333</v>
      </c>
      <c r="B9" s="22"/>
      <c r="C9" s="22"/>
      <c r="D9" s="22"/>
      <c r="E9" s="23"/>
    </row>
    <row r="10" spans="1:7" s="34" customFormat="1" ht="13.2" customHeight="1" x14ac:dyDescent="0.3">
      <c r="A10" s="17" t="s">
        <v>21</v>
      </c>
      <c r="B10" s="18">
        <v>8031</v>
      </c>
      <c r="C10" s="18">
        <v>7194</v>
      </c>
      <c r="D10" s="18">
        <v>6201</v>
      </c>
      <c r="E10" s="19">
        <v>6425</v>
      </c>
    </row>
    <row r="11" spans="1:7" s="34" customFormat="1" ht="13.2" customHeight="1" x14ac:dyDescent="0.3">
      <c r="A11" s="17" t="s">
        <v>223</v>
      </c>
      <c r="B11" s="517">
        <v>0</v>
      </c>
      <c r="C11" s="21">
        <v>-0.10422114307060137</v>
      </c>
      <c r="D11" s="21">
        <v>-0.13803169307756469</v>
      </c>
      <c r="E11" s="20">
        <v>3.612320593452667E-2</v>
      </c>
    </row>
    <row r="12" spans="1:7" s="34" customFormat="1" ht="13.2" customHeight="1" x14ac:dyDescent="0.3">
      <c r="A12" s="17" t="s">
        <v>341</v>
      </c>
      <c r="B12" s="21">
        <v>3.8455113102861968E-2</v>
      </c>
      <c r="C12" s="21">
        <v>3.39130154135696E-2</v>
      </c>
      <c r="D12" s="21">
        <v>3.0075443466914455E-2</v>
      </c>
      <c r="E12" s="20">
        <v>3.1161864904842022E-2</v>
      </c>
    </row>
    <row r="13" spans="1:7" s="34" customFormat="1" ht="13.2" customHeight="1" x14ac:dyDescent="0.3">
      <c r="A13" s="14" t="s">
        <v>334</v>
      </c>
      <c r="B13" s="24"/>
      <c r="C13" s="24"/>
      <c r="D13" s="24"/>
      <c r="E13" s="25"/>
    </row>
    <row r="14" spans="1:7" s="34" customFormat="1" ht="13.2" customHeight="1" x14ac:dyDescent="0.3">
      <c r="A14" s="17" t="s">
        <v>21</v>
      </c>
      <c r="B14" s="18">
        <v>86931</v>
      </c>
      <c r="C14" s="18">
        <v>86796</v>
      </c>
      <c r="D14" s="18">
        <v>83085</v>
      </c>
      <c r="E14" s="19">
        <v>81310</v>
      </c>
    </row>
    <row r="15" spans="1:7" s="34" customFormat="1" ht="13.2" customHeight="1" x14ac:dyDescent="0.3">
      <c r="A15" s="17" t="s">
        <v>223</v>
      </c>
      <c r="B15" s="517">
        <v>0</v>
      </c>
      <c r="C15" s="21">
        <v>-1.5529557925251236E-3</v>
      </c>
      <c r="D15" s="21">
        <v>-4.2755426517350981E-2</v>
      </c>
      <c r="E15" s="20">
        <v>-2.1363663717879233E-2</v>
      </c>
    </row>
    <row r="16" spans="1:7" s="34" customFormat="1" ht="13.2" customHeight="1" x14ac:dyDescent="0.3">
      <c r="A16" s="17" t="s">
        <v>341</v>
      </c>
      <c r="B16" s="21">
        <v>0.41625469270886489</v>
      </c>
      <c r="C16" s="21">
        <v>0.4091623694517913</v>
      </c>
      <c r="D16" s="21">
        <v>0.40297020165273145</v>
      </c>
      <c r="E16" s="20">
        <v>0.39436128177629648</v>
      </c>
    </row>
    <row r="17" spans="1:10" s="34" customFormat="1" ht="13.2" customHeight="1" x14ac:dyDescent="0.3">
      <c r="A17" s="14" t="s">
        <v>335</v>
      </c>
      <c r="B17" s="24"/>
      <c r="C17" s="24"/>
      <c r="D17" s="24"/>
      <c r="E17" s="25"/>
    </row>
    <row r="18" spans="1:10" s="34" customFormat="1" ht="13.2" customHeight="1" x14ac:dyDescent="0.3">
      <c r="A18" s="17" t="s">
        <v>21</v>
      </c>
      <c r="B18" s="18">
        <v>98653.681183279987</v>
      </c>
      <c r="C18" s="18">
        <v>102633.08157955001</v>
      </c>
      <c r="D18" s="18">
        <v>101240.24548007999</v>
      </c>
      <c r="E18" s="19">
        <v>105507.31434161997</v>
      </c>
      <c r="F18" s="500"/>
      <c r="H18" s="500"/>
      <c r="I18" s="500"/>
      <c r="J18" s="347"/>
    </row>
    <row r="19" spans="1:10" s="34" customFormat="1" ht="13.2" customHeight="1" x14ac:dyDescent="0.3">
      <c r="A19" s="17" t="s">
        <v>223</v>
      </c>
      <c r="B19" s="517">
        <v>0</v>
      </c>
      <c r="C19" s="21">
        <v>4.033706951975824E-2</v>
      </c>
      <c r="D19" s="21">
        <v>-1.3571024839495238E-2</v>
      </c>
      <c r="E19" s="20">
        <v>4.2147950563588665E-2</v>
      </c>
    </row>
    <row r="20" spans="1:10" s="34" customFormat="1" ht="13.2" customHeight="1" x14ac:dyDescent="0.3">
      <c r="A20" s="17" t="s">
        <v>341</v>
      </c>
      <c r="B20" s="21">
        <v>0.4723868096023805</v>
      </c>
      <c r="C20" s="21">
        <v>0.48381947144139914</v>
      </c>
      <c r="D20" s="21">
        <v>0.49102487977950132</v>
      </c>
      <c r="E20" s="20">
        <v>0.51172057213793976</v>
      </c>
    </row>
    <row r="21" spans="1:10" s="34" customFormat="1" ht="13.2" customHeight="1" x14ac:dyDescent="0.3">
      <c r="A21" s="14" t="s">
        <v>336</v>
      </c>
      <c r="B21" s="24"/>
      <c r="C21" s="24"/>
      <c r="D21" s="24"/>
      <c r="E21" s="25"/>
    </row>
    <row r="22" spans="1:10" s="34" customFormat="1" ht="13.2" customHeight="1" x14ac:dyDescent="0.3">
      <c r="A22" s="17" t="s">
        <v>21</v>
      </c>
      <c r="B22" s="18">
        <v>15148.20763476132</v>
      </c>
      <c r="C22" s="18">
        <v>15250.863199883222</v>
      </c>
      <c r="D22" s="18">
        <v>15585.252951410357</v>
      </c>
      <c r="E22" s="19">
        <v>16756.548205870226</v>
      </c>
    </row>
    <row r="23" spans="1:10" s="34" customFormat="1" ht="13.2" customHeight="1" x14ac:dyDescent="0.3">
      <c r="A23" s="17" t="s">
        <v>223</v>
      </c>
      <c r="B23" s="517">
        <v>0</v>
      </c>
      <c r="C23" s="21">
        <v>6.7767466354458072E-3</v>
      </c>
      <c r="D23" s="21">
        <v>2.192595574063616E-2</v>
      </c>
      <c r="E23" s="20">
        <v>7.5154074053952025E-2</v>
      </c>
    </row>
    <row r="24" spans="1:10" s="34" customFormat="1" ht="13.2" customHeight="1" x14ac:dyDescent="0.3">
      <c r="A24" s="17" t="s">
        <v>341</v>
      </c>
      <c r="B24" s="21">
        <v>7.253468284153701E-2</v>
      </c>
      <c r="C24" s="21">
        <v>7.1893627852082434E-2</v>
      </c>
      <c r="D24" s="21">
        <v>7.5589968401500382E-2</v>
      </c>
      <c r="E24" s="20">
        <v>8.1270862484482634E-2</v>
      </c>
    </row>
    <row r="25" spans="1:10" s="34" customFormat="1" ht="13.2" customHeight="1" x14ac:dyDescent="0.3">
      <c r="A25" s="26" t="s">
        <v>337</v>
      </c>
      <c r="B25" s="27">
        <v>208840.88881804131</v>
      </c>
      <c r="C25" s="27">
        <v>212130.94477943322</v>
      </c>
      <c r="D25" s="27">
        <v>206181.49843149036</v>
      </c>
      <c r="E25" s="28">
        <v>210092.86254749019</v>
      </c>
      <c r="F25" s="347"/>
      <c r="G25" s="567"/>
      <c r="H25" s="500"/>
    </row>
    <row r="26" spans="1:10" s="34" customFormat="1" ht="13.2" customHeight="1" x14ac:dyDescent="0.3">
      <c r="A26" s="26" t="s">
        <v>338</v>
      </c>
      <c r="B26" s="27">
        <v>-7575</v>
      </c>
      <c r="C26" s="519">
        <v>-6742</v>
      </c>
      <c r="D26" s="519">
        <v>-6246</v>
      </c>
      <c r="E26" s="32">
        <v>-5398</v>
      </c>
      <c r="H26" s="500"/>
    </row>
    <row r="27" spans="1:10" s="34" customFormat="1" ht="13.2" customHeight="1" x14ac:dyDescent="0.3">
      <c r="A27" s="26" t="s">
        <v>339</v>
      </c>
      <c r="B27" s="27">
        <v>201265.88881804131</v>
      </c>
      <c r="C27" s="519">
        <v>205388.94477943322</v>
      </c>
      <c r="D27" s="519">
        <v>199935.49843149036</v>
      </c>
      <c r="E27" s="32">
        <v>204694.86254749019</v>
      </c>
    </row>
    <row r="28" spans="1:10" s="34" customFormat="1" ht="13.2" customHeight="1" x14ac:dyDescent="0.3">
      <c r="A28" s="29" t="s">
        <v>340</v>
      </c>
      <c r="B28" s="518">
        <v>0</v>
      </c>
      <c r="C28" s="44">
        <v>2.0485617237998355E-2</v>
      </c>
      <c r="D28" s="44">
        <v>-2.6551800798233383E-2</v>
      </c>
      <c r="E28" s="31">
        <v>2.3804497717200945E-2</v>
      </c>
    </row>
    <row r="29" spans="1:10" ht="13.2" customHeight="1" x14ac:dyDescent="0.3">
      <c r="A29" s="1" t="s">
        <v>17</v>
      </c>
      <c r="B29" s="1"/>
      <c r="C29" s="1"/>
      <c r="D29" s="1"/>
    </row>
    <row r="30" spans="1:10" ht="13.2" customHeight="1" x14ac:dyDescent="0.3">
      <c r="A30" s="576" t="s">
        <v>442</v>
      </c>
      <c r="B30" s="576"/>
      <c r="C30" s="576"/>
      <c r="D30" s="576"/>
      <c r="E30" s="576"/>
      <c r="F30" s="576"/>
      <c r="G30" s="576"/>
      <c r="H30" s="576"/>
    </row>
  </sheetData>
  <mergeCells count="2">
    <mergeCell ref="A2:E2"/>
    <mergeCell ref="A30:H30"/>
  </mergeCells>
  <hyperlinks>
    <hyperlink ref="A2:E2" location="Índice!A1" display="Tabela 32 - Composição dos empréstimos a clientes e imparidades, por contraparte, a 31 de dezembro de 2018" xr:uid="{00000000-0004-0000-2000-000000000000}"/>
  </hyperlinks>
  <pageMargins left="0.70866141732283472" right="0.70866141732283472" top="0.74803149606299213" bottom="0.74803149606299213"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K23"/>
  <sheetViews>
    <sheetView showGridLines="0" workbookViewId="0">
      <selection activeCell="E3" sqref="E3"/>
    </sheetView>
  </sheetViews>
  <sheetFormatPr defaultColWidth="9.33203125" defaultRowHeight="14.4" x14ac:dyDescent="0.3"/>
  <cols>
    <col min="1" max="1" width="61" style="2" customWidth="1"/>
    <col min="2" max="5" width="14.33203125" style="2" customWidth="1"/>
    <col min="6" max="16384" width="9.33203125" style="2"/>
  </cols>
  <sheetData>
    <row r="1" spans="1:11" s="34" customFormat="1" ht="13.2" customHeight="1" x14ac:dyDescent="0.3"/>
    <row r="2" spans="1:11" s="34" customFormat="1" ht="13.2" customHeight="1" x14ac:dyDescent="0.3">
      <c r="A2" s="582" t="s">
        <v>489</v>
      </c>
      <c r="B2" s="582"/>
      <c r="C2" s="582"/>
      <c r="D2" s="582"/>
      <c r="E2" s="582"/>
      <c r="F2" s="56"/>
    </row>
    <row r="3" spans="1:11" s="34" customFormat="1" ht="13.2" customHeight="1" x14ac:dyDescent="0.3"/>
    <row r="4" spans="1:11" s="34" customFormat="1" ht="13.2" customHeight="1" x14ac:dyDescent="0.3">
      <c r="A4" s="11"/>
      <c r="B4" s="501">
        <v>2021</v>
      </c>
      <c r="C4" s="513">
        <v>2022</v>
      </c>
      <c r="D4" s="556">
        <v>2023</v>
      </c>
      <c r="E4" s="13">
        <v>2024</v>
      </c>
    </row>
    <row r="5" spans="1:11" s="34" customFormat="1" ht="13.2" customHeight="1" x14ac:dyDescent="0.3">
      <c r="A5" s="14" t="s">
        <v>334</v>
      </c>
      <c r="B5" s="24"/>
      <c r="C5" s="24"/>
      <c r="D5" s="24"/>
      <c r="E5" s="25"/>
    </row>
    <row r="6" spans="1:11" s="34" customFormat="1" ht="13.2" customHeight="1" x14ac:dyDescent="0.3">
      <c r="A6" s="17" t="s">
        <v>21</v>
      </c>
      <c r="B6" s="18">
        <v>86931</v>
      </c>
      <c r="C6" s="18">
        <v>86796</v>
      </c>
      <c r="D6" s="18">
        <v>83085</v>
      </c>
      <c r="E6" s="19">
        <v>81310</v>
      </c>
    </row>
    <row r="7" spans="1:11" s="34" customFormat="1" ht="13.2" customHeight="1" x14ac:dyDescent="0.3">
      <c r="A7" s="17" t="s">
        <v>223</v>
      </c>
      <c r="B7" s="517">
        <v>0</v>
      </c>
      <c r="C7" s="21">
        <v>-1.5529557925251236E-3</v>
      </c>
      <c r="D7" s="21">
        <v>-4.2755426517350981E-2</v>
      </c>
      <c r="E7" s="20">
        <v>-2.1363663717879233E-2</v>
      </c>
    </row>
    <row r="8" spans="1:11" s="34" customFormat="1" ht="13.2" customHeight="1" x14ac:dyDescent="0.3">
      <c r="A8" s="17" t="s">
        <v>405</v>
      </c>
      <c r="B8" s="21">
        <v>0.4330680463568703</v>
      </c>
      <c r="C8" s="21">
        <v>0.42405717909262153</v>
      </c>
      <c r="D8" s="21">
        <v>0.41561098917710598</v>
      </c>
      <c r="E8" s="20">
        <v>0.39941276833135597</v>
      </c>
    </row>
    <row r="9" spans="1:11" s="34" customFormat="1" ht="13.2" customHeight="1" x14ac:dyDescent="0.3">
      <c r="A9" s="14" t="s">
        <v>335</v>
      </c>
      <c r="B9" s="24"/>
      <c r="C9" s="24"/>
      <c r="D9" s="24"/>
      <c r="E9" s="25"/>
    </row>
    <row r="10" spans="1:11" s="34" customFormat="1" ht="13.2" customHeight="1" x14ac:dyDescent="0.3">
      <c r="A10" s="17" t="s">
        <v>21</v>
      </c>
      <c r="B10" s="18">
        <v>98653.681183279987</v>
      </c>
      <c r="C10" s="18">
        <v>102633.08157955001</v>
      </c>
      <c r="D10" s="18">
        <v>101240.24548007999</v>
      </c>
      <c r="E10" s="19">
        <v>105507.31434161997</v>
      </c>
      <c r="F10" s="500"/>
      <c r="H10" s="500"/>
      <c r="I10" s="500"/>
      <c r="J10" s="347"/>
    </row>
    <row r="11" spans="1:11" s="34" customFormat="1" ht="13.2" customHeight="1" x14ac:dyDescent="0.3">
      <c r="A11" s="17" t="s">
        <v>223</v>
      </c>
      <c r="B11" s="517">
        <v>0</v>
      </c>
      <c r="C11" s="21">
        <v>4.033706951975824E-2</v>
      </c>
      <c r="D11" s="21">
        <v>-1.3571024839495238E-2</v>
      </c>
      <c r="E11" s="20">
        <v>4.2147950563588665E-2</v>
      </c>
    </row>
    <row r="12" spans="1:11" s="34" customFormat="1" ht="13.2" customHeight="1" x14ac:dyDescent="0.3">
      <c r="A12" s="17" t="s">
        <v>405</v>
      </c>
      <c r="B12" s="21">
        <v>0.49146745092034599</v>
      </c>
      <c r="C12" s="21">
        <v>0.50143203668610159</v>
      </c>
      <c r="D12" s="21">
        <v>0.50542785783846755</v>
      </c>
      <c r="E12" s="20">
        <v>0.51827534744057324</v>
      </c>
    </row>
    <row r="13" spans="1:11" s="34" customFormat="1" ht="13.2" customHeight="1" x14ac:dyDescent="0.3">
      <c r="A13" s="14" t="s">
        <v>336</v>
      </c>
      <c r="B13" s="24"/>
      <c r="C13" s="24"/>
      <c r="D13" s="24"/>
      <c r="E13" s="25"/>
      <c r="I13" s="517"/>
      <c r="J13" s="21"/>
      <c r="K13" s="20"/>
    </row>
    <row r="14" spans="1:11" s="34" customFormat="1" ht="13.2" customHeight="1" x14ac:dyDescent="0.3">
      <c r="A14" s="17" t="s">
        <v>21</v>
      </c>
      <c r="B14" s="18">
        <v>15148.20763476132</v>
      </c>
      <c r="C14" s="18">
        <v>15250.863199883222</v>
      </c>
      <c r="D14" s="18">
        <v>15585.252951410357</v>
      </c>
      <c r="E14" s="19">
        <v>16756.548205870226</v>
      </c>
    </row>
    <row r="15" spans="1:11" s="34" customFormat="1" ht="13.2" customHeight="1" x14ac:dyDescent="0.3">
      <c r="A15" s="17" t="s">
        <v>223</v>
      </c>
      <c r="B15" s="517">
        <v>0</v>
      </c>
      <c r="C15" s="21">
        <v>6.7767466354458072E-3</v>
      </c>
      <c r="D15" s="21">
        <v>2.192595574063616E-2</v>
      </c>
      <c r="E15" s="20">
        <v>7.5154074053952025E-2</v>
      </c>
    </row>
    <row r="16" spans="1:11" s="34" customFormat="1" ht="13.2" customHeight="1" x14ac:dyDescent="0.3">
      <c r="A16" s="17" t="s">
        <v>405</v>
      </c>
      <c r="B16" s="21">
        <v>7.5464502722783725E-2</v>
      </c>
      <c r="C16" s="21">
        <v>7.451078422127691E-2</v>
      </c>
      <c r="D16" s="21">
        <v>7.7961152984426421E-2</v>
      </c>
      <c r="E16" s="20">
        <v>8.231188422807087E-2</v>
      </c>
    </row>
    <row r="17" spans="1:8" s="34" customFormat="1" ht="13.2" customHeight="1" x14ac:dyDescent="0.3">
      <c r="A17" s="26" t="s">
        <v>431</v>
      </c>
      <c r="B17" s="27">
        <v>200732.88881804131</v>
      </c>
      <c r="C17" s="27">
        <v>204679.94477943322</v>
      </c>
      <c r="D17" s="27">
        <v>199910.49843149036</v>
      </c>
      <c r="E17" s="28">
        <v>203573.86254749019</v>
      </c>
      <c r="F17" s="347"/>
    </row>
    <row r="18" spans="1:8" s="34" customFormat="1" ht="13.2" customHeight="1" x14ac:dyDescent="0.3">
      <c r="A18" s="26" t="s">
        <v>223</v>
      </c>
      <c r="B18" s="27">
        <v>0</v>
      </c>
      <c r="C18" s="563">
        <v>1.9663225018247132E-2</v>
      </c>
      <c r="D18" s="563">
        <v>-2.3301972027999662E-2</v>
      </c>
      <c r="E18" s="564">
        <v>1.8325021170688016E-2</v>
      </c>
      <c r="F18" s="347"/>
    </row>
    <row r="19" spans="1:8" s="34" customFormat="1" ht="13.2" customHeight="1" x14ac:dyDescent="0.3">
      <c r="A19" s="26" t="s">
        <v>338</v>
      </c>
      <c r="B19" s="27">
        <v>-7551</v>
      </c>
      <c r="C19" s="519">
        <v>-6714</v>
      </c>
      <c r="D19" s="519">
        <v>-6229</v>
      </c>
      <c r="E19" s="32">
        <v>-5396</v>
      </c>
    </row>
    <row r="20" spans="1:8" s="34" customFormat="1" ht="13.2" customHeight="1" x14ac:dyDescent="0.3">
      <c r="A20" s="26" t="s">
        <v>339</v>
      </c>
      <c r="B20" s="27">
        <v>193181.88881804131</v>
      </c>
      <c r="C20" s="519">
        <v>197965.94477943322</v>
      </c>
      <c r="D20" s="519">
        <v>193681.49843149036</v>
      </c>
      <c r="E20" s="32">
        <v>198177.86254749019</v>
      </c>
      <c r="G20" s="500"/>
    </row>
    <row r="21" spans="1:8" s="34" customFormat="1" ht="13.2" customHeight="1" x14ac:dyDescent="0.3">
      <c r="A21" s="29" t="s">
        <v>340</v>
      </c>
      <c r="B21" s="30">
        <v>0</v>
      </c>
      <c r="C21" s="44">
        <v>2.4764515921562591E-2</v>
      </c>
      <c r="D21" s="44">
        <v>-2.1642340316242015E-2</v>
      </c>
      <c r="E21" s="31">
        <v>2.3215248500312091E-2</v>
      </c>
    </row>
    <row r="22" spans="1:8" ht="13.2" customHeight="1" x14ac:dyDescent="0.3">
      <c r="A22" s="1" t="s">
        <v>17</v>
      </c>
      <c r="B22" s="1"/>
      <c r="C22" s="1"/>
      <c r="D22" s="1"/>
    </row>
    <row r="23" spans="1:8" ht="13.2" customHeight="1" x14ac:dyDescent="0.3">
      <c r="A23" s="597" t="s">
        <v>442</v>
      </c>
      <c r="B23" s="597"/>
      <c r="C23" s="597"/>
      <c r="D23" s="597"/>
      <c r="E23" s="597"/>
      <c r="F23" s="33"/>
      <c r="G23" s="33"/>
      <c r="H23" s="33"/>
    </row>
  </sheetData>
  <mergeCells count="2">
    <mergeCell ref="A2:E2"/>
    <mergeCell ref="A23:E23"/>
  </mergeCells>
  <hyperlinks>
    <hyperlink ref="A2:E2" location="Índice!A1" display="Tabela 32 - Composição dos empréstimos a clientes e imparidades, por contraparte, a 31 de dezembro de 2018" xr:uid="{00000000-0004-0000-2100-000000000000}"/>
  </hyperlinks>
  <pageMargins left="0.70866141732283472" right="0.70866141732283472" top="0.74803149606299213" bottom="0.74803149606299213"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H38"/>
  <sheetViews>
    <sheetView showGridLines="0" zoomScaleNormal="100" workbookViewId="0">
      <selection activeCell="B6" sqref="B6:E36"/>
    </sheetView>
  </sheetViews>
  <sheetFormatPr defaultColWidth="9.33203125" defaultRowHeight="14.4" x14ac:dyDescent="0.3"/>
  <cols>
    <col min="1" max="1" width="61" style="2" customWidth="1"/>
    <col min="2" max="5" width="14.33203125" style="2" customWidth="1"/>
    <col min="6" max="16384" width="9.33203125" style="2"/>
  </cols>
  <sheetData>
    <row r="1" spans="1:6" s="34" customFormat="1" ht="13.2" customHeight="1" x14ac:dyDescent="0.3"/>
    <row r="2" spans="1:6" s="34" customFormat="1" ht="13.2" customHeight="1" x14ac:dyDescent="0.3">
      <c r="A2" s="582" t="s">
        <v>490</v>
      </c>
      <c r="B2" s="582"/>
      <c r="C2" s="582"/>
      <c r="D2" s="582"/>
      <c r="E2" s="582"/>
      <c r="F2" s="56"/>
    </row>
    <row r="3" spans="1:6" s="34" customFormat="1" ht="13.2" customHeight="1" x14ac:dyDescent="0.3"/>
    <row r="4" spans="1:6" s="34" customFormat="1" ht="13.2" customHeight="1" x14ac:dyDescent="0.3">
      <c r="A4" s="11"/>
      <c r="B4" s="176">
        <v>2021</v>
      </c>
      <c r="C4" s="513">
        <v>2022</v>
      </c>
      <c r="D4" s="556">
        <v>2023</v>
      </c>
      <c r="E4" s="13">
        <v>2024</v>
      </c>
    </row>
    <row r="5" spans="1:6" s="34" customFormat="1" ht="13.2" customHeight="1" x14ac:dyDescent="0.3">
      <c r="A5" s="14" t="s">
        <v>356</v>
      </c>
      <c r="B5" s="15"/>
      <c r="C5" s="15"/>
      <c r="D5" s="15"/>
      <c r="E5" s="16"/>
    </row>
    <row r="6" spans="1:6" s="34" customFormat="1" ht="13.2" customHeight="1" x14ac:dyDescent="0.3">
      <c r="A6" s="17" t="s">
        <v>21</v>
      </c>
      <c r="B6" s="18">
        <v>5467.4855820299908</v>
      </c>
      <c r="C6" s="18">
        <v>5755.8687674899929</v>
      </c>
      <c r="D6" s="18">
        <v>6302.2237151899972</v>
      </c>
      <c r="E6" s="19">
        <v>6295.2415495499954</v>
      </c>
    </row>
    <row r="7" spans="1:6" s="34" customFormat="1" ht="13.2" customHeight="1" x14ac:dyDescent="0.3">
      <c r="A7" s="17" t="s">
        <v>223</v>
      </c>
      <c r="B7" s="517">
        <v>0</v>
      </c>
      <c r="C7" s="21">
        <v>5.2745120427538428E-2</v>
      </c>
      <c r="D7" s="21">
        <v>9.4921369782768217E-2</v>
      </c>
      <c r="E7" s="20">
        <v>-1.1078892079271485E-3</v>
      </c>
    </row>
    <row r="8" spans="1:6" s="34" customFormat="1" ht="13.2" customHeight="1" x14ac:dyDescent="0.3">
      <c r="A8" s="17" t="s">
        <v>341</v>
      </c>
      <c r="B8" s="21">
        <v>2.6180168687935684E-2</v>
      </c>
      <c r="C8" s="21">
        <v>2.7133521612839603E-2</v>
      </c>
      <c r="D8" s="21">
        <v>3.0566484757517363E-2</v>
      </c>
      <c r="E8" s="20">
        <v>3.0532620478930239E-2</v>
      </c>
    </row>
    <row r="9" spans="1:6" s="34" customFormat="1" ht="13.2" customHeight="1" x14ac:dyDescent="0.3">
      <c r="A9" s="14" t="s">
        <v>357</v>
      </c>
      <c r="B9" s="22"/>
      <c r="C9" s="22"/>
      <c r="D9" s="22"/>
      <c r="E9" s="23"/>
    </row>
    <row r="10" spans="1:6" s="34" customFormat="1" ht="13.2" customHeight="1" x14ac:dyDescent="0.3">
      <c r="A10" s="17" t="s">
        <v>21</v>
      </c>
      <c r="B10" s="18">
        <v>2145.3945844300001</v>
      </c>
      <c r="C10" s="18">
        <v>2287.8029117000001</v>
      </c>
      <c r="D10" s="18">
        <v>2395.28427659</v>
      </c>
      <c r="E10" s="19">
        <v>2507.5222557100001</v>
      </c>
    </row>
    <row r="11" spans="1:6" s="34" customFormat="1" ht="13.2" customHeight="1" x14ac:dyDescent="0.3">
      <c r="A11" s="17" t="s">
        <v>223</v>
      </c>
      <c r="B11" s="517">
        <v>0</v>
      </c>
      <c r="C11" s="21">
        <v>6.63786178559016E-2</v>
      </c>
      <c r="D11" s="21">
        <v>4.6980167889608015E-2</v>
      </c>
      <c r="E11" s="20">
        <v>4.6857894996825022E-2</v>
      </c>
    </row>
    <row r="12" spans="1:6" s="34" customFormat="1" ht="13.2" customHeight="1" x14ac:dyDescent="0.3">
      <c r="A12" s="17" t="s">
        <v>341</v>
      </c>
      <c r="B12" s="21">
        <v>1.0272874300238618E-2</v>
      </c>
      <c r="C12" s="21">
        <v>1.0784844522714747E-2</v>
      </c>
      <c r="D12" s="21">
        <v>1.1291518329055204E-2</v>
      </c>
      <c r="E12" s="20">
        <v>1.1820615109272797E-2</v>
      </c>
    </row>
    <row r="13" spans="1:6" s="34" customFormat="1" ht="13.2" customHeight="1" x14ac:dyDescent="0.3">
      <c r="A13" s="14" t="s">
        <v>358</v>
      </c>
      <c r="B13" s="24"/>
      <c r="C13" s="24"/>
      <c r="D13" s="24"/>
      <c r="E13" s="25"/>
    </row>
    <row r="14" spans="1:6" s="34" customFormat="1" ht="13.2" customHeight="1" x14ac:dyDescent="0.3">
      <c r="A14" s="17" t="s">
        <v>21</v>
      </c>
      <c r="B14" s="18">
        <v>8217.6277792500005</v>
      </c>
      <c r="C14" s="18">
        <v>9170.4467869599994</v>
      </c>
      <c r="D14" s="18">
        <v>9239.6163324299978</v>
      </c>
      <c r="E14" s="19">
        <v>9259.0119632599999</v>
      </c>
    </row>
    <row r="15" spans="1:6" s="34" customFormat="1" ht="13.2" customHeight="1" x14ac:dyDescent="0.3">
      <c r="A15" s="17" t="s">
        <v>223</v>
      </c>
      <c r="B15" s="517">
        <v>0</v>
      </c>
      <c r="C15" s="21">
        <v>0.11594818277312635</v>
      </c>
      <c r="D15" s="21">
        <v>7.5426581797906067E-3</v>
      </c>
      <c r="E15" s="20">
        <v>2.0991814088562322E-3</v>
      </c>
    </row>
    <row r="16" spans="1:6" s="34" customFormat="1" ht="13.2" customHeight="1" x14ac:dyDescent="0.3">
      <c r="A16" s="17" t="s">
        <v>341</v>
      </c>
      <c r="B16" s="21">
        <v>3.9348778930945738E-2</v>
      </c>
      <c r="C16" s="21">
        <v>4.3230053732076723E-2</v>
      </c>
      <c r="D16" s="21">
        <v>4.4813165091207113E-2</v>
      </c>
      <c r="E16" s="20">
        <v>4.4907236054238589E-2</v>
      </c>
    </row>
    <row r="17" spans="1:7" s="34" customFormat="1" ht="13.2" customHeight="1" x14ac:dyDescent="0.3">
      <c r="A17" s="14" t="s">
        <v>359</v>
      </c>
      <c r="B17" s="24"/>
      <c r="C17" s="24"/>
      <c r="D17" s="24"/>
      <c r="E17" s="25"/>
    </row>
    <row r="18" spans="1:7" s="34" customFormat="1" ht="13.2" customHeight="1" x14ac:dyDescent="0.3">
      <c r="A18" s="17" t="s">
        <v>21</v>
      </c>
      <c r="B18" s="18">
        <v>8699.4345677900001</v>
      </c>
      <c r="C18" s="18">
        <v>8079.9343980199992</v>
      </c>
      <c r="D18" s="18">
        <v>7951.4881236000001</v>
      </c>
      <c r="E18" s="19">
        <v>8141.9589889399995</v>
      </c>
    </row>
    <row r="19" spans="1:7" s="34" customFormat="1" ht="13.2" customHeight="1" x14ac:dyDescent="0.3">
      <c r="A19" s="17" t="s">
        <v>223</v>
      </c>
      <c r="B19" s="517">
        <v>0</v>
      </c>
      <c r="C19" s="21">
        <v>-7.1211544261017279E-2</v>
      </c>
      <c r="D19" s="21">
        <v>-1.589694520929219E-2</v>
      </c>
      <c r="E19" s="20">
        <v>2.3954115554128963E-2</v>
      </c>
    </row>
    <row r="20" spans="1:7" s="34" customFormat="1" ht="13.2" customHeight="1" x14ac:dyDescent="0.3">
      <c r="A20" s="17" t="s">
        <v>341</v>
      </c>
      <c r="B20" s="21">
        <v>4.1655832659706821E-2</v>
      </c>
      <c r="C20" s="21">
        <v>3.808931083649536E-2</v>
      </c>
      <c r="D20" s="21">
        <v>3.8565600256904302E-2</v>
      </c>
      <c r="E20" s="20">
        <v>3.9489405101872536E-2</v>
      </c>
    </row>
    <row r="21" spans="1:7" s="34" customFormat="1" ht="13.2" customHeight="1" x14ac:dyDescent="0.3">
      <c r="A21" s="14" t="s">
        <v>360</v>
      </c>
      <c r="B21" s="24"/>
      <c r="C21" s="24"/>
      <c r="D21" s="24"/>
      <c r="E21" s="25"/>
    </row>
    <row r="22" spans="1:7" s="34" customFormat="1" ht="13.2" customHeight="1" x14ac:dyDescent="0.3">
      <c r="A22" s="17" t="s">
        <v>21</v>
      </c>
      <c r="B22" s="18">
        <v>69.474632990000003</v>
      </c>
      <c r="C22" s="18">
        <v>53.346767989999996</v>
      </c>
      <c r="D22" s="18">
        <v>161.40126844999998</v>
      </c>
      <c r="E22" s="19">
        <v>129.35561193999999</v>
      </c>
    </row>
    <row r="23" spans="1:7" s="34" customFormat="1" ht="13.2" customHeight="1" x14ac:dyDescent="0.3">
      <c r="A23" s="17" t="s">
        <v>223</v>
      </c>
      <c r="B23" s="517">
        <v>0</v>
      </c>
      <c r="C23" s="21">
        <v>-0.23214034109861958</v>
      </c>
      <c r="D23" s="21">
        <v>2.025511657618229</v>
      </c>
      <c r="E23" s="20">
        <v>-0.19854649729675033</v>
      </c>
    </row>
    <row r="24" spans="1:7" s="34" customFormat="1" ht="13.2" customHeight="1" x14ac:dyDescent="0.3">
      <c r="A24" s="17" t="s">
        <v>341</v>
      </c>
      <c r="B24" s="21">
        <v>3.3266802151041221E-4</v>
      </c>
      <c r="C24" s="21">
        <v>2.5147996604916019E-4</v>
      </c>
      <c r="D24" s="21">
        <v>7.8281407244080352E-4</v>
      </c>
      <c r="E24" s="20">
        <v>6.2738908032307741E-4</v>
      </c>
    </row>
    <row r="25" spans="1:7" s="34" customFormat="1" ht="13.2" customHeight="1" x14ac:dyDescent="0.3">
      <c r="A25" s="14" t="s">
        <v>361</v>
      </c>
      <c r="B25" s="24"/>
      <c r="C25" s="24"/>
      <c r="D25" s="24"/>
      <c r="E25" s="25"/>
    </row>
    <row r="26" spans="1:7" s="34" customFormat="1" ht="13.2" customHeight="1" x14ac:dyDescent="0.3">
      <c r="A26" s="17" t="s">
        <v>21</v>
      </c>
      <c r="B26" s="18">
        <v>182235.68663333001</v>
      </c>
      <c r="C26" s="18">
        <v>184031.6188429</v>
      </c>
      <c r="D26" s="18">
        <v>178139.54529520002</v>
      </c>
      <c r="E26" s="19">
        <v>182020.83775755996</v>
      </c>
    </row>
    <row r="27" spans="1:7" s="34" customFormat="1" ht="13.2" customHeight="1" x14ac:dyDescent="0.3">
      <c r="A27" s="17" t="s">
        <v>223</v>
      </c>
      <c r="B27" s="517">
        <v>0</v>
      </c>
      <c r="C27" s="21">
        <v>9.854997353967887E-3</v>
      </c>
      <c r="D27" s="21">
        <v>-3.2016637058057906E-2</v>
      </c>
      <c r="E27" s="20">
        <v>2.1787932914772767E-2</v>
      </c>
    </row>
    <row r="28" spans="1:7" s="34" customFormat="1" ht="13.2" customHeight="1" x14ac:dyDescent="0.3">
      <c r="A28" s="17" t="s">
        <v>341</v>
      </c>
      <c r="B28" s="21">
        <v>0.87260605363150923</v>
      </c>
      <c r="C28" s="21">
        <v>0.86753644133155072</v>
      </c>
      <c r="D28" s="21">
        <v>0.86399657359872828</v>
      </c>
      <c r="E28" s="20">
        <v>0.88282127298289093</v>
      </c>
    </row>
    <row r="29" spans="1:7" s="34" customFormat="1" ht="13.2" customHeight="1" x14ac:dyDescent="0.3">
      <c r="A29" s="14" t="s">
        <v>362</v>
      </c>
      <c r="B29" s="24"/>
      <c r="C29" s="24"/>
      <c r="D29" s="24"/>
      <c r="E29" s="25"/>
    </row>
    <row r="30" spans="1:7" s="34" customFormat="1" ht="13.2" customHeight="1" x14ac:dyDescent="0.3">
      <c r="A30" s="17" t="s">
        <v>21</v>
      </c>
      <c r="B30" s="18">
        <v>2005.62781369</v>
      </c>
      <c r="C30" s="18">
        <v>2752.2650943499998</v>
      </c>
      <c r="D30" s="18">
        <v>1991.2879254799998</v>
      </c>
      <c r="E30" s="19">
        <v>1739.0220124</v>
      </c>
    </row>
    <row r="31" spans="1:7" s="34" customFormat="1" ht="13.2" customHeight="1" x14ac:dyDescent="0.3">
      <c r="A31" s="17" t="s">
        <v>223</v>
      </c>
      <c r="B31" s="517">
        <v>0</v>
      </c>
      <c r="C31" s="21">
        <v>0.37227110412191555</v>
      </c>
      <c r="D31" s="21">
        <v>-0.27649123277847598</v>
      </c>
      <c r="E31" s="20">
        <v>-0.12668480025016526</v>
      </c>
    </row>
    <row r="32" spans="1:7" s="34" customFormat="1" ht="13.2" customHeight="1" x14ac:dyDescent="0.3">
      <c r="A32" s="17" t="s">
        <v>341</v>
      </c>
      <c r="B32" s="21">
        <v>9.6036237681535099E-3</v>
      </c>
      <c r="C32" s="21">
        <v>1.2974347998273674E-2</v>
      </c>
      <c r="D32" s="21">
        <v>9.6579675322074465E-3</v>
      </c>
      <c r="E32" s="20">
        <v>8.4344498445671646E-3</v>
      </c>
      <c r="G32" s="552"/>
    </row>
    <row r="33" spans="1:8" s="34" customFormat="1" ht="13.2" customHeight="1" x14ac:dyDescent="0.3">
      <c r="A33" s="26" t="s">
        <v>337</v>
      </c>
      <c r="B33" s="27">
        <v>208840.73159350999</v>
      </c>
      <c r="C33" s="27">
        <v>212131.28356941001</v>
      </c>
      <c r="D33" s="27">
        <v>206180.84693694001</v>
      </c>
      <c r="E33" s="28">
        <v>210092.95013935995</v>
      </c>
      <c r="G33" s="552"/>
    </row>
    <row r="34" spans="1:8" s="34" customFormat="1" ht="13.2" customHeight="1" x14ac:dyDescent="0.3">
      <c r="A34" s="26" t="s">
        <v>338</v>
      </c>
      <c r="B34" s="27">
        <v>-7575</v>
      </c>
      <c r="C34" s="27">
        <v>-6742</v>
      </c>
      <c r="D34" s="27">
        <v>-6246</v>
      </c>
      <c r="E34" s="28">
        <v>-5398</v>
      </c>
      <c r="G34" s="552"/>
    </row>
    <row r="35" spans="1:8" s="34" customFormat="1" ht="13.2" customHeight="1" x14ac:dyDescent="0.3">
      <c r="A35" s="26" t="s">
        <v>339</v>
      </c>
      <c r="B35" s="27">
        <v>201266.73159350999</v>
      </c>
      <c r="C35" s="27">
        <v>205389.28356941001</v>
      </c>
      <c r="D35" s="27">
        <v>199934.84693694001</v>
      </c>
      <c r="E35" s="28">
        <v>204694.95013935995</v>
      </c>
      <c r="G35" s="552"/>
    </row>
    <row r="36" spans="1:8" s="34" customFormat="1" ht="13.2" customHeight="1" x14ac:dyDescent="0.3">
      <c r="A36" s="29" t="s">
        <v>340</v>
      </c>
      <c r="B36" s="518">
        <v>0</v>
      </c>
      <c r="C36" s="44">
        <v>2.0483027389872621E-2</v>
      </c>
      <c r="D36" s="44">
        <v>-2.6556578501461647E-2</v>
      </c>
      <c r="E36" s="31">
        <v>2.3808271921308855E-2</v>
      </c>
      <c r="G36" s="552"/>
    </row>
    <row r="37" spans="1:8" ht="13.2" customHeight="1" x14ac:dyDescent="0.3">
      <c r="A37" s="1" t="s">
        <v>17</v>
      </c>
      <c r="B37" s="1"/>
      <c r="C37" s="1"/>
      <c r="D37" s="1"/>
      <c r="G37" s="552"/>
    </row>
    <row r="38" spans="1:8" ht="13.2" customHeight="1" x14ac:dyDescent="0.3">
      <c r="A38" s="597" t="s">
        <v>442</v>
      </c>
      <c r="B38" s="597"/>
      <c r="C38" s="597"/>
      <c r="D38" s="597"/>
      <c r="E38" s="597"/>
      <c r="F38" s="33"/>
      <c r="G38" s="553"/>
      <c r="H38" s="33"/>
    </row>
  </sheetData>
  <mergeCells count="2">
    <mergeCell ref="A2:E2"/>
    <mergeCell ref="A38:E38"/>
  </mergeCells>
  <hyperlinks>
    <hyperlink ref="A2:E2" location="Índice!A1" display="Tabela 32 - Composição dos empréstimos a clientes e imparidades, por contraparte, a 31 de dezembro de 2018" xr:uid="{00000000-0004-0000-2200-000000000000}"/>
  </hyperlinks>
  <pageMargins left="0.7" right="0.7" top="0.75" bottom="0.75" header="0.3" footer="0.3"/>
  <pageSetup paperSize="9" scale="98" orientation="landscape" horizontalDpi="360" verticalDpi="36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L28"/>
  <sheetViews>
    <sheetView showGridLines="0" workbookViewId="0">
      <selection activeCell="A7" sqref="A7"/>
    </sheetView>
  </sheetViews>
  <sheetFormatPr defaultColWidth="9.33203125" defaultRowHeight="14.4" x14ac:dyDescent="0.3"/>
  <cols>
    <col min="1" max="1" width="57.33203125" style="2" bestFit="1" customWidth="1"/>
    <col min="2" max="8" width="13.44140625" style="2" customWidth="1"/>
    <col min="9" max="9" width="18" style="2" bestFit="1" customWidth="1"/>
    <col min="10" max="16384" width="9.33203125" style="2"/>
  </cols>
  <sheetData>
    <row r="1" spans="1:10" s="34" customFormat="1" ht="13.2" customHeight="1" x14ac:dyDescent="0.3"/>
    <row r="2" spans="1:10" s="34" customFormat="1" ht="13.2" customHeight="1" x14ac:dyDescent="0.3">
      <c r="A2" s="582" t="s">
        <v>491</v>
      </c>
      <c r="B2" s="582"/>
      <c r="C2" s="582"/>
      <c r="D2" s="582"/>
      <c r="E2" s="582"/>
      <c r="F2" s="582"/>
      <c r="G2" s="582"/>
      <c r="H2" s="582"/>
      <c r="I2" s="582"/>
      <c r="J2" s="56"/>
    </row>
    <row r="3" spans="1:10" s="34" customFormat="1" ht="13.2" customHeight="1" x14ac:dyDescent="0.3"/>
    <row r="4" spans="1:10" s="34" customFormat="1" ht="13.2" customHeight="1" x14ac:dyDescent="0.3">
      <c r="A4" s="11"/>
      <c r="B4" s="610">
        <v>2021</v>
      </c>
      <c r="C4" s="610"/>
      <c r="D4" s="612">
        <v>2022</v>
      </c>
      <c r="E4" s="613"/>
      <c r="F4" s="612">
        <v>2023</v>
      </c>
      <c r="G4" s="613"/>
      <c r="H4" s="610">
        <v>2024</v>
      </c>
      <c r="I4" s="611"/>
    </row>
    <row r="5" spans="1:10" s="34" customFormat="1" ht="13.2" customHeight="1" x14ac:dyDescent="0.3">
      <c r="A5" s="125"/>
      <c r="B5" s="458" t="s">
        <v>146</v>
      </c>
      <c r="C5" s="458" t="s">
        <v>145</v>
      </c>
      <c r="D5" s="458" t="s">
        <v>146</v>
      </c>
      <c r="E5" s="458" t="s">
        <v>145</v>
      </c>
      <c r="F5" s="458" t="s">
        <v>146</v>
      </c>
      <c r="G5" s="459" t="s">
        <v>145</v>
      </c>
      <c r="H5" s="458" t="s">
        <v>146</v>
      </c>
      <c r="I5" s="459" t="s">
        <v>145</v>
      </c>
    </row>
    <row r="6" spans="1:10" s="34" customFormat="1" ht="13.2" customHeight="1" x14ac:dyDescent="0.3">
      <c r="A6" s="57" t="s">
        <v>265</v>
      </c>
      <c r="B6" s="58"/>
      <c r="C6" s="58"/>
      <c r="D6" s="58"/>
      <c r="E6" s="58"/>
      <c r="F6" s="58"/>
      <c r="G6" s="58"/>
      <c r="H6" s="58"/>
      <c r="I6" s="16"/>
    </row>
    <row r="7" spans="1:10" s="34" customFormat="1" ht="13.2" customHeight="1" x14ac:dyDescent="0.3">
      <c r="A7" s="59" t="s">
        <v>239</v>
      </c>
      <c r="B7" s="60">
        <v>2104.175417281197</v>
      </c>
      <c r="C7" s="61">
        <v>2.8578296602085447E-2</v>
      </c>
      <c r="D7" s="60">
        <v>2187.5307284785704</v>
      </c>
      <c r="E7" s="61">
        <v>2.987981275656354E-2</v>
      </c>
      <c r="F7" s="60">
        <v>2107.7908951470813</v>
      </c>
      <c r="G7" s="61">
        <v>3.0317541468872368E-2</v>
      </c>
      <c r="H7" s="60">
        <v>2061.3115150160415</v>
      </c>
      <c r="I7" s="62">
        <v>3.0679063482367583E-2</v>
      </c>
    </row>
    <row r="8" spans="1:10" s="34" customFormat="1" ht="13.2" customHeight="1" x14ac:dyDescent="0.3">
      <c r="A8" s="63" t="s">
        <v>240</v>
      </c>
      <c r="B8" s="64">
        <v>272.32465594534045</v>
      </c>
      <c r="C8" s="65">
        <v>3.6986340234516513E-3</v>
      </c>
      <c r="D8" s="64">
        <v>293.00294632544296</v>
      </c>
      <c r="E8" s="65">
        <v>4.0021715166555375E-3</v>
      </c>
      <c r="F8" s="64">
        <v>294.11400957886576</v>
      </c>
      <c r="G8" s="65">
        <v>4.2304071540082127E-3</v>
      </c>
      <c r="H8" s="64">
        <v>307.03645007977138</v>
      </c>
      <c r="I8" s="66">
        <v>4.5697075259024042E-3</v>
      </c>
    </row>
    <row r="9" spans="1:10" s="34" customFormat="1" ht="13.2" customHeight="1" x14ac:dyDescent="0.3">
      <c r="A9" s="63" t="s">
        <v>241</v>
      </c>
      <c r="B9" s="64">
        <v>14019.65820942173</v>
      </c>
      <c r="C9" s="65">
        <v>0.19041090741683794</v>
      </c>
      <c r="D9" s="64">
        <v>14230.541644761584</v>
      </c>
      <c r="E9" s="65">
        <v>0.1943771185631239</v>
      </c>
      <c r="F9" s="64">
        <v>12595.305063061585</v>
      </c>
      <c r="G9" s="65">
        <v>0.18116535394552108</v>
      </c>
      <c r="H9" s="64">
        <v>12431.261429388325</v>
      </c>
      <c r="I9" s="66">
        <v>0.18501786643109303</v>
      </c>
    </row>
    <row r="10" spans="1:10" s="34" customFormat="1" ht="13.2" customHeight="1" x14ac:dyDescent="0.3">
      <c r="A10" s="63" t="s">
        <v>242</v>
      </c>
      <c r="B10" s="64">
        <v>2141.5065120758309</v>
      </c>
      <c r="C10" s="65">
        <v>2.9085316639844514E-2</v>
      </c>
      <c r="D10" s="64">
        <v>2178.5486670461969</v>
      </c>
      <c r="E10" s="65">
        <v>2.9757125422267699E-2</v>
      </c>
      <c r="F10" s="64">
        <v>2038.8865952274414</v>
      </c>
      <c r="G10" s="65">
        <v>2.932645218434847E-2</v>
      </c>
      <c r="H10" s="64">
        <v>3067.2231074331098</v>
      </c>
      <c r="I10" s="66">
        <v>4.5650321041743581E-2</v>
      </c>
    </row>
    <row r="11" spans="1:10" s="34" customFormat="1" ht="13.2" customHeight="1" x14ac:dyDescent="0.3">
      <c r="A11" s="63" t="s">
        <v>243</v>
      </c>
      <c r="B11" s="64">
        <v>978.4974952820678</v>
      </c>
      <c r="C11" s="65">
        <v>1.3289667493930056E-2</v>
      </c>
      <c r="D11" s="64">
        <v>808.74959852504503</v>
      </c>
      <c r="E11" s="65">
        <v>1.1046832968459035E-2</v>
      </c>
      <c r="F11" s="64">
        <v>831.25159210981656</v>
      </c>
      <c r="G11" s="65">
        <v>1.1956358988398127E-2</v>
      </c>
      <c r="H11" s="64">
        <v>778.83679703233815</v>
      </c>
      <c r="I11" s="66">
        <v>1.1591641226713368E-2</v>
      </c>
    </row>
    <row r="12" spans="1:10" s="34" customFormat="1" ht="13.2" customHeight="1" x14ac:dyDescent="0.3">
      <c r="A12" s="63" t="s">
        <v>244</v>
      </c>
      <c r="B12" s="64">
        <v>6903.5268255980973</v>
      </c>
      <c r="C12" s="65">
        <v>9.3761687168323338E-2</v>
      </c>
      <c r="D12" s="64">
        <v>6680.4452641775088</v>
      </c>
      <c r="E12" s="65">
        <v>9.1249211279845588E-2</v>
      </c>
      <c r="F12" s="64">
        <v>6302.9080328648788</v>
      </c>
      <c r="G12" s="65">
        <v>9.0658269803151212E-2</v>
      </c>
      <c r="H12" s="64">
        <v>5790.0456799111626</v>
      </c>
      <c r="I12" s="66">
        <v>8.6174834655411287E-2</v>
      </c>
    </row>
    <row r="13" spans="1:10" s="34" customFormat="1" ht="13.2" customHeight="1" x14ac:dyDescent="0.3">
      <c r="A13" s="63" t="s">
        <v>245</v>
      </c>
      <c r="B13" s="64">
        <v>11590.061030674009</v>
      </c>
      <c r="C13" s="65">
        <v>0.15741282739575413</v>
      </c>
      <c r="D13" s="64">
        <v>11918.785443291659</v>
      </c>
      <c r="E13" s="65">
        <v>0.1628004913004808</v>
      </c>
      <c r="F13" s="64">
        <v>10825.568847911138</v>
      </c>
      <c r="G13" s="65">
        <v>0.15571024299721947</v>
      </c>
      <c r="H13" s="64">
        <v>10914.90671616448</v>
      </c>
      <c r="I13" s="66">
        <v>0.16244954419066757</v>
      </c>
    </row>
    <row r="14" spans="1:10" s="34" customFormat="1" ht="13.2" customHeight="1" x14ac:dyDescent="0.3">
      <c r="A14" s="63" t="s">
        <v>246</v>
      </c>
      <c r="B14" s="64">
        <v>4705.7527513437872</v>
      </c>
      <c r="C14" s="65">
        <v>6.3912160915626973E-2</v>
      </c>
      <c r="D14" s="64">
        <v>4781.540033730852</v>
      </c>
      <c r="E14" s="65">
        <v>6.5311777812263078E-2</v>
      </c>
      <c r="F14" s="64">
        <v>4528.0964104921986</v>
      </c>
      <c r="G14" s="65">
        <v>6.513015641932067E-2</v>
      </c>
      <c r="H14" s="64">
        <v>4214.2958468362822</v>
      </c>
      <c r="I14" s="66">
        <v>6.2722518589123671E-2</v>
      </c>
    </row>
    <row r="15" spans="1:10" s="34" customFormat="1" ht="13.2" customHeight="1" x14ac:dyDescent="0.3">
      <c r="A15" s="63" t="s">
        <v>247</v>
      </c>
      <c r="B15" s="64">
        <v>6676.3985167852525</v>
      </c>
      <c r="C15" s="65">
        <v>9.0676896745113061E-2</v>
      </c>
      <c r="D15" s="64">
        <v>6322.9913367525396</v>
      </c>
      <c r="E15" s="65">
        <v>8.6366694073797143E-2</v>
      </c>
      <c r="F15" s="64">
        <v>5891.2097887281534</v>
      </c>
      <c r="G15" s="65">
        <v>8.4736582496305654E-2</v>
      </c>
      <c r="H15" s="64">
        <v>5928.9097141102611</v>
      </c>
      <c r="I15" s="66">
        <v>8.8241586085060511E-2</v>
      </c>
    </row>
    <row r="16" spans="1:10" s="34" customFormat="1" ht="13.2" customHeight="1" x14ac:dyDescent="0.3">
      <c r="A16" s="63" t="s">
        <v>248</v>
      </c>
      <c r="B16" s="64">
        <v>1006.0535563526943</v>
      </c>
      <c r="C16" s="65">
        <v>1.3663925875619107E-2</v>
      </c>
      <c r="D16" s="64">
        <v>986.4235976300389</v>
      </c>
      <c r="E16" s="65">
        <v>1.3473708968806411E-2</v>
      </c>
      <c r="F16" s="64">
        <v>938.81586018541316</v>
      </c>
      <c r="G16" s="65">
        <v>1.3503516329982168E-2</v>
      </c>
      <c r="H16" s="64">
        <v>994.45088774141664</v>
      </c>
      <c r="I16" s="66">
        <v>1.4800684754763179E-2</v>
      </c>
    </row>
    <row r="17" spans="1:12" s="34" customFormat="1" ht="13.2" customHeight="1" x14ac:dyDescent="0.3">
      <c r="A17" s="63" t="s">
        <v>249</v>
      </c>
      <c r="B17" s="64">
        <v>1566.2968588205379</v>
      </c>
      <c r="C17" s="65">
        <v>2.1272986952829791E-2</v>
      </c>
      <c r="D17" s="64">
        <v>1468.1052746690705</v>
      </c>
      <c r="E17" s="65">
        <v>2.0053071777667988E-2</v>
      </c>
      <c r="F17" s="64">
        <v>1312.915025014511</v>
      </c>
      <c r="G17" s="65">
        <v>1.8884394940516858E-2</v>
      </c>
      <c r="H17" s="64">
        <v>1212.3640340040445</v>
      </c>
      <c r="I17" s="66">
        <v>1.8043945755894096E-2</v>
      </c>
    </row>
    <row r="18" spans="1:12" s="34" customFormat="1" ht="13.2" customHeight="1" x14ac:dyDescent="0.3">
      <c r="A18" s="63" t="s">
        <v>250</v>
      </c>
      <c r="B18" s="64">
        <v>8876.5123127208626</v>
      </c>
      <c r="C18" s="65">
        <v>0.12055820041504631</v>
      </c>
      <c r="D18" s="64">
        <v>9574.087249246908</v>
      </c>
      <c r="E18" s="65">
        <v>0.13077390438371733</v>
      </c>
      <c r="F18" s="64">
        <v>9559.5018481706065</v>
      </c>
      <c r="G18" s="65">
        <v>0.13749968954270997</v>
      </c>
      <c r="H18" s="64">
        <v>9573.083954561258</v>
      </c>
      <c r="I18" s="66">
        <v>0.14247882875759016</v>
      </c>
    </row>
    <row r="19" spans="1:12" s="34" customFormat="1" ht="13.2" customHeight="1" x14ac:dyDescent="0.3">
      <c r="A19" s="63" t="s">
        <v>251</v>
      </c>
      <c r="B19" s="64">
        <v>4445.6208424028464</v>
      </c>
      <c r="C19" s="65">
        <v>6.0379125224626205E-2</v>
      </c>
      <c r="D19" s="64">
        <v>4437.3788600324124</v>
      </c>
      <c r="E19" s="65">
        <v>6.061082833790269E-2</v>
      </c>
      <c r="F19" s="64">
        <v>3970.3200996846272</v>
      </c>
      <c r="G19" s="65">
        <v>5.7107346152800761E-2</v>
      </c>
      <c r="H19" s="64">
        <v>3588.4510478668958</v>
      </c>
      <c r="I19" s="66">
        <v>5.3407899145229497E-2</v>
      </c>
    </row>
    <row r="20" spans="1:12" s="34" customFormat="1" ht="13.2" customHeight="1" x14ac:dyDescent="0.3">
      <c r="A20" s="63" t="s">
        <v>252</v>
      </c>
      <c r="B20" s="64">
        <v>1980.2977239977724</v>
      </c>
      <c r="C20" s="65">
        <v>2.6895825914536885E-2</v>
      </c>
      <c r="D20" s="64">
        <v>1958.8684110139516</v>
      </c>
      <c r="E20" s="65">
        <v>2.6756479611398244E-2</v>
      </c>
      <c r="F20" s="64">
        <v>2054.7746010882302</v>
      </c>
      <c r="G20" s="65">
        <v>2.9554978305061475E-2</v>
      </c>
      <c r="H20" s="64">
        <v>2351.9144428991317</v>
      </c>
      <c r="I20" s="66">
        <v>3.5004186399375026E-2</v>
      </c>
    </row>
    <row r="21" spans="1:12" s="34" customFormat="1" ht="13.2" customHeight="1" x14ac:dyDescent="0.3">
      <c r="A21" s="63" t="s">
        <v>253</v>
      </c>
      <c r="B21" s="64">
        <v>15.515108178458229</v>
      </c>
      <c r="C21" s="65">
        <v>2.1072167258295017E-4</v>
      </c>
      <c r="D21" s="64">
        <v>7.3689212645444142</v>
      </c>
      <c r="E21" s="65">
        <v>1.0065320899770093E-4</v>
      </c>
      <c r="F21" s="64">
        <v>4.5165967838401233</v>
      </c>
      <c r="G21" s="65">
        <v>6.4964750823963207E-5</v>
      </c>
      <c r="H21" s="64">
        <v>3.4705710226839668</v>
      </c>
      <c r="I21" s="66">
        <v>5.1653458465329633E-5</v>
      </c>
    </row>
    <row r="22" spans="1:12" s="34" customFormat="1" ht="13.2" customHeight="1" x14ac:dyDescent="0.3">
      <c r="A22" s="63" t="s">
        <v>254</v>
      </c>
      <c r="B22" s="64">
        <v>465.24760835586147</v>
      </c>
      <c r="C22" s="65">
        <v>6.3188572757799932E-3</v>
      </c>
      <c r="D22" s="64">
        <v>452.25972615851964</v>
      </c>
      <c r="E22" s="65">
        <v>6.1774839361227515E-3</v>
      </c>
      <c r="F22" s="64">
        <v>393.13604260579297</v>
      </c>
      <c r="G22" s="65">
        <v>5.6546967263457135E-3</v>
      </c>
      <c r="H22" s="64">
        <v>412.8580360762204</v>
      </c>
      <c r="I22" s="66">
        <v>6.1446791548580666E-3</v>
      </c>
    </row>
    <row r="23" spans="1:12" s="34" customFormat="1" ht="13.2" customHeight="1" x14ac:dyDescent="0.3">
      <c r="A23" s="63" t="s">
        <v>255</v>
      </c>
      <c r="B23" s="64">
        <v>1547.034267214487</v>
      </c>
      <c r="C23" s="65">
        <v>2.1011368053701195E-2</v>
      </c>
      <c r="D23" s="64">
        <v>1601.4008068705969</v>
      </c>
      <c r="E23" s="65">
        <v>2.1873775592986807E-2</v>
      </c>
      <c r="F23" s="64">
        <v>1542.7277488367724</v>
      </c>
      <c r="G23" s="65">
        <v>2.2189920550574938E-2</v>
      </c>
      <c r="H23" s="64">
        <v>1492.7207880246565</v>
      </c>
      <c r="I23" s="66">
        <v>2.2216572062812065E-2</v>
      </c>
    </row>
    <row r="24" spans="1:12" s="34" customFormat="1" ht="13.2" customHeight="1" x14ac:dyDescent="0.3">
      <c r="A24" s="63" t="s">
        <v>256</v>
      </c>
      <c r="B24" s="64">
        <v>997.57820050620569</v>
      </c>
      <c r="C24" s="65">
        <v>1.3548816065286786E-2</v>
      </c>
      <c r="D24" s="64">
        <v>759.82064417897891</v>
      </c>
      <c r="E24" s="65">
        <v>1.0378504987872579E-2</v>
      </c>
      <c r="F24" s="64">
        <v>653.33437965945132</v>
      </c>
      <c r="G24" s="65">
        <v>9.3972756946477144E-3</v>
      </c>
      <c r="H24" s="64">
        <v>617.39092885226808</v>
      </c>
      <c r="I24" s="66">
        <v>9.1887981810207936E-3</v>
      </c>
    </row>
    <row r="25" spans="1:12" s="34" customFormat="1" ht="13.2" customHeight="1" x14ac:dyDescent="0.3">
      <c r="A25" s="63" t="s">
        <v>257</v>
      </c>
      <c r="B25" s="67">
        <v>3336.3828283016664</v>
      </c>
      <c r="C25" s="68">
        <v>4.5313778149023799E-2</v>
      </c>
      <c r="D25" s="67">
        <v>2563.1427051585792</v>
      </c>
      <c r="E25" s="68">
        <v>3.5010353501070991E-2</v>
      </c>
      <c r="F25" s="67">
        <v>3678.6333435277988</v>
      </c>
      <c r="G25" s="68">
        <v>5.2911851549391146E-2</v>
      </c>
      <c r="H25" s="67">
        <v>1448.9869312451258</v>
      </c>
      <c r="I25" s="69">
        <v>2.1565669101908772E-2</v>
      </c>
    </row>
    <row r="26" spans="1:12" s="34" customFormat="1" ht="13.2" customHeight="1" x14ac:dyDescent="0.3">
      <c r="A26" s="456" t="s">
        <v>266</v>
      </c>
      <c r="B26" s="565">
        <v>73628.440721258696</v>
      </c>
      <c r="C26" s="566"/>
      <c r="D26" s="565">
        <v>73210.991859313013</v>
      </c>
      <c r="E26" s="566"/>
      <c r="F26" s="565">
        <v>69523.806780678206</v>
      </c>
      <c r="G26" s="566"/>
      <c r="H26" s="565">
        <v>67189.518878265473</v>
      </c>
      <c r="I26" s="70"/>
    </row>
    <row r="27" spans="1:12" ht="13.2" customHeight="1" x14ac:dyDescent="0.3">
      <c r="A27" s="1" t="s">
        <v>17</v>
      </c>
      <c r="B27" s="1"/>
      <c r="C27" s="1"/>
      <c r="D27" s="1"/>
      <c r="E27" s="1"/>
      <c r="F27" s="1"/>
      <c r="G27" s="1"/>
      <c r="H27" s="1"/>
      <c r="I27" s="1"/>
      <c r="J27" s="1"/>
      <c r="K27" s="1"/>
      <c r="L27" s="1"/>
    </row>
    <row r="28" spans="1:12" ht="13.2" customHeight="1" x14ac:dyDescent="0.3">
      <c r="A28" s="609" t="s">
        <v>444</v>
      </c>
      <c r="B28" s="609"/>
      <c r="C28" s="609"/>
      <c r="D28" s="609"/>
      <c r="E28" s="609"/>
      <c r="F28" s="609"/>
      <c r="G28" s="609"/>
      <c r="H28" s="609"/>
      <c r="I28" s="609"/>
      <c r="J28" s="1"/>
      <c r="K28" s="1"/>
      <c r="L28" s="1"/>
    </row>
  </sheetData>
  <mergeCells count="6">
    <mergeCell ref="A2:I2"/>
    <mergeCell ref="A28:I28"/>
    <mergeCell ref="B4:C4"/>
    <mergeCell ref="H4:I4"/>
    <mergeCell ref="D4:E4"/>
    <mergeCell ref="F4:G4"/>
  </mergeCells>
  <hyperlinks>
    <hyperlink ref="A2:I2" location="Índice!A1" display="Tabela 30 - Composição e evolução do crédito bruto a clientes, por natureza, a 31 de dezembro (2016-2017)" xr:uid="{00000000-0004-0000-2300-000000000000}"/>
  </hyperlinks>
  <pageMargins left="0.70866141732283472" right="0.70866141732283472" top="0.74803149606299213" bottom="0.74803149606299213" header="0.31496062992125984" footer="0.31496062992125984"/>
  <pageSetup paperSize="9" orientation="landscape" verticalDpi="36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S11"/>
  <sheetViews>
    <sheetView showGridLines="0" workbookViewId="0">
      <selection activeCell="A6" sqref="A6"/>
    </sheetView>
  </sheetViews>
  <sheetFormatPr defaultColWidth="9.33203125" defaultRowHeight="14.4" x14ac:dyDescent="0.3"/>
  <cols>
    <col min="1" max="1" width="34.5546875" style="2" bestFit="1" customWidth="1"/>
    <col min="2" max="4" width="14.33203125" style="2" customWidth="1"/>
    <col min="5" max="5" width="14.33203125" style="2" bestFit="1" customWidth="1"/>
    <col min="6" max="17" width="14.33203125" style="2" customWidth="1"/>
    <col min="18" max="16384" width="9.33203125" style="2"/>
  </cols>
  <sheetData>
    <row r="1" spans="1:19" s="34" customFormat="1" ht="13.2" customHeight="1" x14ac:dyDescent="0.3"/>
    <row r="2" spans="1:19" s="34" customFormat="1" ht="13.2" customHeight="1" x14ac:dyDescent="0.3">
      <c r="A2" s="582" t="s">
        <v>492</v>
      </c>
      <c r="B2" s="582"/>
      <c r="C2" s="582"/>
      <c r="D2" s="582"/>
      <c r="E2" s="582"/>
      <c r="F2" s="582"/>
      <c r="G2" s="582"/>
      <c r="H2" s="582"/>
      <c r="I2" s="582"/>
      <c r="J2" s="582"/>
      <c r="K2" s="582"/>
      <c r="L2" s="582"/>
      <c r="M2" s="582"/>
      <c r="N2" s="582"/>
      <c r="O2" s="582"/>
      <c r="P2" s="582"/>
      <c r="Q2" s="582"/>
    </row>
    <row r="3" spans="1:19" s="34" customFormat="1" ht="13.2" customHeight="1" x14ac:dyDescent="0.3"/>
    <row r="4" spans="1:19" s="34" customFormat="1" ht="13.2" customHeight="1" x14ac:dyDescent="0.3">
      <c r="A4" s="11"/>
      <c r="B4" s="614">
        <v>2021</v>
      </c>
      <c r="C4" s="615"/>
      <c r="D4" s="615"/>
      <c r="E4" s="616"/>
      <c r="F4" s="614">
        <v>2022</v>
      </c>
      <c r="G4" s="615"/>
      <c r="H4" s="615"/>
      <c r="I4" s="616"/>
      <c r="J4" s="614">
        <v>2023</v>
      </c>
      <c r="K4" s="615"/>
      <c r="L4" s="615"/>
      <c r="M4" s="617"/>
      <c r="N4" s="614">
        <v>2024</v>
      </c>
      <c r="O4" s="615"/>
      <c r="P4" s="615"/>
      <c r="Q4" s="617"/>
    </row>
    <row r="5" spans="1:19" s="34" customFormat="1" ht="41.4" x14ac:dyDescent="0.3">
      <c r="A5" s="460"/>
      <c r="B5" s="461" t="s">
        <v>6</v>
      </c>
      <c r="C5" s="461" t="s">
        <v>258</v>
      </c>
      <c r="D5" s="462" t="s">
        <v>238</v>
      </c>
      <c r="E5" s="462" t="s">
        <v>334</v>
      </c>
      <c r="F5" s="461" t="s">
        <v>6</v>
      </c>
      <c r="G5" s="461" t="s">
        <v>258</v>
      </c>
      <c r="H5" s="462" t="s">
        <v>238</v>
      </c>
      <c r="I5" s="462" t="s">
        <v>334</v>
      </c>
      <c r="J5" s="461" t="s">
        <v>6</v>
      </c>
      <c r="K5" s="461" t="s">
        <v>258</v>
      </c>
      <c r="L5" s="462" t="s">
        <v>238</v>
      </c>
      <c r="M5" s="462" t="s">
        <v>334</v>
      </c>
      <c r="N5" s="461" t="s">
        <v>6</v>
      </c>
      <c r="O5" s="461" t="s">
        <v>258</v>
      </c>
      <c r="P5" s="462" t="s">
        <v>238</v>
      </c>
      <c r="Q5" s="462" t="s">
        <v>334</v>
      </c>
    </row>
    <row r="6" spans="1:19" s="34" customFormat="1" ht="13.2" customHeight="1" x14ac:dyDescent="0.3">
      <c r="A6" s="39" t="s">
        <v>445</v>
      </c>
      <c r="B6" s="573">
        <v>9433.5662515020795</v>
      </c>
      <c r="C6" s="573">
        <v>1439.6982164200001</v>
      </c>
      <c r="D6" s="573">
        <v>1341.7937508499999</v>
      </c>
      <c r="E6" s="573">
        <v>6188.3553787420797</v>
      </c>
      <c r="F6" s="573">
        <v>7547.6084429676102</v>
      </c>
      <c r="G6" s="573">
        <v>1028.8488156999999</v>
      </c>
      <c r="H6" s="573">
        <v>1188.82158784591</v>
      </c>
      <c r="I6" s="573">
        <v>5016.0661505217013</v>
      </c>
      <c r="J6" s="573">
        <v>5955.3031476233091</v>
      </c>
      <c r="K6" s="573">
        <v>1129.9367122368401</v>
      </c>
      <c r="L6" s="573">
        <v>881.42246943071098</v>
      </c>
      <c r="M6" s="573">
        <v>3578.7629215957604</v>
      </c>
      <c r="N6" s="573">
        <v>5185.1168792258804</v>
      </c>
      <c r="O6" s="573">
        <v>1244.75996601</v>
      </c>
      <c r="P6" s="573">
        <v>918.67873132427007</v>
      </c>
      <c r="Q6" s="573">
        <v>2817.65923027898</v>
      </c>
      <c r="S6" s="508"/>
    </row>
    <row r="7" spans="1:19" s="34" customFormat="1" ht="13.2" customHeight="1" x14ac:dyDescent="0.3">
      <c r="A7" s="39" t="s">
        <v>259</v>
      </c>
      <c r="B7" s="464">
        <v>4.4999999999999998E-2</v>
      </c>
      <c r="C7" s="464">
        <v>1.4999999999999999E-2</v>
      </c>
      <c r="D7" s="464">
        <v>8.7999999999999995E-2</v>
      </c>
      <c r="E7" s="464">
        <v>8.4000000000000005E-2</v>
      </c>
      <c r="F7" s="464">
        <v>3.5999999999999997E-2</v>
      </c>
      <c r="G7" s="464">
        <v>0.01</v>
      </c>
      <c r="H7" s="464">
        <v>7.5999999999999998E-2</v>
      </c>
      <c r="I7" s="464">
        <v>6.9000000000000006E-2</v>
      </c>
      <c r="J7" s="464">
        <v>2.9000000000000001E-2</v>
      </c>
      <c r="K7" s="464">
        <v>1.0999999999999999E-2</v>
      </c>
      <c r="L7" s="464">
        <v>5.6000000000000001E-2</v>
      </c>
      <c r="M7" s="464">
        <v>5.0999999999999997E-2</v>
      </c>
      <c r="N7" s="464">
        <v>2.5000000000000001E-2</v>
      </c>
      <c r="O7" s="464">
        <v>1.2E-2</v>
      </c>
      <c r="P7" s="464">
        <v>5.5E-2</v>
      </c>
      <c r="Q7" s="464">
        <v>4.2000000000000003E-2</v>
      </c>
      <c r="S7" s="271"/>
    </row>
    <row r="8" spans="1:19" s="34" customFormat="1" ht="13.2" customHeight="1" x14ac:dyDescent="0.3">
      <c r="A8" s="39" t="s">
        <v>260</v>
      </c>
      <c r="B8" s="464">
        <v>0.54200000000000004</v>
      </c>
      <c r="C8" s="464">
        <v>0.315</v>
      </c>
      <c r="D8" s="464">
        <v>0.71199999999999997</v>
      </c>
      <c r="E8" s="464">
        <v>0.55400000000000005</v>
      </c>
      <c r="F8" s="464">
        <v>0.57799999999999996</v>
      </c>
      <c r="G8" s="464">
        <v>0.40600000000000003</v>
      </c>
      <c r="H8" s="464">
        <v>0.71099999999999997</v>
      </c>
      <c r="I8" s="464">
        <v>0.57999999999999996</v>
      </c>
      <c r="J8" s="464">
        <v>0.58599999999999997</v>
      </c>
      <c r="K8" s="464">
        <v>0.38100000000000001</v>
      </c>
      <c r="L8" s="464">
        <v>0.65200000000000002</v>
      </c>
      <c r="M8" s="464">
        <v>0.65200000000000002</v>
      </c>
      <c r="N8" s="464">
        <v>0.59099999999999997</v>
      </c>
      <c r="O8" s="464">
        <v>0.33400000000000002</v>
      </c>
      <c r="P8" s="464">
        <v>0.64200000000000002</v>
      </c>
      <c r="Q8" s="464">
        <v>0.69599999999999995</v>
      </c>
      <c r="S8" s="271"/>
    </row>
    <row r="9" spans="1:19" s="34" customFormat="1" ht="13.2" customHeight="1" x14ac:dyDescent="0.3">
      <c r="A9" s="465" t="s">
        <v>446</v>
      </c>
      <c r="B9" s="466">
        <v>2.1000000000000001E-2</v>
      </c>
      <c r="C9" s="466">
        <v>1.2E-2</v>
      </c>
      <c r="D9" s="466">
        <v>0.01</v>
      </c>
      <c r="E9" s="466">
        <v>2.5000000000000001E-2</v>
      </c>
      <c r="F9" s="466">
        <v>1.4999999999999999E-2</v>
      </c>
      <c r="G9" s="466">
        <v>8.0000000000000002E-3</v>
      </c>
      <c r="H9" s="466">
        <v>6.0000000000000001E-3</v>
      </c>
      <c r="I9" s="466">
        <v>2.1000000000000001E-2</v>
      </c>
      <c r="J9" s="466">
        <v>1.2E-2</v>
      </c>
      <c r="K9" s="466">
        <v>8.9999999999999993E-3</v>
      </c>
      <c r="L9" s="466">
        <v>7.0000000000000001E-3</v>
      </c>
      <c r="M9" s="466">
        <v>2.1000000000000001E-2</v>
      </c>
      <c r="N9" s="466">
        <v>0.01</v>
      </c>
      <c r="O9" s="466">
        <v>8.9999999999999993E-3</v>
      </c>
      <c r="P9" s="466">
        <v>8.0000000000000002E-3</v>
      </c>
      <c r="Q9" s="466">
        <v>2.1000000000000001E-2</v>
      </c>
    </row>
    <row r="10" spans="1:19" ht="13.2" customHeight="1" x14ac:dyDescent="0.3">
      <c r="A10" s="1" t="s">
        <v>17</v>
      </c>
      <c r="B10" s="1"/>
      <c r="C10" s="1"/>
      <c r="D10" s="1"/>
    </row>
    <row r="11" spans="1:19" ht="13.2" customHeight="1" x14ac:dyDescent="0.3">
      <c r="A11" s="576" t="s">
        <v>442</v>
      </c>
      <c r="B11" s="576"/>
      <c r="C11" s="576"/>
      <c r="D11" s="576"/>
      <c r="E11" s="576"/>
      <c r="F11" s="511"/>
      <c r="G11" s="511"/>
      <c r="H11" s="511"/>
      <c r="I11" s="511"/>
      <c r="J11" s="8"/>
      <c r="N11" s="562"/>
    </row>
  </sheetData>
  <mergeCells count="6">
    <mergeCell ref="B4:E4"/>
    <mergeCell ref="A11:E11"/>
    <mergeCell ref="N4:Q4"/>
    <mergeCell ref="A2:Q2"/>
    <mergeCell ref="F4:I4"/>
    <mergeCell ref="J4:M4"/>
  </mergeCells>
  <hyperlinks>
    <hyperlink ref="A2:E2" location="Índice!A1" display="Tabela 31 - Composição e evolução do crédito bruto a clientes, por destinatário, a 31 de dezembro (2016-2017)" xr:uid="{00000000-0004-0000-2400-000000000000}"/>
  </hyperlinks>
  <pageMargins left="0.70866141732283472" right="0.70866141732283472" top="0.74803149606299213" bottom="0.74803149606299213" header="0.31496062992125984" footer="0.31496062992125984"/>
  <pageSetup paperSize="9" scale="31" orientation="portrait" verticalDpi="36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H18"/>
  <sheetViews>
    <sheetView showGridLines="0" workbookViewId="0">
      <selection activeCell="E3" sqref="E3"/>
    </sheetView>
  </sheetViews>
  <sheetFormatPr defaultColWidth="9.33203125" defaultRowHeight="14.4" x14ac:dyDescent="0.3"/>
  <cols>
    <col min="1" max="1" width="54.33203125" style="2" customWidth="1"/>
    <col min="2" max="4" width="15.6640625" style="2" customWidth="1"/>
    <col min="5" max="5" width="14.33203125" style="2" customWidth="1"/>
    <col min="6" max="16384" width="9.33203125" style="2"/>
  </cols>
  <sheetData>
    <row r="1" spans="1:7" s="34" customFormat="1" ht="13.2" customHeight="1" x14ac:dyDescent="0.3"/>
    <row r="2" spans="1:7" s="34" customFormat="1" ht="13.2" customHeight="1" x14ac:dyDescent="0.3">
      <c r="A2" s="582" t="s">
        <v>493</v>
      </c>
      <c r="B2" s="582"/>
      <c r="C2" s="582"/>
      <c r="D2" s="582"/>
      <c r="E2" s="582"/>
      <c r="F2" s="56"/>
    </row>
    <row r="3" spans="1:7" s="34" customFormat="1" ht="13.2" customHeight="1" x14ac:dyDescent="0.3"/>
    <row r="4" spans="1:7" s="34" customFormat="1" ht="13.2" customHeight="1" x14ac:dyDescent="0.3">
      <c r="A4" s="11"/>
      <c r="B4" s="501">
        <v>2021</v>
      </c>
      <c r="C4" s="513">
        <v>2022</v>
      </c>
      <c r="D4" s="556">
        <v>2023</v>
      </c>
      <c r="E4" s="13">
        <v>2024</v>
      </c>
    </row>
    <row r="5" spans="1:7" s="34" customFormat="1" ht="13.2" customHeight="1" x14ac:dyDescent="0.3">
      <c r="A5" s="14" t="s">
        <v>404</v>
      </c>
      <c r="B5" s="24"/>
      <c r="C5" s="24"/>
      <c r="D5" s="24"/>
      <c r="E5" s="25"/>
    </row>
    <row r="6" spans="1:7" s="34" customFormat="1" ht="13.2" customHeight="1" x14ac:dyDescent="0.3">
      <c r="A6" s="17" t="s">
        <v>21</v>
      </c>
      <c r="B6" s="18">
        <v>58310.122455720702</v>
      </c>
      <c r="C6" s="18">
        <v>56275.448707557305</v>
      </c>
      <c r="D6" s="18">
        <v>58496.536171108193</v>
      </c>
      <c r="E6" s="19">
        <v>74531.736666703902</v>
      </c>
      <c r="G6" s="500"/>
    </row>
    <row r="7" spans="1:7" s="34" customFormat="1" ht="13.2" customHeight="1" x14ac:dyDescent="0.3">
      <c r="A7" s="17" t="s">
        <v>223</v>
      </c>
      <c r="B7" s="18">
        <v>0</v>
      </c>
      <c r="C7" s="21">
        <v>-3.4894005748461243E-2</v>
      </c>
      <c r="D7" s="21">
        <v>3.9468143116780041E-2</v>
      </c>
      <c r="E7" s="20">
        <v>0.27412222236016071</v>
      </c>
    </row>
    <row r="8" spans="1:7" s="34" customFormat="1" ht="13.2" customHeight="1" x14ac:dyDescent="0.3">
      <c r="A8" s="17" t="s">
        <v>405</v>
      </c>
      <c r="B8" s="21">
        <v>0.63474293802407178</v>
      </c>
      <c r="C8" s="21">
        <v>0.65055349156696229</v>
      </c>
      <c r="D8" s="21">
        <v>0.65570893613472869</v>
      </c>
      <c r="E8" s="20">
        <v>0.67765842927947684</v>
      </c>
    </row>
    <row r="9" spans="1:7" s="34" customFormat="1" ht="13.2" customHeight="1" x14ac:dyDescent="0.3">
      <c r="A9" s="14" t="s">
        <v>406</v>
      </c>
      <c r="B9" s="24"/>
      <c r="C9" s="24"/>
      <c r="D9" s="24"/>
      <c r="E9" s="25"/>
    </row>
    <row r="10" spans="1:7" s="34" customFormat="1" ht="13.2" customHeight="1" x14ac:dyDescent="0.3">
      <c r="A10" s="17" t="s">
        <v>21</v>
      </c>
      <c r="B10" s="18">
        <v>33554.030672532557</v>
      </c>
      <c r="C10" s="18">
        <v>30228.504367859863</v>
      </c>
      <c r="D10" s="18">
        <v>30713.595395793152</v>
      </c>
      <c r="E10" s="19">
        <v>35452.487606799317</v>
      </c>
    </row>
    <row r="11" spans="1:7" s="34" customFormat="1" ht="13.2" customHeight="1" x14ac:dyDescent="0.3">
      <c r="A11" s="17" t="s">
        <v>223</v>
      </c>
      <c r="B11" s="18">
        <v>0</v>
      </c>
      <c r="C11" s="21">
        <v>-9.9109592439962202E-2</v>
      </c>
      <c r="D11" s="21">
        <v>1.6047470362081651E-2</v>
      </c>
      <c r="E11" s="20">
        <v>0.15429298165643135</v>
      </c>
    </row>
    <row r="12" spans="1:7" s="34" customFormat="1" ht="13.2" customHeight="1" x14ac:dyDescent="0.3">
      <c r="A12" s="17" t="s">
        <v>405</v>
      </c>
      <c r="B12" s="21">
        <v>0.36525706197592817</v>
      </c>
      <c r="C12" s="21">
        <v>0.34944650843303771</v>
      </c>
      <c r="D12" s="21">
        <v>0.34427985450179349</v>
      </c>
      <c r="E12" s="20">
        <v>0.32234157072052316</v>
      </c>
    </row>
    <row r="13" spans="1:7" s="34" customFormat="1" ht="13.2" customHeight="1" x14ac:dyDescent="0.3">
      <c r="A13" s="502" t="s">
        <v>21</v>
      </c>
      <c r="B13" s="30">
        <v>91864.153128253267</v>
      </c>
      <c r="C13" s="30">
        <v>86503.953075417172</v>
      </c>
      <c r="D13" s="30">
        <v>89211.131566901342</v>
      </c>
      <c r="E13" s="503">
        <v>109984.22427350322</v>
      </c>
    </row>
    <row r="14" spans="1:7" s="34" customFormat="1" ht="13.2" customHeight="1" x14ac:dyDescent="0.3">
      <c r="A14" s="504" t="s">
        <v>223</v>
      </c>
      <c r="B14" s="518">
        <v>0</v>
      </c>
      <c r="C14" s="520">
        <v>-5.8349202276459455E-2</v>
      </c>
      <c r="D14" s="520">
        <v>3.1295430962836601E-2</v>
      </c>
      <c r="E14" s="521">
        <v>0.23285314670651491</v>
      </c>
    </row>
    <row r="15" spans="1:7" s="34" customFormat="1" ht="13.2" customHeight="1" x14ac:dyDescent="0.3">
      <c r="A15" s="505" t="s">
        <v>407</v>
      </c>
      <c r="B15" s="44">
        <v>0.15188326406465549</v>
      </c>
      <c r="C15" s="44">
        <v>0.15193993383729348</v>
      </c>
      <c r="D15" s="44">
        <v>0.16138672720325473</v>
      </c>
      <c r="E15" s="31">
        <v>0.19760856461892004</v>
      </c>
    </row>
    <row r="16" spans="1:7" ht="13.2" customHeight="1" x14ac:dyDescent="0.3">
      <c r="A16" s="1" t="s">
        <v>17</v>
      </c>
      <c r="B16" s="1"/>
      <c r="C16" s="1"/>
      <c r="D16" s="1"/>
    </row>
    <row r="17" spans="1:8" ht="13.2" customHeight="1" x14ac:dyDescent="0.3">
      <c r="A17" s="576" t="s">
        <v>442</v>
      </c>
      <c r="B17" s="576"/>
      <c r="C17" s="576"/>
      <c r="D17" s="576"/>
      <c r="E17" s="576"/>
      <c r="F17" s="576"/>
      <c r="G17" s="576"/>
      <c r="H17" s="576"/>
    </row>
    <row r="18" spans="1:8" ht="33" customHeight="1" x14ac:dyDescent="0.3">
      <c r="A18" s="3"/>
      <c r="B18" s="3"/>
      <c r="C18" s="3"/>
      <c r="D18" s="3"/>
      <c r="E18" s="3"/>
    </row>
  </sheetData>
  <mergeCells count="2">
    <mergeCell ref="A2:E2"/>
    <mergeCell ref="A17:H17"/>
  </mergeCells>
  <hyperlinks>
    <hyperlink ref="A2:I2" location="Índice!A1" display="Tabela 31 - Composição e evolução do crédito bruto a clientes, por destinatário, a 31 de dezembro (2016-2017)" xr:uid="{00000000-0004-0000-2500-000000000000}"/>
  </hyperlinks>
  <pageMargins left="0.7" right="0.7" top="0.75" bottom="0.75" header="0.3" footer="0.3"/>
  <pageSetup paperSize="9" orientation="portrait" verticalDpi="36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H41"/>
  <sheetViews>
    <sheetView showGridLines="0" workbookViewId="0">
      <selection activeCell="B37" sqref="B37"/>
    </sheetView>
  </sheetViews>
  <sheetFormatPr defaultColWidth="9.33203125" defaultRowHeight="14.4" x14ac:dyDescent="0.3"/>
  <cols>
    <col min="1" max="1" width="54.33203125" style="2" customWidth="1"/>
    <col min="2" max="4" width="15.6640625" style="2" customWidth="1"/>
    <col min="5" max="5" width="14.33203125" style="2" customWidth="1"/>
    <col min="6" max="16384" width="9.33203125" style="2"/>
  </cols>
  <sheetData>
    <row r="1" spans="1:6" s="34" customFormat="1" ht="13.2" customHeight="1" x14ac:dyDescent="0.3"/>
    <row r="2" spans="1:6" s="34" customFormat="1" ht="13.2" customHeight="1" x14ac:dyDescent="0.3">
      <c r="A2" s="582" t="s">
        <v>494</v>
      </c>
      <c r="B2" s="582"/>
      <c r="C2" s="582"/>
      <c r="D2" s="582"/>
      <c r="E2" s="582"/>
      <c r="F2" s="56"/>
    </row>
    <row r="3" spans="1:6" s="34" customFormat="1" ht="13.2" customHeight="1" x14ac:dyDescent="0.3"/>
    <row r="4" spans="1:6" s="34" customFormat="1" ht="13.2" customHeight="1" x14ac:dyDescent="0.3">
      <c r="A4" s="11"/>
      <c r="B4" s="501">
        <v>2021</v>
      </c>
      <c r="C4" s="513">
        <v>2022</v>
      </c>
      <c r="D4" s="556">
        <v>2023</v>
      </c>
      <c r="E4" s="13">
        <v>2024</v>
      </c>
    </row>
    <row r="5" spans="1:6" s="34" customFormat="1" ht="13.2" customHeight="1" x14ac:dyDescent="0.3">
      <c r="A5" s="14" t="s">
        <v>289</v>
      </c>
      <c r="B5" s="15"/>
      <c r="C5" s="15"/>
      <c r="D5" s="15"/>
      <c r="E5" s="16"/>
    </row>
    <row r="6" spans="1:6" s="34" customFormat="1" ht="13.2" customHeight="1" x14ac:dyDescent="0.3">
      <c r="A6" s="17" t="s">
        <v>21</v>
      </c>
      <c r="B6" s="18">
        <v>250.07258941000001</v>
      </c>
      <c r="C6" s="18">
        <v>2319.5793573000001</v>
      </c>
      <c r="D6" s="18">
        <v>1863.0527939999999</v>
      </c>
      <c r="E6" s="19">
        <v>1707.2531925800001</v>
      </c>
    </row>
    <row r="7" spans="1:6" s="34" customFormat="1" ht="13.2" customHeight="1" x14ac:dyDescent="0.3">
      <c r="A7" s="17" t="s">
        <v>223</v>
      </c>
      <c r="B7" s="517">
        <v>0</v>
      </c>
      <c r="C7" s="21">
        <v>8.2756241808533204</v>
      </c>
      <c r="D7" s="21">
        <v>-0.19681437578897876</v>
      </c>
      <c r="E7" s="20">
        <v>-8.3625972340534704E-2</v>
      </c>
    </row>
    <row r="8" spans="1:6" s="34" customFormat="1" ht="13.2" customHeight="1" x14ac:dyDescent="0.3">
      <c r="A8" s="17" t="s">
        <v>414</v>
      </c>
      <c r="B8" s="21">
        <v>1.1191644909691266E-2</v>
      </c>
      <c r="C8" s="21">
        <v>0.10335759770538552</v>
      </c>
      <c r="D8" s="21">
        <v>9.1813080560876045E-2</v>
      </c>
      <c r="E8" s="20">
        <v>8.413512242539295E-2</v>
      </c>
    </row>
    <row r="9" spans="1:6" s="34" customFormat="1" ht="13.2" customHeight="1" x14ac:dyDescent="0.3">
      <c r="A9" s="14" t="s">
        <v>408</v>
      </c>
      <c r="B9" s="22"/>
      <c r="C9" s="22"/>
      <c r="D9" s="22"/>
      <c r="E9" s="23"/>
    </row>
    <row r="10" spans="1:6" s="34" customFormat="1" ht="13.2" customHeight="1" x14ac:dyDescent="0.3">
      <c r="A10" s="17" t="s">
        <v>21</v>
      </c>
      <c r="B10" s="18">
        <v>61.230293129999993</v>
      </c>
      <c r="C10" s="18">
        <v>-495.33180900000002</v>
      </c>
      <c r="D10" s="18">
        <v>-140.530494</v>
      </c>
      <c r="E10" s="19">
        <v>-80.413045499999996</v>
      </c>
    </row>
    <row r="11" spans="1:6" s="34" customFormat="1" ht="13.2" customHeight="1" x14ac:dyDescent="0.3">
      <c r="A11" s="17" t="s">
        <v>223</v>
      </c>
      <c r="B11" s="517">
        <v>0</v>
      </c>
      <c r="C11" s="21">
        <v>-9.0896527466942754</v>
      </c>
      <c r="D11" s="21">
        <v>-0.71629018882572915</v>
      </c>
      <c r="E11" s="20">
        <v>-0.42778934869466845</v>
      </c>
    </row>
    <row r="12" spans="1:6" s="34" customFormat="1" ht="13.2" customHeight="1" x14ac:dyDescent="0.3">
      <c r="A12" s="17" t="s">
        <v>414</v>
      </c>
      <c r="B12" s="21">
        <v>2.7402751338882472E-3</v>
      </c>
      <c r="C12" s="21">
        <v>-2.2071375003481483E-2</v>
      </c>
      <c r="D12" s="21">
        <v>-6.9254814508931777E-3</v>
      </c>
      <c r="E12" s="20">
        <v>-3.9628342516185777E-3</v>
      </c>
    </row>
    <row r="13" spans="1:6" s="34" customFormat="1" ht="13.2" customHeight="1" x14ac:dyDescent="0.3">
      <c r="A13" s="14" t="s">
        <v>409</v>
      </c>
      <c r="B13" s="22"/>
      <c r="C13" s="22"/>
      <c r="D13" s="22"/>
      <c r="E13" s="23"/>
    </row>
    <row r="14" spans="1:6" s="34" customFormat="1" ht="13.2" customHeight="1" x14ac:dyDescent="0.3">
      <c r="A14" s="17" t="s">
        <v>21</v>
      </c>
      <c r="B14" s="18">
        <v>6136.109603150001</v>
      </c>
      <c r="C14" s="18">
        <v>5775.3963120600001</v>
      </c>
      <c r="D14" s="18">
        <v>5461.7037215699993</v>
      </c>
      <c r="E14" s="19">
        <v>5088.5561356399994</v>
      </c>
    </row>
    <row r="15" spans="1:6" s="34" customFormat="1" ht="13.2" customHeight="1" x14ac:dyDescent="0.3">
      <c r="A15" s="17" t="s">
        <v>223</v>
      </c>
      <c r="B15" s="517">
        <v>0</v>
      </c>
      <c r="C15" s="21">
        <v>-5.8785340291970467E-2</v>
      </c>
      <c r="D15" s="21">
        <v>-5.4315335873134418E-2</v>
      </c>
      <c r="E15" s="20">
        <v>-6.8320730115096096E-2</v>
      </c>
    </row>
    <row r="16" spans="1:6" s="34" customFormat="1" ht="13.2" customHeight="1" x14ac:dyDescent="0.3">
      <c r="A16" s="17" t="s">
        <v>414</v>
      </c>
      <c r="B16" s="21">
        <v>0.27461290326709942</v>
      </c>
      <c r="C16" s="21">
        <v>0.25734454254925554</v>
      </c>
      <c r="D16" s="21">
        <v>0.26915815021618916</v>
      </c>
      <c r="E16" s="20">
        <v>0.25076906887699041</v>
      </c>
    </row>
    <row r="17" spans="1:5" s="34" customFormat="1" ht="13.2" customHeight="1" x14ac:dyDescent="0.3">
      <c r="A17" s="14" t="s">
        <v>410</v>
      </c>
      <c r="B17" s="24"/>
      <c r="C17" s="24"/>
      <c r="D17" s="24"/>
      <c r="E17" s="25"/>
    </row>
    <row r="18" spans="1:5" s="34" customFormat="1" ht="13.2" customHeight="1" x14ac:dyDescent="0.3">
      <c r="A18" s="17" t="s">
        <v>21</v>
      </c>
      <c r="B18" s="18">
        <v>1943.7766006500001</v>
      </c>
      <c r="C18" s="18">
        <v>1903.8514630699997</v>
      </c>
      <c r="D18" s="18">
        <v>1896.6728516199998</v>
      </c>
      <c r="E18" s="19">
        <v>2084.5386010400002</v>
      </c>
    </row>
    <row r="19" spans="1:5" s="34" customFormat="1" ht="13.2" customHeight="1" x14ac:dyDescent="0.3">
      <c r="A19" s="17" t="s">
        <v>223</v>
      </c>
      <c r="B19" s="517">
        <v>0</v>
      </c>
      <c r="C19" s="21">
        <v>-2.0539982612533425E-2</v>
      </c>
      <c r="D19" s="21">
        <v>-3.7705732769846012E-3</v>
      </c>
      <c r="E19" s="20">
        <v>9.9050159999674703E-2</v>
      </c>
    </row>
    <row r="20" spans="1:5" s="34" customFormat="1" ht="13.2" customHeight="1" x14ac:dyDescent="0.3">
      <c r="A20" s="17" t="s">
        <v>414</v>
      </c>
      <c r="B20" s="21">
        <v>8.6990971499780273E-2</v>
      </c>
      <c r="C20" s="21">
        <v>8.4833275046838019E-2</v>
      </c>
      <c r="D20" s="21">
        <v>9.3469910184098393E-2</v>
      </c>
      <c r="E20" s="20">
        <v>0.10272811974298857</v>
      </c>
    </row>
    <row r="21" spans="1:5" s="34" customFormat="1" ht="13.2" customHeight="1" x14ac:dyDescent="0.3">
      <c r="A21" s="14" t="s">
        <v>411</v>
      </c>
      <c r="B21" s="24"/>
      <c r="C21" s="24"/>
      <c r="D21" s="24"/>
      <c r="E21" s="25"/>
    </row>
    <row r="22" spans="1:5" s="34" customFormat="1" ht="13.2" customHeight="1" x14ac:dyDescent="0.3">
      <c r="A22" s="17" t="s">
        <v>21</v>
      </c>
      <c r="B22" s="18">
        <v>553.81882253000003</v>
      </c>
      <c r="C22" s="18">
        <v>597.51854962999994</v>
      </c>
      <c r="D22" s="18">
        <v>651.48830026999997</v>
      </c>
      <c r="E22" s="19">
        <v>688.19958781999981</v>
      </c>
    </row>
    <row r="23" spans="1:5" s="34" customFormat="1" ht="13.2" customHeight="1" x14ac:dyDescent="0.3">
      <c r="A23" s="17" t="s">
        <v>223</v>
      </c>
      <c r="B23" s="517">
        <v>0</v>
      </c>
      <c r="C23" s="21">
        <v>7.8906178920332248E-2</v>
      </c>
      <c r="D23" s="21">
        <v>9.0323138375234757E-2</v>
      </c>
      <c r="E23" s="20">
        <v>5.6349880012865006E-2</v>
      </c>
    </row>
    <row r="24" spans="1:5" s="34" customFormat="1" ht="13.2" customHeight="1" x14ac:dyDescent="0.3">
      <c r="A24" s="17" t="s">
        <v>414</v>
      </c>
      <c r="B24" s="21">
        <v>2.4785377800431697E-2</v>
      </c>
      <c r="C24" s="21">
        <v>2.6624690239548273E-2</v>
      </c>
      <c r="D24" s="21">
        <v>3.2105986470052611E-2</v>
      </c>
      <c r="E24" s="20">
        <v>3.3915154955334738E-2</v>
      </c>
    </row>
    <row r="25" spans="1:5" s="34" customFormat="1" ht="13.2" customHeight="1" x14ac:dyDescent="0.3">
      <c r="A25" s="14" t="s">
        <v>412</v>
      </c>
      <c r="B25" s="24"/>
      <c r="C25" s="24"/>
      <c r="D25" s="24"/>
      <c r="E25" s="25"/>
    </row>
    <row r="26" spans="1:5" s="34" customFormat="1" ht="13.2" customHeight="1" x14ac:dyDescent="0.3">
      <c r="A26" s="17" t="s">
        <v>21</v>
      </c>
      <c r="B26" s="18">
        <v>5993.7290861299998</v>
      </c>
      <c r="C26" s="18">
        <v>5834.68408215</v>
      </c>
      <c r="D26" s="18">
        <v>5103.8961250900002</v>
      </c>
      <c r="E26" s="19">
        <v>5016.2204304899988</v>
      </c>
    </row>
    <row r="27" spans="1:5" s="34" customFormat="1" ht="13.2" customHeight="1" x14ac:dyDescent="0.3">
      <c r="A27" s="17" t="s">
        <v>223</v>
      </c>
      <c r="B27" s="517">
        <v>0</v>
      </c>
      <c r="C27" s="21">
        <v>-2.6535234024514631E-2</v>
      </c>
      <c r="D27" s="21">
        <v>-0.1252489332362815</v>
      </c>
      <c r="E27" s="20">
        <v>-1.7178189455894444E-2</v>
      </c>
    </row>
    <row r="28" spans="1:5" s="34" customFormat="1" ht="13.2" customHeight="1" x14ac:dyDescent="0.3">
      <c r="A28" s="17" t="s">
        <v>414</v>
      </c>
      <c r="B28" s="21">
        <v>0.26824086468300024</v>
      </c>
      <c r="C28" s="21">
        <v>0.25998633252316894</v>
      </c>
      <c r="D28" s="21">
        <v>0.25152503869798082</v>
      </c>
      <c r="E28" s="20">
        <v>0.24720429393032572</v>
      </c>
    </row>
    <row r="29" spans="1:5" s="34" customFormat="1" ht="13.2" customHeight="1" x14ac:dyDescent="0.3">
      <c r="A29" s="14" t="s">
        <v>237</v>
      </c>
      <c r="B29" s="24"/>
      <c r="C29" s="24"/>
      <c r="D29" s="24"/>
      <c r="E29" s="25"/>
    </row>
    <row r="30" spans="1:5" s="34" customFormat="1" ht="13.2" customHeight="1" x14ac:dyDescent="0.3">
      <c r="A30" s="17" t="s">
        <v>21</v>
      </c>
      <c r="B30" s="18">
        <v>6548.7823120899993</v>
      </c>
      <c r="C30" s="18">
        <v>5960.9741825600004</v>
      </c>
      <c r="D30" s="18">
        <v>5097.4185326399993</v>
      </c>
      <c r="E30" s="19">
        <v>4406.180804409998</v>
      </c>
    </row>
    <row r="31" spans="1:5" s="34" customFormat="1" ht="13.2" customHeight="1" x14ac:dyDescent="0.3">
      <c r="A31" s="17" t="s">
        <v>223</v>
      </c>
      <c r="B31" s="517">
        <v>0</v>
      </c>
      <c r="C31" s="21">
        <v>-8.9758385836832599E-2</v>
      </c>
      <c r="D31" s="21">
        <v>-0.14486820836206649</v>
      </c>
      <c r="E31" s="20">
        <v>-0.13560544887649295</v>
      </c>
    </row>
    <row r="32" spans="1:5" s="34" customFormat="1" ht="13.2" customHeight="1" x14ac:dyDescent="0.3">
      <c r="A32" s="17" t="s">
        <v>414</v>
      </c>
      <c r="B32" s="21">
        <v>0.29308148646237603</v>
      </c>
      <c r="C32" s="21">
        <v>0.26661366376806472</v>
      </c>
      <c r="D32" s="21">
        <v>0.25120581654852386</v>
      </c>
      <c r="E32" s="20">
        <v>0.21714093903507534</v>
      </c>
    </row>
    <row r="33" spans="1:8" s="34" customFormat="1" ht="13.2" customHeight="1" x14ac:dyDescent="0.3">
      <c r="A33" s="14" t="s">
        <v>413</v>
      </c>
      <c r="B33" s="24"/>
      <c r="C33" s="24"/>
      <c r="D33" s="24"/>
      <c r="E33" s="25"/>
    </row>
    <row r="34" spans="1:8" s="34" customFormat="1" ht="13.2" customHeight="1" x14ac:dyDescent="0.3">
      <c r="A34" s="17" t="s">
        <v>21</v>
      </c>
      <c r="B34" s="18">
        <v>857.05929846000015</v>
      </c>
      <c r="C34" s="18">
        <v>547.60021371999994</v>
      </c>
      <c r="D34" s="18">
        <v>358.0995398</v>
      </c>
      <c r="E34" s="19">
        <v>221.44293917000002</v>
      </c>
    </row>
    <row r="35" spans="1:8" s="34" customFormat="1" ht="13.2" customHeight="1" x14ac:dyDescent="0.3">
      <c r="A35" s="17" t="s">
        <v>223</v>
      </c>
      <c r="B35" s="517">
        <v>0</v>
      </c>
      <c r="C35" s="21">
        <v>-0.36107079789700569</v>
      </c>
      <c r="D35" s="21">
        <v>-0.34605661059309922</v>
      </c>
      <c r="E35" s="20">
        <v>-0.38161624197094257</v>
      </c>
      <c r="F35" s="517"/>
      <c r="G35" s="21"/>
    </row>
    <row r="36" spans="1:8" s="34" customFormat="1" ht="13.2" customHeight="1" x14ac:dyDescent="0.3">
      <c r="A36" s="17" t="s">
        <v>414</v>
      </c>
      <c r="B36" s="21">
        <v>3.8356476243732861E-2</v>
      </c>
      <c r="C36" s="21">
        <v>2.4400390706587397E-2</v>
      </c>
      <c r="D36" s="21">
        <v>1.7647498773172201E-2</v>
      </c>
      <c r="E36" s="20">
        <v>1.0912926611167405E-2</v>
      </c>
    </row>
    <row r="37" spans="1:8" s="34" customFormat="1" ht="13.2" customHeight="1" x14ac:dyDescent="0.3">
      <c r="A37" s="26" t="s">
        <v>349</v>
      </c>
      <c r="B37" s="27">
        <v>22344.578605549999</v>
      </c>
      <c r="C37" s="27">
        <v>22442.272351490003</v>
      </c>
      <c r="D37" s="27">
        <v>20291.801370990001</v>
      </c>
      <c r="E37" s="28">
        <v>19131.978645649993</v>
      </c>
    </row>
    <row r="38" spans="1:8" s="34" customFormat="1" ht="13.2" customHeight="1" x14ac:dyDescent="0.3">
      <c r="A38" s="29" t="s">
        <v>340</v>
      </c>
      <c r="B38" s="518">
        <v>0</v>
      </c>
      <c r="C38" s="44">
        <v>4.3721453720204639E-3</v>
      </c>
      <c r="D38" s="44">
        <v>-9.5822336830219679E-2</v>
      </c>
      <c r="E38" s="31">
        <v>-5.7157208674343596E-2</v>
      </c>
    </row>
    <row r="39" spans="1:8" ht="13.2" customHeight="1" x14ac:dyDescent="0.3">
      <c r="A39" s="1" t="s">
        <v>17</v>
      </c>
      <c r="B39" s="1"/>
      <c r="C39" s="1"/>
      <c r="D39" s="1"/>
      <c r="H39" s="34"/>
    </row>
    <row r="40" spans="1:8" ht="13.2" customHeight="1" x14ac:dyDescent="0.3">
      <c r="A40" s="576" t="s">
        <v>442</v>
      </c>
      <c r="B40" s="576"/>
      <c r="C40" s="576"/>
      <c r="D40" s="576"/>
      <c r="E40" s="576"/>
      <c r="F40" s="576"/>
      <c r="G40" s="576"/>
      <c r="H40" s="576"/>
    </row>
    <row r="41" spans="1:8" ht="33" customHeight="1" x14ac:dyDescent="0.3">
      <c r="A41" s="3"/>
      <c r="B41" s="3"/>
      <c r="C41" s="3"/>
      <c r="D41" s="3"/>
      <c r="E41" s="3"/>
    </row>
  </sheetData>
  <mergeCells count="2">
    <mergeCell ref="A2:E2"/>
    <mergeCell ref="A40:H40"/>
  </mergeCells>
  <hyperlinks>
    <hyperlink ref="A2:I2" location="Índice!A1" display="Tabela 31 - Composição e evolução do crédito bruto a clientes, por destinatário, a 31 de dezembro (2016-2017)" xr:uid="{00000000-0004-0000-2600-000000000000}"/>
  </hyperlinks>
  <pageMargins left="0.70866141732283472" right="0.70866141732283472" top="0.74803149606299213" bottom="0.74803149606299213" header="0.31496062992125984" footer="0.31496062992125984"/>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lha4"/>
  <dimension ref="A1:H17"/>
  <sheetViews>
    <sheetView showGridLines="0" zoomScaleNormal="100" workbookViewId="0">
      <selection activeCell="B6" sqref="B6"/>
    </sheetView>
  </sheetViews>
  <sheetFormatPr defaultColWidth="9.33203125" defaultRowHeight="14.4" x14ac:dyDescent="0.3"/>
  <cols>
    <col min="1" max="1" width="26.33203125" style="2" customWidth="1"/>
    <col min="2" max="6" width="10.6640625" style="2" customWidth="1"/>
    <col min="7" max="16384" width="9.33203125" style="2"/>
  </cols>
  <sheetData>
    <row r="1" spans="1:8" s="34" customFormat="1" ht="13.2" customHeight="1" x14ac:dyDescent="0.3"/>
    <row r="2" spans="1:8" s="34" customFormat="1" ht="13.2" customHeight="1" x14ac:dyDescent="0.3">
      <c r="A2" s="582" t="s">
        <v>460</v>
      </c>
      <c r="B2" s="582"/>
      <c r="C2" s="582"/>
      <c r="D2" s="582"/>
      <c r="E2" s="582"/>
      <c r="F2" s="582"/>
      <c r="G2" s="56"/>
    </row>
    <row r="3" spans="1:8" s="34" customFormat="1" ht="13.2" customHeight="1" x14ac:dyDescent="0.3"/>
    <row r="4" spans="1:8" s="34" customFormat="1" ht="13.2" customHeight="1" x14ac:dyDescent="0.3">
      <c r="A4" s="220"/>
      <c r="B4" s="263">
        <v>2021</v>
      </c>
      <c r="C4" s="263">
        <v>2022</v>
      </c>
      <c r="D4" s="263">
        <v>2023</v>
      </c>
      <c r="E4" s="263">
        <v>2024</v>
      </c>
      <c r="F4" s="124" t="s">
        <v>12</v>
      </c>
    </row>
    <row r="5" spans="1:8" s="34" customFormat="1" ht="13.2" customHeight="1" x14ac:dyDescent="0.3">
      <c r="A5" s="228" t="s">
        <v>23</v>
      </c>
      <c r="B5" s="264"/>
      <c r="C5" s="264"/>
      <c r="D5" s="264"/>
      <c r="E5" s="264"/>
      <c r="F5" s="265"/>
    </row>
    <row r="6" spans="1:8" s="34" customFormat="1" ht="13.2" customHeight="1" x14ac:dyDescent="0.3">
      <c r="A6" s="266" t="s">
        <v>21</v>
      </c>
      <c r="B6" s="267">
        <v>383914.07252776006</v>
      </c>
      <c r="C6" s="267">
        <v>370379.57889702899</v>
      </c>
      <c r="D6" s="267">
        <v>362461.87765853014</v>
      </c>
      <c r="E6" s="267">
        <v>377168.55542143947</v>
      </c>
      <c r="F6" s="510" t="s">
        <v>0</v>
      </c>
    </row>
    <row r="7" spans="1:8" s="34" customFormat="1" ht="13.2" customHeight="1" x14ac:dyDescent="0.3">
      <c r="A7" s="266" t="s">
        <v>223</v>
      </c>
      <c r="B7" s="269" t="s">
        <v>0</v>
      </c>
      <c r="C7" s="269">
        <v>-3.5000000000000003E-2</v>
      </c>
      <c r="D7" s="269">
        <v>-2.1000000000000001E-2</v>
      </c>
      <c r="E7" s="269">
        <v>4.1000000000000002E-2</v>
      </c>
      <c r="F7" s="270">
        <v>-5.0000000000000018E-3</v>
      </c>
      <c r="H7" s="271"/>
    </row>
    <row r="8" spans="1:8" s="34" customFormat="1" ht="13.2" customHeight="1" x14ac:dyDescent="0.3">
      <c r="A8" s="228" t="s">
        <v>423</v>
      </c>
      <c r="B8" s="272"/>
      <c r="C8" s="272"/>
      <c r="D8" s="272"/>
      <c r="E8" s="272"/>
      <c r="F8" s="273"/>
      <c r="H8" s="271"/>
    </row>
    <row r="9" spans="1:8" s="34" customFormat="1" ht="13.2" customHeight="1" x14ac:dyDescent="0.3">
      <c r="A9" s="266" t="s">
        <v>21</v>
      </c>
      <c r="B9" s="267">
        <v>216493.745</v>
      </c>
      <c r="C9" s="267">
        <v>231617.655</v>
      </c>
      <c r="D9" s="267">
        <v>238797.75399999999</v>
      </c>
      <c r="E9" s="267">
        <v>243907.20000000001</v>
      </c>
      <c r="F9" s="268" t="s">
        <v>0</v>
      </c>
    </row>
    <row r="10" spans="1:8" s="34" customFormat="1" ht="13.2" customHeight="1" x14ac:dyDescent="0.3">
      <c r="A10" s="266" t="s">
        <v>223</v>
      </c>
      <c r="B10" s="269" t="s">
        <v>0</v>
      </c>
      <c r="C10" s="269">
        <v>6.9858415539904017E-2</v>
      </c>
      <c r="D10" s="269">
        <v>3.0999791445086355E-2</v>
      </c>
      <c r="E10" s="269">
        <v>2.1396541275677361E-2</v>
      </c>
      <c r="F10" s="270">
        <v>4.0751582753555914E-2</v>
      </c>
      <c r="H10" s="271"/>
    </row>
    <row r="11" spans="1:8" s="34" customFormat="1" ht="13.2" customHeight="1" x14ac:dyDescent="0.3">
      <c r="A11" s="228" t="s">
        <v>22</v>
      </c>
      <c r="B11" s="272"/>
      <c r="C11" s="272"/>
      <c r="D11" s="272"/>
      <c r="E11" s="272"/>
      <c r="F11" s="273"/>
      <c r="H11" s="271"/>
    </row>
    <row r="12" spans="1:8" s="34" customFormat="1" ht="13.2" customHeight="1" x14ac:dyDescent="0.3">
      <c r="A12" s="266" t="s">
        <v>21</v>
      </c>
      <c r="B12" s="267">
        <v>216493.8</v>
      </c>
      <c r="C12" s="267">
        <v>243957.2</v>
      </c>
      <c r="D12" s="267">
        <v>270352.59999999998</v>
      </c>
      <c r="E12" s="267">
        <v>289428</v>
      </c>
      <c r="F12" s="268" t="s">
        <v>0</v>
      </c>
    </row>
    <row r="13" spans="1:8" s="34" customFormat="1" ht="13.2" customHeight="1" x14ac:dyDescent="0.3">
      <c r="A13" s="266" t="s">
        <v>223</v>
      </c>
      <c r="B13" s="269" t="s">
        <v>0</v>
      </c>
      <c r="C13" s="269">
        <v>0.12685536491114302</v>
      </c>
      <c r="D13" s="269">
        <v>0.10819684764376691</v>
      </c>
      <c r="E13" s="269">
        <v>7.0557486778377587E-2</v>
      </c>
      <c r="F13" s="270">
        <v>0.10186989977776251</v>
      </c>
      <c r="H13" s="271"/>
    </row>
    <row r="14" spans="1:8" s="34" customFormat="1" ht="13.2" customHeight="1" x14ac:dyDescent="0.3">
      <c r="A14" s="229" t="s">
        <v>24</v>
      </c>
      <c r="B14" s="231">
        <v>1.7733259452592181</v>
      </c>
      <c r="C14" s="231">
        <v>1.5182154037553677</v>
      </c>
      <c r="D14" s="231">
        <v>1.3407005431371113</v>
      </c>
      <c r="E14" s="231">
        <v>1.3031515797415574</v>
      </c>
      <c r="F14" s="274">
        <v>1.4838483679733137</v>
      </c>
    </row>
    <row r="15" spans="1:8" x14ac:dyDescent="0.3">
      <c r="A15" s="1" t="s">
        <v>25</v>
      </c>
    </row>
    <row r="16" spans="1:8" x14ac:dyDescent="0.3">
      <c r="A16" s="576" t="s">
        <v>442</v>
      </c>
      <c r="B16" s="576"/>
      <c r="C16" s="576"/>
      <c r="D16" s="576"/>
      <c r="E16" s="576"/>
    </row>
    <row r="17" spans="1:5" x14ac:dyDescent="0.3">
      <c r="A17" s="576"/>
      <c r="B17" s="576"/>
      <c r="C17" s="576"/>
      <c r="D17" s="576"/>
      <c r="E17" s="576"/>
    </row>
  </sheetData>
  <mergeCells count="3">
    <mergeCell ref="A2:F2"/>
    <mergeCell ref="A17:E17"/>
    <mergeCell ref="A16:E16"/>
  </mergeCells>
  <hyperlinks>
    <hyperlink ref="A2:F2" location="Índice!A1" display="Tabela 3 - Evolução do ativo agregado face ao PIB nacional (2014-2017)" xr:uid="{00000000-0004-0000-0300-000000000000}"/>
  </hyperlinks>
  <pageMargins left="0.7" right="0.7" top="0.75" bottom="0.75" header="0.3" footer="0.3"/>
  <pageSetup paperSize="9" orientation="portrait" verticalDpi="36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M26"/>
  <sheetViews>
    <sheetView showGridLines="0" workbookViewId="0">
      <selection activeCell="E3" sqref="E3"/>
    </sheetView>
  </sheetViews>
  <sheetFormatPr defaultColWidth="9.33203125" defaultRowHeight="14.4" x14ac:dyDescent="0.3"/>
  <cols>
    <col min="1" max="1" width="69.44140625" style="2" customWidth="1"/>
    <col min="2" max="2" width="14.33203125" style="2" bestFit="1" customWidth="1"/>
    <col min="3" max="4" width="14.33203125" style="2" customWidth="1"/>
    <col min="5" max="5" width="14.33203125" style="2" bestFit="1" customWidth="1"/>
    <col min="6" max="16384" width="9.33203125" style="2"/>
  </cols>
  <sheetData>
    <row r="1" spans="1:13" s="34" customFormat="1" ht="13.2" customHeight="1" x14ac:dyDescent="0.3"/>
    <row r="2" spans="1:13" s="34" customFormat="1" ht="13.2" customHeight="1" x14ac:dyDescent="0.3">
      <c r="A2" s="582" t="s">
        <v>495</v>
      </c>
      <c r="B2" s="582"/>
      <c r="C2" s="582"/>
      <c r="D2" s="582"/>
      <c r="E2" s="582"/>
    </row>
    <row r="3" spans="1:13" s="34" customFormat="1" ht="13.2" customHeight="1" x14ac:dyDescent="0.3"/>
    <row r="4" spans="1:13" s="34" customFormat="1" ht="13.2" customHeight="1" x14ac:dyDescent="0.3">
      <c r="A4" s="11"/>
      <c r="B4" s="176">
        <v>2021</v>
      </c>
      <c r="C4" s="513">
        <v>2022</v>
      </c>
      <c r="D4" s="556">
        <v>2023</v>
      </c>
      <c r="E4" s="13">
        <v>2024</v>
      </c>
    </row>
    <row r="5" spans="1:13" s="34" customFormat="1" ht="13.2" customHeight="1" x14ac:dyDescent="0.3">
      <c r="A5" s="14" t="s">
        <v>343</v>
      </c>
      <c r="B5" s="15"/>
      <c r="C5" s="15"/>
      <c r="D5" s="15"/>
      <c r="E5" s="16"/>
      <c r="G5" s="35"/>
      <c r="H5" s="52"/>
      <c r="I5" s="35"/>
      <c r="J5" s="35"/>
      <c r="K5" s="35"/>
      <c r="L5" s="35"/>
      <c r="M5" s="35"/>
    </row>
    <row r="6" spans="1:13" s="34" customFormat="1" ht="13.2" customHeight="1" x14ac:dyDescent="0.3">
      <c r="A6" s="17" t="s">
        <v>21</v>
      </c>
      <c r="B6" s="18">
        <v>3588.347206989999</v>
      </c>
      <c r="C6" s="18">
        <v>3244.4937555900005</v>
      </c>
      <c r="D6" s="18">
        <v>5791.0995329200005</v>
      </c>
      <c r="E6" s="19">
        <v>5409.5558324700005</v>
      </c>
      <c r="G6" s="35"/>
      <c r="H6" s="52"/>
      <c r="I6" s="35"/>
      <c r="J6" s="35"/>
      <c r="K6" s="35"/>
      <c r="L6" s="35"/>
      <c r="M6" s="35"/>
    </row>
    <row r="7" spans="1:13" s="34" customFormat="1" ht="13.2" customHeight="1" x14ac:dyDescent="0.3">
      <c r="A7" s="17" t="s">
        <v>325</v>
      </c>
      <c r="B7" s="517">
        <v>0</v>
      </c>
      <c r="C7" s="21">
        <v>-9.5825022375254476E-2</v>
      </c>
      <c r="D7" s="21">
        <v>0.78490081016257274</v>
      </c>
      <c r="E7" s="20">
        <v>-6.5884500565234982E-2</v>
      </c>
      <c r="G7" s="35"/>
      <c r="H7" s="52"/>
      <c r="I7" s="35"/>
      <c r="J7" s="35"/>
      <c r="K7" s="35"/>
      <c r="L7" s="35"/>
      <c r="M7" s="35"/>
    </row>
    <row r="8" spans="1:13" s="34" customFormat="1" ht="13.2" customHeight="1" x14ac:dyDescent="0.3">
      <c r="A8" s="17" t="s">
        <v>344</v>
      </c>
      <c r="B8" s="21">
        <v>9.3467457011257062E-3</v>
      </c>
      <c r="C8" s="21">
        <v>8.7599153428622942E-3</v>
      </c>
      <c r="D8" s="21">
        <v>1.5977127223103561E-2</v>
      </c>
      <c r="E8" s="20">
        <v>1.4342541994929341E-2</v>
      </c>
      <c r="G8" s="35"/>
      <c r="H8" s="52"/>
      <c r="I8" s="35"/>
      <c r="J8" s="35"/>
      <c r="K8" s="35"/>
      <c r="L8" s="35"/>
      <c r="M8" s="35"/>
    </row>
    <row r="9" spans="1:13" s="34" customFormat="1" ht="13.2" customHeight="1" x14ac:dyDescent="0.3">
      <c r="A9" s="14" t="s">
        <v>345</v>
      </c>
      <c r="B9" s="22"/>
      <c r="C9" s="22"/>
      <c r="D9" s="22"/>
      <c r="E9" s="23"/>
      <c r="G9" s="35"/>
      <c r="H9" s="52"/>
      <c r="I9" s="35"/>
      <c r="J9" s="35"/>
      <c r="K9" s="35"/>
      <c r="L9" s="35"/>
      <c r="M9" s="35"/>
    </row>
    <row r="10" spans="1:13" s="34" customFormat="1" ht="13.2" customHeight="1" x14ac:dyDescent="0.3">
      <c r="A10" s="17" t="s">
        <v>21</v>
      </c>
      <c r="B10" s="18">
        <v>342549.82280321</v>
      </c>
      <c r="C10" s="18">
        <v>328848.52605146996</v>
      </c>
      <c r="D10" s="18">
        <v>312629.67844941997</v>
      </c>
      <c r="E10" s="19">
        <v>325435.11888269003</v>
      </c>
      <c r="G10" s="35"/>
      <c r="H10" s="52"/>
      <c r="I10" s="35"/>
      <c r="J10" s="35"/>
      <c r="K10" s="35"/>
      <c r="L10" s="35"/>
      <c r="M10" s="35"/>
    </row>
    <row r="11" spans="1:13" s="34" customFormat="1" ht="13.2" customHeight="1" x14ac:dyDescent="0.3">
      <c r="A11" s="17" t="s">
        <v>325</v>
      </c>
      <c r="B11" s="517">
        <v>0</v>
      </c>
      <c r="C11" s="21">
        <v>-3.9997967710557636E-2</v>
      </c>
      <c r="D11" s="21">
        <v>-4.9320116458455687E-2</v>
      </c>
      <c r="E11" s="20">
        <v>4.0960412001773028E-2</v>
      </c>
      <c r="G11" s="35"/>
      <c r="H11" s="52"/>
      <c r="I11" s="35"/>
      <c r="J11" s="35"/>
      <c r="K11" s="35"/>
      <c r="L11" s="35"/>
      <c r="M11" s="35"/>
    </row>
    <row r="12" spans="1:13" s="34" customFormat="1" ht="13.2" customHeight="1" x14ac:dyDescent="0.3">
      <c r="A12" s="17" t="s">
        <v>344</v>
      </c>
      <c r="B12" s="21">
        <v>0.8922564899713169</v>
      </c>
      <c r="C12" s="21">
        <v>0.88786894530856608</v>
      </c>
      <c r="D12" s="21">
        <v>0.8615174058760805</v>
      </c>
      <c r="E12" s="20">
        <v>0.86383735740067136</v>
      </c>
      <c r="G12" s="35"/>
      <c r="H12" s="52"/>
      <c r="I12" s="35"/>
      <c r="J12" s="35"/>
      <c r="K12" s="35"/>
      <c r="L12" s="35"/>
      <c r="M12" s="35"/>
    </row>
    <row r="13" spans="1:13" s="34" customFormat="1" ht="13.2" customHeight="1" x14ac:dyDescent="0.3">
      <c r="A13" s="14" t="s">
        <v>264</v>
      </c>
      <c r="B13" s="24"/>
      <c r="C13" s="24"/>
      <c r="D13" s="24"/>
      <c r="E13" s="25"/>
      <c r="G13" s="35"/>
      <c r="H13" s="52"/>
      <c r="I13" s="35"/>
      <c r="J13" s="35"/>
      <c r="K13" s="35"/>
      <c r="L13" s="35"/>
      <c r="M13" s="35"/>
    </row>
    <row r="14" spans="1:13" s="34" customFormat="1" ht="13.2" customHeight="1" x14ac:dyDescent="0.3">
      <c r="A14" s="17" t="s">
        <v>21</v>
      </c>
      <c r="B14" s="18">
        <v>6965.6986921086009</v>
      </c>
      <c r="C14" s="18">
        <v>7964.3521214762004</v>
      </c>
      <c r="D14" s="18">
        <v>10393.105749720602</v>
      </c>
      <c r="E14" s="19">
        <v>10113.959451683699</v>
      </c>
      <c r="G14" s="35"/>
      <c r="H14" s="52"/>
      <c r="I14" s="35"/>
      <c r="J14" s="35"/>
      <c r="K14" s="35"/>
      <c r="L14" s="35"/>
      <c r="M14" s="35"/>
    </row>
    <row r="15" spans="1:13" s="34" customFormat="1" ht="13.2" customHeight="1" x14ac:dyDescent="0.3">
      <c r="A15" s="17" t="s">
        <v>325</v>
      </c>
      <c r="B15" s="517">
        <v>0</v>
      </c>
      <c r="C15" s="21">
        <v>0.14336730219166216</v>
      </c>
      <c r="D15" s="21">
        <v>0.30495306977891756</v>
      </c>
      <c r="E15" s="20">
        <v>-2.6858795124297452E-2</v>
      </c>
      <c r="G15" s="35"/>
      <c r="H15" s="52"/>
      <c r="I15" s="35"/>
      <c r="J15" s="35"/>
      <c r="K15" s="35"/>
      <c r="L15" s="35"/>
      <c r="M15" s="35"/>
    </row>
    <row r="16" spans="1:13" s="34" customFormat="1" ht="13.2" customHeight="1" x14ac:dyDescent="0.3">
      <c r="A16" s="17" t="s">
        <v>344</v>
      </c>
      <c r="B16" s="21">
        <v>1.8143900394860666E-2</v>
      </c>
      <c r="C16" s="21">
        <v>2.1503216094860479E-2</v>
      </c>
      <c r="D16" s="21">
        <v>2.8673652017638194E-2</v>
      </c>
      <c r="E16" s="20">
        <v>2.681548960084431E-2</v>
      </c>
      <c r="G16" s="35"/>
      <c r="H16" s="52"/>
      <c r="I16" s="35"/>
      <c r="J16" s="35"/>
      <c r="K16" s="35"/>
      <c r="L16" s="35"/>
      <c r="M16" s="35"/>
    </row>
    <row r="17" spans="1:13" s="34" customFormat="1" ht="13.2" customHeight="1" x14ac:dyDescent="0.3">
      <c r="A17" s="26" t="s">
        <v>342</v>
      </c>
      <c r="B17" s="53">
        <v>353103.86870230862</v>
      </c>
      <c r="C17" s="53">
        <v>340056.37192853616</v>
      </c>
      <c r="D17" s="53">
        <v>328813.88373206055</v>
      </c>
      <c r="E17" s="54">
        <v>340958.63416684372</v>
      </c>
      <c r="G17" s="35"/>
      <c r="H17" s="52"/>
      <c r="I17" s="35"/>
      <c r="J17" s="35"/>
      <c r="K17" s="35"/>
      <c r="L17" s="35"/>
      <c r="M17" s="35"/>
    </row>
    <row r="18" spans="1:13" s="34" customFormat="1" ht="13.2" customHeight="1" x14ac:dyDescent="0.3">
      <c r="A18" s="26" t="s">
        <v>325</v>
      </c>
      <c r="B18" s="517">
        <v>0</v>
      </c>
      <c r="C18" s="21">
        <v>-3.6950874601638595E-2</v>
      </c>
      <c r="D18" s="21">
        <v>-3.3060660303810607E-2</v>
      </c>
      <c r="E18" s="20">
        <v>3.6935029314880019E-2</v>
      </c>
      <c r="G18" s="35"/>
      <c r="H18" s="52"/>
      <c r="I18" s="35"/>
      <c r="J18" s="35"/>
      <c r="K18" s="35"/>
      <c r="L18" s="35"/>
      <c r="M18" s="35"/>
    </row>
    <row r="19" spans="1:13" s="34" customFormat="1" ht="13.2" customHeight="1" x14ac:dyDescent="0.3">
      <c r="A19" s="26" t="s">
        <v>346</v>
      </c>
      <c r="B19" s="21">
        <v>0.91974713606730341</v>
      </c>
      <c r="C19" s="21">
        <v>0.91812937681341711</v>
      </c>
      <c r="D19" s="21">
        <v>0.90716818511682218</v>
      </c>
      <c r="E19" s="20">
        <v>0.90399538899644505</v>
      </c>
      <c r="G19" s="35"/>
      <c r="H19" s="52"/>
      <c r="I19" s="35"/>
      <c r="J19" s="35"/>
      <c r="K19" s="35"/>
      <c r="L19" s="35"/>
      <c r="M19" s="35"/>
    </row>
    <row r="20" spans="1:13" s="34" customFormat="1" ht="13.2" customHeight="1" x14ac:dyDescent="0.3">
      <c r="A20" s="14" t="s">
        <v>347</v>
      </c>
      <c r="B20" s="24"/>
      <c r="C20" s="24"/>
      <c r="D20" s="24"/>
      <c r="E20" s="25"/>
      <c r="G20" s="35"/>
      <c r="H20" s="52"/>
      <c r="I20" s="35"/>
      <c r="J20" s="35"/>
      <c r="K20" s="35"/>
      <c r="L20" s="35"/>
      <c r="M20" s="35"/>
    </row>
    <row r="21" spans="1:13" s="34" customFormat="1" ht="13.2" customHeight="1" x14ac:dyDescent="0.3">
      <c r="A21" s="17" t="s">
        <v>21</v>
      </c>
      <c r="B21" s="18">
        <v>30810.203824327542</v>
      </c>
      <c r="C21" s="18">
        <v>30323.206937332783</v>
      </c>
      <c r="D21" s="18">
        <v>33647.993929265263</v>
      </c>
      <c r="E21" s="19">
        <v>36209.920360135766</v>
      </c>
      <c r="G21" s="35"/>
      <c r="H21" s="52"/>
      <c r="I21" s="35"/>
      <c r="J21" s="35"/>
      <c r="K21" s="35"/>
      <c r="L21" s="35"/>
      <c r="M21" s="35"/>
    </row>
    <row r="22" spans="1:13" s="34" customFormat="1" ht="13.2" customHeight="1" x14ac:dyDescent="0.3">
      <c r="A22" s="17" t="s">
        <v>325</v>
      </c>
      <c r="B22" s="517">
        <v>0</v>
      </c>
      <c r="C22" s="21">
        <v>-1.5806350706782046E-2</v>
      </c>
      <c r="D22" s="21">
        <v>0.10964496594320061</v>
      </c>
      <c r="E22" s="20">
        <v>7.6139054121805216E-2</v>
      </c>
      <c r="G22" s="35"/>
      <c r="H22" s="52"/>
      <c r="I22" s="35"/>
      <c r="J22" s="35"/>
      <c r="K22" s="35"/>
      <c r="L22" s="35"/>
      <c r="M22" s="35"/>
    </row>
    <row r="23" spans="1:13" s="34" customFormat="1" ht="13.2" customHeight="1" x14ac:dyDescent="0.3">
      <c r="A23" s="17" t="s">
        <v>344</v>
      </c>
      <c r="B23" s="44">
        <v>8.025286393269658E-2</v>
      </c>
      <c r="C23" s="44">
        <v>8.1870623186582794E-2</v>
      </c>
      <c r="D23" s="44">
        <v>9.2831814883177877E-2</v>
      </c>
      <c r="E23" s="31">
        <v>9.6004611003554938E-2</v>
      </c>
      <c r="G23" s="35"/>
      <c r="H23" s="52"/>
      <c r="I23" s="35"/>
      <c r="J23" s="35"/>
      <c r="K23" s="35"/>
      <c r="L23" s="35"/>
      <c r="M23" s="35"/>
    </row>
    <row r="24" spans="1:13" s="34" customFormat="1" ht="13.2" customHeight="1" x14ac:dyDescent="0.3">
      <c r="A24" s="55" t="s">
        <v>348</v>
      </c>
      <c r="B24" s="48">
        <v>383914.07252663618</v>
      </c>
      <c r="C24" s="48">
        <v>370379.57886586897</v>
      </c>
      <c r="D24" s="48">
        <v>362461.87766132579</v>
      </c>
      <c r="E24" s="49">
        <v>377168.55452697951</v>
      </c>
      <c r="G24" s="35"/>
      <c r="H24" s="52"/>
      <c r="I24" s="35"/>
      <c r="J24" s="35"/>
      <c r="K24" s="35"/>
      <c r="L24" s="35"/>
      <c r="M24" s="35"/>
    </row>
    <row r="25" spans="1:13" ht="13.2" customHeight="1" x14ac:dyDescent="0.3">
      <c r="A25" s="1" t="s">
        <v>17</v>
      </c>
    </row>
    <row r="26" spans="1:13" ht="13.2" customHeight="1" x14ac:dyDescent="0.3">
      <c r="A26" s="576" t="s">
        <v>442</v>
      </c>
      <c r="B26" s="576"/>
      <c r="C26" s="576"/>
      <c r="D26" s="576"/>
      <c r="E26" s="576"/>
      <c r="F26" s="576"/>
      <c r="G26" s="576"/>
    </row>
  </sheetData>
  <mergeCells count="2">
    <mergeCell ref="A2:E2"/>
    <mergeCell ref="A26:G26"/>
  </mergeCells>
  <hyperlinks>
    <hyperlink ref="A2:B2" location="Índice!A1" display="Tabela 29 - Composição e evolução da estrutura do ativo agregado, a 31 de dezembro (2014-2017)" xr:uid="{00000000-0004-0000-2700-000000000000}"/>
  </hyperlinks>
  <pageMargins left="0.70866141732283472" right="0.70866141732283472" top="0.74803149606299213" bottom="0.74803149606299213" header="0.31496062992125984" footer="0.31496062992125984"/>
  <pageSetup paperSize="9" scale="6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N16"/>
  <sheetViews>
    <sheetView showGridLines="0" zoomScaleNormal="100" workbookViewId="0">
      <selection activeCell="K3" sqref="K3"/>
    </sheetView>
  </sheetViews>
  <sheetFormatPr defaultColWidth="9.33203125" defaultRowHeight="13.8" x14ac:dyDescent="0.3"/>
  <cols>
    <col min="1" max="1" width="41.33203125" style="34" bestFit="1" customWidth="1"/>
    <col min="2" max="13" width="15.44140625" style="34" customWidth="1"/>
    <col min="14" max="16384" width="9.33203125" style="34"/>
  </cols>
  <sheetData>
    <row r="1" spans="1:14" ht="13.2" customHeight="1" x14ac:dyDescent="0.3"/>
    <row r="2" spans="1:14" ht="13.2" customHeight="1" x14ac:dyDescent="0.3">
      <c r="A2" s="582" t="s">
        <v>496</v>
      </c>
      <c r="B2" s="582"/>
      <c r="C2" s="582"/>
      <c r="D2" s="582"/>
      <c r="E2" s="582"/>
      <c r="F2" s="582"/>
      <c r="G2" s="582"/>
      <c r="H2" s="582"/>
      <c r="I2" s="582"/>
      <c r="J2" s="582"/>
      <c r="K2" s="582"/>
      <c r="L2" s="582"/>
      <c r="M2" s="582"/>
    </row>
    <row r="3" spans="1:14" ht="13.2" customHeight="1" x14ac:dyDescent="0.3"/>
    <row r="4" spans="1:14" ht="13.2" customHeight="1" x14ac:dyDescent="0.3">
      <c r="A4" s="467"/>
      <c r="B4" s="605">
        <v>2021</v>
      </c>
      <c r="C4" s="606"/>
      <c r="D4" s="607"/>
      <c r="E4" s="608">
        <v>2022</v>
      </c>
      <c r="F4" s="608"/>
      <c r="G4" s="608"/>
      <c r="H4" s="608">
        <v>2023</v>
      </c>
      <c r="I4" s="608"/>
      <c r="J4" s="608"/>
      <c r="K4" s="608">
        <v>2024</v>
      </c>
      <c r="L4" s="608"/>
      <c r="M4" s="608"/>
    </row>
    <row r="5" spans="1:14" ht="82.8" x14ac:dyDescent="0.3">
      <c r="A5" s="36"/>
      <c r="B5" s="457" t="s">
        <v>351</v>
      </c>
      <c r="C5" s="457" t="s">
        <v>345</v>
      </c>
      <c r="D5" s="457" t="s">
        <v>6</v>
      </c>
      <c r="E5" s="37" t="s">
        <v>351</v>
      </c>
      <c r="F5" s="37" t="s">
        <v>345</v>
      </c>
      <c r="G5" s="38" t="s">
        <v>6</v>
      </c>
      <c r="H5" s="37" t="s">
        <v>351</v>
      </c>
      <c r="I5" s="37" t="s">
        <v>345</v>
      </c>
      <c r="J5" s="38" t="s">
        <v>6</v>
      </c>
      <c r="K5" s="37" t="s">
        <v>351</v>
      </c>
      <c r="L5" s="37" t="s">
        <v>345</v>
      </c>
      <c r="M5" s="38" t="s">
        <v>6</v>
      </c>
      <c r="N5" s="35"/>
    </row>
    <row r="6" spans="1:14" ht="13.2" customHeight="1" x14ac:dyDescent="0.3">
      <c r="A6" s="39" t="s">
        <v>328</v>
      </c>
      <c r="B6" s="40">
        <v>1765.2176525700002</v>
      </c>
      <c r="C6" s="18">
        <v>0</v>
      </c>
      <c r="D6" s="19">
        <v>1765.2176525700002</v>
      </c>
      <c r="E6" s="18">
        <v>1337.47541185</v>
      </c>
      <c r="F6" s="18">
        <v>0</v>
      </c>
      <c r="G6" s="19">
        <v>1337.47541185</v>
      </c>
      <c r="H6" s="18">
        <v>2058.8806051299998</v>
      </c>
      <c r="I6" s="18">
        <v>0</v>
      </c>
      <c r="J6" s="19">
        <v>2058.8806051299998</v>
      </c>
      <c r="K6" s="18">
        <v>2055.8057821100001</v>
      </c>
      <c r="L6" s="18">
        <v>0</v>
      </c>
      <c r="M6" s="19">
        <v>2055.8057821100001</v>
      </c>
    </row>
    <row r="7" spans="1:14" ht="13.2" customHeight="1" x14ac:dyDescent="0.3">
      <c r="A7" s="39" t="s">
        <v>145</v>
      </c>
      <c r="B7" s="41">
        <v>0.49193056043501199</v>
      </c>
      <c r="C7" s="18">
        <v>0</v>
      </c>
      <c r="D7" s="42">
        <v>5.099748613445268E-3</v>
      </c>
      <c r="E7" s="21">
        <v>0.41222930682040559</v>
      </c>
      <c r="F7" s="18">
        <v>0</v>
      </c>
      <c r="G7" s="42">
        <v>4.0274119962745644E-3</v>
      </c>
      <c r="H7" s="21">
        <v>0.35452499027621903</v>
      </c>
      <c r="I7" s="18">
        <v>0</v>
      </c>
      <c r="J7" s="42">
        <v>6.4659116097134459E-3</v>
      </c>
      <c r="K7" s="21">
        <v>0.37903226988995142</v>
      </c>
      <c r="L7" s="18">
        <v>0</v>
      </c>
      <c r="M7" s="42">
        <v>6.2138094980067069E-3</v>
      </c>
    </row>
    <row r="8" spans="1:14" ht="13.2" customHeight="1" x14ac:dyDescent="0.3">
      <c r="A8" s="39" t="s">
        <v>353</v>
      </c>
      <c r="B8" s="40">
        <v>25.008832179999999</v>
      </c>
      <c r="C8" s="18">
        <v>316426.12054179003</v>
      </c>
      <c r="D8" s="19">
        <v>316451.12937397003</v>
      </c>
      <c r="E8" s="18">
        <v>538.23643384999991</v>
      </c>
      <c r="F8" s="18">
        <v>306525.06726237002</v>
      </c>
      <c r="G8" s="19">
        <v>307063.30369622004</v>
      </c>
      <c r="H8" s="18">
        <v>2416.2983847300002</v>
      </c>
      <c r="I8" s="18">
        <v>289579.79691713001</v>
      </c>
      <c r="J8" s="19">
        <v>291996.09530186001</v>
      </c>
      <c r="K8" s="18">
        <v>2056.38390007</v>
      </c>
      <c r="L8" s="18">
        <v>300766.31606609991</v>
      </c>
      <c r="M8" s="19">
        <v>302822.69996616989</v>
      </c>
    </row>
    <row r="9" spans="1:14" ht="13.2" customHeight="1" x14ac:dyDescent="0.3">
      <c r="A9" s="39" t="s">
        <v>145</v>
      </c>
      <c r="B9" s="41">
        <v>6.9694571727294116E-3</v>
      </c>
      <c r="C9" s="21">
        <v>0.92373751050974062</v>
      </c>
      <c r="D9" s="42">
        <v>0.91423355408808227</v>
      </c>
      <c r="E9" s="21">
        <v>0.16589226991812273</v>
      </c>
      <c r="F9" s="21">
        <v>0.93211628752866593</v>
      </c>
      <c r="G9" s="42">
        <v>0.92463040588633338</v>
      </c>
      <c r="H9" s="21">
        <v>0.41724345627187814</v>
      </c>
      <c r="I9" s="21">
        <v>0.9262709745069222</v>
      </c>
      <c r="J9" s="42">
        <v>0.91601332165595817</v>
      </c>
      <c r="K9" s="21">
        <v>0.38013913965484597</v>
      </c>
      <c r="L9" s="21">
        <v>0.92419747782204664</v>
      </c>
      <c r="M9" s="42">
        <v>0.91630172044293745</v>
      </c>
    </row>
    <row r="10" spans="1:14" ht="13.2" customHeight="1" x14ac:dyDescent="0.3">
      <c r="A10" s="39" t="s">
        <v>352</v>
      </c>
      <c r="B10" s="40">
        <v>1581.7772239999999</v>
      </c>
      <c r="C10" s="18">
        <v>16846.51004669</v>
      </c>
      <c r="D10" s="19">
        <v>18428.287270690002</v>
      </c>
      <c r="E10" s="18">
        <v>1341.0083099999999</v>
      </c>
      <c r="F10" s="18">
        <v>15224.93175175</v>
      </c>
      <c r="G10" s="19">
        <v>16565.94006175</v>
      </c>
      <c r="H10" s="18">
        <v>1287.4874029500002</v>
      </c>
      <c r="I10" s="18">
        <v>17840.918371529999</v>
      </c>
      <c r="J10" s="19">
        <v>19129.405774479997</v>
      </c>
      <c r="K10" s="18">
        <v>1292.0059047300001</v>
      </c>
      <c r="L10" s="18">
        <v>20641.903806619997</v>
      </c>
      <c r="M10" s="19">
        <v>21934.909711349996</v>
      </c>
      <c r="N10" s="347"/>
    </row>
    <row r="11" spans="1:14" ht="13.2" customHeight="1" x14ac:dyDescent="0.3">
      <c r="A11" s="39" t="s">
        <v>145</v>
      </c>
      <c r="B11" s="41">
        <v>0.44080941245561261</v>
      </c>
      <c r="C11" s="21">
        <v>4.9179736567454238E-2</v>
      </c>
      <c r="D11" s="42">
        <v>5.3239685383865504E-2</v>
      </c>
      <c r="E11" s="21">
        <v>0.41331819723479246</v>
      </c>
      <c r="F11" s="21">
        <v>4.6297704096648608E-2</v>
      </c>
      <c r="G11" s="42">
        <v>4.9883433477085751E-2</v>
      </c>
      <c r="H11" s="21">
        <v>0.22232175351695613</v>
      </c>
      <c r="I11" s="21">
        <v>5.7067257529794822E-2</v>
      </c>
      <c r="J11" s="42">
        <v>6.0075871605153028E-2</v>
      </c>
      <c r="K11" s="21">
        <v>0.23883770585653996</v>
      </c>
      <c r="L11" s="21">
        <v>6.3428630190525984E-2</v>
      </c>
      <c r="M11" s="42">
        <v>6.6299721252079433E-2</v>
      </c>
    </row>
    <row r="12" spans="1:14" ht="13.2" customHeight="1" x14ac:dyDescent="0.3">
      <c r="A12" s="39" t="s">
        <v>354</v>
      </c>
      <c r="B12" s="40">
        <v>217.34349823999901</v>
      </c>
      <c r="C12" s="18">
        <v>9277.1922147299993</v>
      </c>
      <c r="D12" s="19">
        <v>9494.5357129699987</v>
      </c>
      <c r="E12" s="18">
        <v>26.77359989</v>
      </c>
      <c r="F12" s="18">
        <v>7098.5270373500007</v>
      </c>
      <c r="G12" s="19">
        <v>7125.3006372400005</v>
      </c>
      <c r="H12" s="18">
        <v>28.433140110000004</v>
      </c>
      <c r="I12" s="18">
        <v>5208.9631607600004</v>
      </c>
      <c r="J12" s="19">
        <v>5237.3963008700002</v>
      </c>
      <c r="K12" s="18">
        <v>5.3602455600000001</v>
      </c>
      <c r="L12" s="18">
        <v>4026.8990099700004</v>
      </c>
      <c r="M12" s="19">
        <v>4032.2592555300002</v>
      </c>
    </row>
    <row r="13" spans="1:14" ht="13.2" customHeight="1" x14ac:dyDescent="0.3">
      <c r="A13" s="39" t="s">
        <v>145</v>
      </c>
      <c r="B13" s="43">
        <v>6.0569249769537356E-2</v>
      </c>
      <c r="C13" s="44">
        <v>2.708275292280508E-2</v>
      </c>
      <c r="D13" s="45">
        <v>2.7429900934329815E-2</v>
      </c>
      <c r="E13" s="44">
        <v>8.252011533038478E-3</v>
      </c>
      <c r="F13" s="44">
        <v>2.1586008374685457E-2</v>
      </c>
      <c r="G13" s="45">
        <v>2.1455737435793352E-2</v>
      </c>
      <c r="H13" s="44">
        <v>4.9097999349466169E-3</v>
      </c>
      <c r="I13" s="44">
        <v>1.6661767963282961E-2</v>
      </c>
      <c r="J13" s="45">
        <v>1.6448035627751881E-2</v>
      </c>
      <c r="K13" s="44">
        <v>9.9088459866260672E-4</v>
      </c>
      <c r="L13" s="44">
        <v>1.2373891987427402E-2</v>
      </c>
      <c r="M13" s="45">
        <v>1.21877713733841E-2</v>
      </c>
    </row>
    <row r="14" spans="1:14" ht="13.2" customHeight="1" x14ac:dyDescent="0.3">
      <c r="A14" s="46" t="s">
        <v>6</v>
      </c>
      <c r="B14" s="47">
        <v>3588.347206989999</v>
      </c>
      <c r="C14" s="48">
        <v>342549.82280321006</v>
      </c>
      <c r="D14" s="49">
        <v>346138.17001020006</v>
      </c>
      <c r="E14" s="48">
        <v>3244.4937555899996</v>
      </c>
      <c r="F14" s="48">
        <v>328848.52605147002</v>
      </c>
      <c r="G14" s="49">
        <v>332093.01980706002</v>
      </c>
      <c r="H14" s="48">
        <v>5791.0995329200005</v>
      </c>
      <c r="I14" s="48">
        <v>312629.67844942003</v>
      </c>
      <c r="J14" s="49">
        <v>318420.77798234002</v>
      </c>
      <c r="K14" s="48">
        <v>5409.5558324700005</v>
      </c>
      <c r="L14" s="48">
        <v>325435.11888268992</v>
      </c>
      <c r="M14" s="49">
        <v>330844.67471515993</v>
      </c>
    </row>
    <row r="15" spans="1:14" ht="13.2" customHeight="1" x14ac:dyDescent="0.3">
      <c r="A15" s="1" t="s">
        <v>17</v>
      </c>
    </row>
    <row r="16" spans="1:14" ht="13.2" customHeight="1" x14ac:dyDescent="0.3">
      <c r="A16" s="576" t="s">
        <v>442</v>
      </c>
      <c r="B16" s="576"/>
      <c r="C16" s="576"/>
      <c r="D16" s="576"/>
      <c r="E16" s="576"/>
      <c r="J16" s="347"/>
      <c r="M16" s="347"/>
    </row>
  </sheetData>
  <mergeCells count="6">
    <mergeCell ref="B4:D4"/>
    <mergeCell ref="E4:G4"/>
    <mergeCell ref="A16:E16"/>
    <mergeCell ref="K4:M4"/>
    <mergeCell ref="A2:M2"/>
    <mergeCell ref="H4:J4"/>
  </mergeCells>
  <hyperlinks>
    <hyperlink ref="A2:B2" location="Índice!A1" display="Tabela 29 - Composição e evolução da estrutura do ativo agregado, a 31 de dezembro (2014-2017)" xr:uid="{00000000-0004-0000-2800-000000000000}"/>
  </hyperlinks>
  <pageMargins left="0.7" right="0.7" top="0.75" bottom="0.75" header="0.3" footer="0.3"/>
  <pageSetup paperSize="9" scale="58" orientation="landscape" horizontalDpi="360" verticalDpi="36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H27"/>
  <sheetViews>
    <sheetView showGridLines="0" workbookViewId="0">
      <selection activeCell="E5" sqref="E5"/>
    </sheetView>
  </sheetViews>
  <sheetFormatPr defaultColWidth="9.33203125" defaultRowHeight="14.4" x14ac:dyDescent="0.3"/>
  <cols>
    <col min="1" max="1" width="54.33203125" style="2" customWidth="1"/>
    <col min="2" max="4" width="15.6640625" style="2" customWidth="1"/>
    <col min="5" max="5" width="14.33203125" style="2" customWidth="1"/>
    <col min="6" max="16384" width="9.33203125" style="2"/>
  </cols>
  <sheetData>
    <row r="1" spans="1:6" s="34" customFormat="1" ht="13.2" customHeight="1" x14ac:dyDescent="0.3"/>
    <row r="2" spans="1:6" s="34" customFormat="1" ht="13.2" customHeight="1" x14ac:dyDescent="0.3">
      <c r="A2" s="582" t="s">
        <v>497</v>
      </c>
      <c r="B2" s="582"/>
      <c r="C2" s="582"/>
      <c r="D2" s="582"/>
      <c r="E2" s="582"/>
      <c r="F2" s="56"/>
    </row>
    <row r="3" spans="1:6" s="34" customFormat="1" ht="13.2" customHeight="1" x14ac:dyDescent="0.3"/>
    <row r="4" spans="1:6" s="34" customFormat="1" ht="13.2" customHeight="1" x14ac:dyDescent="0.3">
      <c r="A4" s="11"/>
      <c r="B4" s="176">
        <v>2021</v>
      </c>
      <c r="C4" s="513">
        <v>2022</v>
      </c>
      <c r="D4" s="556">
        <v>2023</v>
      </c>
      <c r="E4" s="13">
        <v>2024</v>
      </c>
    </row>
    <row r="5" spans="1:6" s="34" customFormat="1" ht="13.2" customHeight="1" x14ac:dyDescent="0.3">
      <c r="A5" s="14" t="s">
        <v>332</v>
      </c>
      <c r="B5" s="15"/>
      <c r="C5" s="15"/>
      <c r="D5" s="15"/>
      <c r="E5" s="16"/>
    </row>
    <row r="6" spans="1:6" s="34" customFormat="1" ht="13.2" customHeight="1" x14ac:dyDescent="0.3">
      <c r="A6" s="17" t="s">
        <v>21</v>
      </c>
      <c r="B6" s="18">
        <v>41506</v>
      </c>
      <c r="C6" s="18">
        <v>15845.537301639999</v>
      </c>
      <c r="D6" s="18">
        <v>3286.6956122699999</v>
      </c>
      <c r="E6" s="19">
        <v>132.1552647</v>
      </c>
    </row>
    <row r="7" spans="1:6" s="34" customFormat="1" ht="13.2" customHeight="1" x14ac:dyDescent="0.3">
      <c r="A7" s="17" t="s">
        <v>223</v>
      </c>
      <c r="B7" s="517">
        <v>0</v>
      </c>
      <c r="C7" s="21">
        <v>-0.61823501899388045</v>
      </c>
      <c r="D7" s="21">
        <v>-0.7925790997361869</v>
      </c>
      <c r="E7" s="20">
        <v>-0.95979084153499528</v>
      </c>
    </row>
    <row r="8" spans="1:6" s="34" customFormat="1" ht="13.2" customHeight="1" x14ac:dyDescent="0.3">
      <c r="A8" s="17" t="s">
        <v>415</v>
      </c>
      <c r="B8" s="21">
        <v>0.13116090642785139</v>
      </c>
      <c r="C8" s="21">
        <v>5.1603487329480745E-2</v>
      </c>
      <c r="D8" s="21">
        <v>1.1255957408856022E-2</v>
      </c>
      <c r="E8" s="20">
        <v>4.3641135425600392E-4</v>
      </c>
    </row>
    <row r="9" spans="1:6" s="34" customFormat="1" ht="13.2" customHeight="1" x14ac:dyDescent="0.3">
      <c r="A9" s="14" t="s">
        <v>333</v>
      </c>
      <c r="B9" s="22"/>
      <c r="C9" s="22"/>
      <c r="D9" s="22"/>
      <c r="E9" s="23"/>
    </row>
    <row r="10" spans="1:6" s="34" customFormat="1" ht="13.2" customHeight="1" x14ac:dyDescent="0.3">
      <c r="A10" s="17" t="s">
        <v>21</v>
      </c>
      <c r="B10" s="18">
        <v>26318</v>
      </c>
      <c r="C10" s="18">
        <v>28695.417707940003</v>
      </c>
      <c r="D10" s="18">
        <v>32520.795965270005</v>
      </c>
      <c r="E10" s="19">
        <v>29510.973268220005</v>
      </c>
    </row>
    <row r="11" spans="1:6" s="34" customFormat="1" ht="13.2" customHeight="1" x14ac:dyDescent="0.3">
      <c r="A11" s="17" t="s">
        <v>223</v>
      </c>
      <c r="B11" s="517">
        <v>0</v>
      </c>
      <c r="C11" s="21">
        <v>9.0334284821795174E-2</v>
      </c>
      <c r="D11" s="21">
        <v>0.13330972548524778</v>
      </c>
      <c r="E11" s="20">
        <v>-9.2550708176524554E-2</v>
      </c>
    </row>
    <row r="12" spans="1:6" s="34" customFormat="1" ht="13.2" customHeight="1" x14ac:dyDescent="0.3">
      <c r="A12" s="17" t="s">
        <v>415</v>
      </c>
      <c r="B12" s="21">
        <v>8.3166114185134504E-2</v>
      </c>
      <c r="C12" s="21">
        <v>9.3451146270223329E-2</v>
      </c>
      <c r="D12" s="21">
        <v>0.11137407824461019</v>
      </c>
      <c r="E12" s="20">
        <v>9.7452975775369335E-2</v>
      </c>
    </row>
    <row r="13" spans="1:6" s="34" customFormat="1" ht="13.2" customHeight="1" x14ac:dyDescent="0.3">
      <c r="A13" s="14" t="s">
        <v>334</v>
      </c>
      <c r="B13" s="24"/>
      <c r="C13" s="24"/>
      <c r="D13" s="24"/>
      <c r="E13" s="25"/>
    </row>
    <row r="14" spans="1:6" s="34" customFormat="1" ht="13.2" customHeight="1" x14ac:dyDescent="0.3">
      <c r="A14" s="17" t="s">
        <v>21</v>
      </c>
      <c r="B14" s="18">
        <v>80501</v>
      </c>
      <c r="C14" s="18">
        <v>84555.03404644999</v>
      </c>
      <c r="D14" s="18">
        <v>80641.787420359993</v>
      </c>
      <c r="E14" s="19">
        <v>83815.080402380001</v>
      </c>
    </row>
    <row r="15" spans="1:6" s="34" customFormat="1" ht="13.2" customHeight="1" x14ac:dyDescent="0.3">
      <c r="A15" s="17" t="s">
        <v>223</v>
      </c>
      <c r="B15" s="517">
        <v>0</v>
      </c>
      <c r="C15" s="21">
        <v>5.0360045793840902E-2</v>
      </c>
      <c r="D15" s="21">
        <v>-4.6280468930333218E-2</v>
      </c>
      <c r="E15" s="20">
        <v>3.9350479243207337E-2</v>
      </c>
    </row>
    <row r="16" spans="1:6" s="34" customFormat="1" ht="13.2" customHeight="1" x14ac:dyDescent="0.3">
      <c r="A16" s="17" t="s">
        <v>415</v>
      </c>
      <c r="B16" s="21">
        <v>0.25438693510211691</v>
      </c>
      <c r="C16" s="21">
        <v>0.27536678277285009</v>
      </c>
      <c r="D16" s="21">
        <v>0.27617419793574316</v>
      </c>
      <c r="E16" s="20">
        <v>0.27677938392021173</v>
      </c>
    </row>
    <row r="17" spans="1:8" s="34" customFormat="1" ht="13.2" customHeight="1" x14ac:dyDescent="0.3">
      <c r="A17" s="14" t="s">
        <v>350</v>
      </c>
      <c r="B17" s="24"/>
      <c r="C17" s="24"/>
      <c r="D17" s="24"/>
      <c r="E17" s="25"/>
    </row>
    <row r="18" spans="1:8" s="34" customFormat="1" ht="13.2" customHeight="1" x14ac:dyDescent="0.3">
      <c r="A18" s="17" t="s">
        <v>21</v>
      </c>
      <c r="B18" s="18">
        <v>168126</v>
      </c>
      <c r="C18" s="18">
        <v>177967.31464026001</v>
      </c>
      <c r="D18" s="18">
        <v>175545.81630395999</v>
      </c>
      <c r="E18" s="19">
        <v>189365.49127904</v>
      </c>
    </row>
    <row r="19" spans="1:8" s="34" customFormat="1" ht="13.2" customHeight="1" x14ac:dyDescent="0.3">
      <c r="A19" s="17" t="s">
        <v>223</v>
      </c>
      <c r="B19" s="517">
        <v>0</v>
      </c>
      <c r="C19" s="21">
        <v>5.8535352296848808E-2</v>
      </c>
      <c r="D19" s="21">
        <v>-1.3606421725218421E-2</v>
      </c>
      <c r="E19" s="20">
        <v>7.8724034933142839E-2</v>
      </c>
    </row>
    <row r="20" spans="1:8" s="34" customFormat="1" ht="13.2" customHeight="1" x14ac:dyDescent="0.3">
      <c r="A20" s="17" t="s">
        <v>415</v>
      </c>
      <c r="B20" s="21">
        <v>0.53028604428489723</v>
      </c>
      <c r="C20" s="21">
        <v>0.57957858362744585</v>
      </c>
      <c r="D20" s="21">
        <v>0.6011923417074605</v>
      </c>
      <c r="E20" s="20">
        <v>0.62433453121250748</v>
      </c>
    </row>
    <row r="21" spans="1:8" s="34" customFormat="1" ht="13.2" customHeight="1" x14ac:dyDescent="0.3">
      <c r="A21" s="26" t="s">
        <v>438</v>
      </c>
      <c r="B21" s="27">
        <f>+B18+B14</f>
        <v>248627</v>
      </c>
      <c r="C21" s="27">
        <f>+C18+C14</f>
        <v>262522.34868671</v>
      </c>
      <c r="D21" s="27">
        <f>+D18+D14</f>
        <v>256187.60372431998</v>
      </c>
      <c r="E21" s="28">
        <f>+E18+E14</f>
        <v>273180.57168141997</v>
      </c>
    </row>
    <row r="22" spans="1:8" s="34" customFormat="1" ht="13.2" customHeight="1" x14ac:dyDescent="0.3">
      <c r="A22" s="502" t="s">
        <v>340</v>
      </c>
      <c r="B22" s="27">
        <v>0</v>
      </c>
      <c r="C22" s="44">
        <f>+C21/B21-1</f>
        <v>5.5888333474280794E-2</v>
      </c>
      <c r="D22" s="44">
        <f>+D21/C21-1</f>
        <v>-2.4130307358897651E-2</v>
      </c>
      <c r="E22" s="31">
        <f>+E21/D21-1</f>
        <v>6.6330172537879317E-2</v>
      </c>
    </row>
    <row r="23" spans="1:8" s="34" customFormat="1" ht="13.2" customHeight="1" x14ac:dyDescent="0.3">
      <c r="A23" s="26" t="s">
        <v>349</v>
      </c>
      <c r="B23" s="27">
        <v>316451</v>
      </c>
      <c r="C23" s="27">
        <v>307063.30369629001</v>
      </c>
      <c r="D23" s="27">
        <v>291996.09530185995</v>
      </c>
      <c r="E23" s="28">
        <v>302822.70021434</v>
      </c>
    </row>
    <row r="24" spans="1:8" s="34" customFormat="1" ht="13.2" customHeight="1" x14ac:dyDescent="0.3">
      <c r="A24" s="29" t="s">
        <v>340</v>
      </c>
      <c r="B24" s="30">
        <v>0</v>
      </c>
      <c r="C24" s="44">
        <v>-2.9665560556642268E-2</v>
      </c>
      <c r="D24" s="44">
        <v>-4.9068736684122705E-2</v>
      </c>
      <c r="E24" s="31">
        <v>3.7077909899061234E-2</v>
      </c>
    </row>
    <row r="25" spans="1:8" ht="13.2" customHeight="1" x14ac:dyDescent="0.3">
      <c r="A25" s="1" t="s">
        <v>17</v>
      </c>
      <c r="B25" s="1"/>
      <c r="C25" s="1"/>
      <c r="D25" s="1"/>
    </row>
    <row r="26" spans="1:8" ht="13.2" customHeight="1" x14ac:dyDescent="0.3">
      <c r="A26" s="576" t="s">
        <v>442</v>
      </c>
      <c r="B26" s="576"/>
      <c r="C26" s="576"/>
      <c r="D26" s="576"/>
      <c r="E26" s="576"/>
      <c r="F26" s="576"/>
      <c r="G26" s="33"/>
      <c r="H26" s="33"/>
    </row>
    <row r="27" spans="1:8" ht="33" customHeight="1" x14ac:dyDescent="0.3">
      <c r="A27" s="3"/>
      <c r="B27" s="507"/>
      <c r="C27" s="507"/>
      <c r="D27" s="507"/>
      <c r="E27" s="507"/>
      <c r="F27" s="7"/>
    </row>
  </sheetData>
  <mergeCells count="2">
    <mergeCell ref="A2:E2"/>
    <mergeCell ref="A26:F26"/>
  </mergeCells>
  <hyperlinks>
    <hyperlink ref="A2:I2" location="Índice!A1" display="Tabela 31 - Composição e evolução do crédito bruto a clientes, por destinatário, a 31 de dezembro (2016-2017)" xr:uid="{00000000-0004-0000-2900-000000000000}"/>
  </hyperlinks>
  <pageMargins left="0.70866141732283472" right="0.70866141732283472" top="0.74803149606299213" bottom="0.74803149606299213" header="0.31496062992125984" footer="0.31496062992125984"/>
  <pageSetup paperSize="9" scale="70" orientation="portrait" verticalDpi="36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H17"/>
  <sheetViews>
    <sheetView showGridLines="0" workbookViewId="0">
      <selection activeCell="E3" sqref="E3"/>
    </sheetView>
  </sheetViews>
  <sheetFormatPr defaultColWidth="9.33203125" defaultRowHeight="14.4" x14ac:dyDescent="0.3"/>
  <cols>
    <col min="1" max="1" width="54.33203125" style="2" customWidth="1"/>
    <col min="2" max="4" width="15.6640625" style="2" customWidth="1"/>
    <col min="5" max="5" width="14.33203125" style="2" customWidth="1"/>
    <col min="6" max="16384" width="9.33203125" style="2"/>
  </cols>
  <sheetData>
    <row r="1" spans="1:8" s="34" customFormat="1" ht="13.2" customHeight="1" x14ac:dyDescent="0.3"/>
    <row r="2" spans="1:8" s="34" customFormat="1" ht="13.2" customHeight="1" x14ac:dyDescent="0.3">
      <c r="A2" s="582" t="s">
        <v>498</v>
      </c>
      <c r="B2" s="582"/>
      <c r="C2" s="582"/>
      <c r="D2" s="582"/>
      <c r="E2" s="582"/>
      <c r="F2" s="56"/>
    </row>
    <row r="3" spans="1:8" s="34" customFormat="1" ht="13.2" customHeight="1" x14ac:dyDescent="0.3"/>
    <row r="4" spans="1:8" s="34" customFormat="1" ht="13.2" customHeight="1" x14ac:dyDescent="0.3">
      <c r="A4" s="11"/>
      <c r="B4" s="506">
        <v>2021</v>
      </c>
      <c r="C4" s="513">
        <v>2022</v>
      </c>
      <c r="D4" s="556">
        <v>2023</v>
      </c>
      <c r="E4" s="13">
        <v>2024</v>
      </c>
    </row>
    <row r="5" spans="1:8" s="34" customFormat="1" ht="13.2" customHeight="1" x14ac:dyDescent="0.3">
      <c r="A5" s="14" t="s">
        <v>334</v>
      </c>
      <c r="B5" s="24"/>
      <c r="C5" s="24"/>
      <c r="D5" s="24"/>
      <c r="E5" s="25"/>
    </row>
    <row r="6" spans="1:8" s="34" customFormat="1" ht="13.2" customHeight="1" x14ac:dyDescent="0.3">
      <c r="A6" s="17" t="s">
        <v>21</v>
      </c>
      <c r="B6" s="18">
        <v>80501</v>
      </c>
      <c r="C6" s="18">
        <v>84555.03404644999</v>
      </c>
      <c r="D6" s="18">
        <v>80641.787420359993</v>
      </c>
      <c r="E6" s="19">
        <v>83815.080402380001</v>
      </c>
    </row>
    <row r="7" spans="1:8" s="34" customFormat="1" ht="13.2" customHeight="1" x14ac:dyDescent="0.3">
      <c r="A7" s="17" t="s">
        <v>223</v>
      </c>
      <c r="B7" s="18">
        <v>0</v>
      </c>
      <c r="C7" s="21">
        <v>5.0360045793840902E-2</v>
      </c>
      <c r="D7" s="21">
        <v>-4.6280468930333218E-2</v>
      </c>
      <c r="E7" s="20">
        <v>3.9350479243207337E-2</v>
      </c>
    </row>
    <row r="8" spans="1:8" s="34" customFormat="1" ht="13.2" customHeight="1" x14ac:dyDescent="0.3">
      <c r="A8" s="17" t="s">
        <v>415</v>
      </c>
      <c r="B8" s="21">
        <v>0.3237822119077976</v>
      </c>
      <c r="C8" s="21">
        <v>0.32208699361956655</v>
      </c>
      <c r="D8" s="21">
        <v>0.31477630551998736</v>
      </c>
      <c r="E8" s="20">
        <v>0.3068120104094525</v>
      </c>
      <c r="F8" s="347"/>
      <c r="G8" s="347"/>
    </row>
    <row r="9" spans="1:8" s="34" customFormat="1" ht="13.2" customHeight="1" x14ac:dyDescent="0.3">
      <c r="A9" s="14" t="s">
        <v>350</v>
      </c>
      <c r="B9" s="24"/>
      <c r="C9" s="24"/>
      <c r="D9" s="24"/>
      <c r="E9" s="25"/>
    </row>
    <row r="10" spans="1:8" s="34" customFormat="1" ht="13.2" customHeight="1" x14ac:dyDescent="0.3">
      <c r="A10" s="17" t="s">
        <v>21</v>
      </c>
      <c r="B10" s="18">
        <v>168126</v>
      </c>
      <c r="C10" s="18">
        <v>177967.31464026001</v>
      </c>
      <c r="D10" s="18">
        <v>175545.81630395999</v>
      </c>
      <c r="E10" s="19">
        <v>189365.49127904</v>
      </c>
    </row>
    <row r="11" spans="1:8" s="34" customFormat="1" ht="13.2" customHeight="1" x14ac:dyDescent="0.3">
      <c r="A11" s="17" t="s">
        <v>223</v>
      </c>
      <c r="B11" s="18">
        <v>0</v>
      </c>
      <c r="C11" s="21">
        <v>5.8535352296848808E-2</v>
      </c>
      <c r="D11" s="21">
        <v>-1.3606421725218421E-2</v>
      </c>
      <c r="E11" s="20">
        <v>7.8724034933142839E-2</v>
      </c>
    </row>
    <row r="12" spans="1:8" s="34" customFormat="1" ht="13.2" customHeight="1" x14ac:dyDescent="0.3">
      <c r="A12" s="17" t="s">
        <v>415</v>
      </c>
      <c r="B12" s="21">
        <v>0.67621778809220234</v>
      </c>
      <c r="C12" s="21">
        <v>0.6779130063804335</v>
      </c>
      <c r="D12" s="21">
        <v>0.68522369448001264</v>
      </c>
      <c r="E12" s="20">
        <v>0.69318798959054762</v>
      </c>
    </row>
    <row r="13" spans="1:8" s="34" customFormat="1" ht="13.2" customHeight="1" x14ac:dyDescent="0.3">
      <c r="A13" s="26" t="s">
        <v>349</v>
      </c>
      <c r="B13" s="27">
        <v>248627</v>
      </c>
      <c r="C13" s="27">
        <v>262522.34868671</v>
      </c>
      <c r="D13" s="27">
        <v>256187.60372431998</v>
      </c>
      <c r="E13" s="28">
        <v>273180.57168141997</v>
      </c>
    </row>
    <row r="14" spans="1:8" s="34" customFormat="1" ht="13.2" customHeight="1" x14ac:dyDescent="0.3">
      <c r="A14" s="29" t="s">
        <v>340</v>
      </c>
      <c r="B14" s="518">
        <v>0</v>
      </c>
      <c r="C14" s="44">
        <v>5.5888333474280794E-2</v>
      </c>
      <c r="D14" s="44">
        <v>-2.4130307358897651E-2</v>
      </c>
      <c r="E14" s="31">
        <v>6.6330172537879317E-2</v>
      </c>
    </row>
    <row r="15" spans="1:8" ht="13.2" customHeight="1" x14ac:dyDescent="0.3">
      <c r="A15" s="1" t="s">
        <v>17</v>
      </c>
      <c r="B15" s="1"/>
      <c r="C15" s="1"/>
      <c r="D15" s="1"/>
    </row>
    <row r="16" spans="1:8" ht="13.2" customHeight="1" x14ac:dyDescent="0.3">
      <c r="A16" s="576" t="s">
        <v>442</v>
      </c>
      <c r="B16" s="576"/>
      <c r="C16" s="576"/>
      <c r="D16" s="576"/>
      <c r="E16" s="576"/>
      <c r="F16" s="576"/>
      <c r="G16" s="576"/>
      <c r="H16" s="576"/>
    </row>
    <row r="17" spans="1:6" ht="33" customHeight="1" x14ac:dyDescent="0.3">
      <c r="A17" s="3"/>
      <c r="B17" s="507"/>
      <c r="C17" s="507"/>
      <c r="D17" s="507"/>
      <c r="E17" s="507"/>
      <c r="F17" s="7"/>
    </row>
  </sheetData>
  <mergeCells count="2">
    <mergeCell ref="A2:E2"/>
    <mergeCell ref="A16:H16"/>
  </mergeCells>
  <hyperlinks>
    <hyperlink ref="A2:I2" location="Índice!A1" display="Tabela 31 - Composição e evolução do crédito bruto a clientes, por destinatário, a 31 de dezembro (2016-2017)" xr:uid="{00000000-0004-0000-2A00-000000000000}"/>
  </hyperlinks>
  <pageMargins left="0.70866141732283472" right="0.70866141732283472" top="0.74803149606299213" bottom="0.74803149606299213" header="0.31496062992125984" footer="0.31496062992125984"/>
  <pageSetup paperSize="9" scale="61" orientation="portrait" verticalDpi="36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H19"/>
  <sheetViews>
    <sheetView showGridLines="0" workbookViewId="0">
      <selection activeCell="E3" sqref="E3"/>
    </sheetView>
  </sheetViews>
  <sheetFormatPr defaultColWidth="9.33203125" defaultRowHeight="14.4" x14ac:dyDescent="0.3"/>
  <cols>
    <col min="1" max="1" width="50.6640625" style="2" customWidth="1"/>
    <col min="2" max="5" width="14.33203125" style="2" customWidth="1"/>
    <col min="6" max="16384" width="9.33203125" style="2"/>
  </cols>
  <sheetData>
    <row r="1" spans="1:6" s="34" customFormat="1" ht="13.2" customHeight="1" x14ac:dyDescent="0.3"/>
    <row r="2" spans="1:6" s="34" customFormat="1" ht="13.2" customHeight="1" x14ac:dyDescent="0.3">
      <c r="A2" s="582" t="s">
        <v>499</v>
      </c>
      <c r="B2" s="582"/>
      <c r="C2" s="582"/>
      <c r="D2" s="582"/>
      <c r="E2" s="582"/>
      <c r="F2" s="56"/>
    </row>
    <row r="3" spans="1:6" s="34" customFormat="1" ht="13.2" customHeight="1" x14ac:dyDescent="0.3"/>
    <row r="4" spans="1:6" s="34" customFormat="1" ht="13.2" customHeight="1" x14ac:dyDescent="0.3">
      <c r="A4" s="11"/>
      <c r="B4" s="176">
        <v>2021</v>
      </c>
      <c r="C4" s="513">
        <v>2022</v>
      </c>
      <c r="D4" s="556">
        <v>2023</v>
      </c>
      <c r="E4" s="13">
        <v>2024</v>
      </c>
    </row>
    <row r="5" spans="1:6" s="34" customFormat="1" ht="13.2" customHeight="1" x14ac:dyDescent="0.3">
      <c r="A5" s="14" t="s">
        <v>269</v>
      </c>
      <c r="B5" s="15"/>
      <c r="C5" s="15"/>
      <c r="D5" s="15"/>
      <c r="E5" s="16"/>
    </row>
    <row r="6" spans="1:6" s="34" customFormat="1" ht="13.2" customHeight="1" x14ac:dyDescent="0.3">
      <c r="A6" s="17" t="s">
        <v>21</v>
      </c>
      <c r="B6" s="18">
        <v>160950.05150263998</v>
      </c>
      <c r="C6" s="18">
        <v>167639.57713056001</v>
      </c>
      <c r="D6" s="18">
        <v>131975.48389729002</v>
      </c>
      <c r="E6" s="19">
        <v>136380.36498387001</v>
      </c>
    </row>
    <row r="7" spans="1:6" s="34" customFormat="1" ht="13.2" customHeight="1" x14ac:dyDescent="0.3">
      <c r="A7" s="17" t="s">
        <v>325</v>
      </c>
      <c r="B7" s="517">
        <v>0</v>
      </c>
      <c r="C7" s="21">
        <v>4.1562743009189385E-2</v>
      </c>
      <c r="D7" s="21">
        <v>-0.21274268191152923</v>
      </c>
      <c r="E7" s="20">
        <v>3.3376510216155619E-2</v>
      </c>
    </row>
    <row r="8" spans="1:6" s="34" customFormat="1" ht="13.2" customHeight="1" x14ac:dyDescent="0.3">
      <c r="A8" s="17" t="s">
        <v>415</v>
      </c>
      <c r="B8" s="21">
        <v>0.50860950709733066</v>
      </c>
      <c r="C8" s="21">
        <v>0.545944685167706</v>
      </c>
      <c r="D8" s="21">
        <v>0.45197688212121073</v>
      </c>
      <c r="E8" s="20">
        <v>0.45036374661906881</v>
      </c>
    </row>
    <row r="9" spans="1:6" s="34" customFormat="1" ht="13.2" customHeight="1" x14ac:dyDescent="0.3">
      <c r="A9" s="14" t="s">
        <v>427</v>
      </c>
      <c r="B9" s="22"/>
      <c r="C9" s="22"/>
      <c r="D9" s="22"/>
      <c r="E9" s="23"/>
    </row>
    <row r="10" spans="1:6" s="34" customFormat="1" ht="13.2" customHeight="1" x14ac:dyDescent="0.3">
      <c r="A10" s="17" t="s">
        <v>21</v>
      </c>
      <c r="B10" s="18">
        <v>149864.61711482998</v>
      </c>
      <c r="C10" s="18">
        <v>130748.43485006</v>
      </c>
      <c r="D10" s="18">
        <v>147398.00425760998</v>
      </c>
      <c r="E10" s="19">
        <v>160110.03500609004</v>
      </c>
    </row>
    <row r="11" spans="1:6" s="34" customFormat="1" ht="13.2" customHeight="1" x14ac:dyDescent="0.3">
      <c r="A11" s="17" t="s">
        <v>325</v>
      </c>
      <c r="B11" s="517">
        <v>0</v>
      </c>
      <c r="C11" s="21">
        <v>-0.12755634140193806</v>
      </c>
      <c r="D11" s="21">
        <v>0.12734048730023728</v>
      </c>
      <c r="E11" s="20">
        <v>8.6242895977499234E-2</v>
      </c>
    </row>
    <row r="12" spans="1:6" s="34" customFormat="1" ht="13.2" customHeight="1" x14ac:dyDescent="0.3">
      <c r="A12" s="17" t="s">
        <v>415</v>
      </c>
      <c r="B12" s="21">
        <v>0.47357902858983314</v>
      </c>
      <c r="C12" s="21">
        <v>0.42580287019450963</v>
      </c>
      <c r="D12" s="21">
        <v>0.50479443929973333</v>
      </c>
      <c r="E12" s="20">
        <v>0.52872534286868433</v>
      </c>
    </row>
    <row r="13" spans="1:6" s="34" customFormat="1" ht="13.2" customHeight="1" x14ac:dyDescent="0.3">
      <c r="A13" s="14" t="s">
        <v>270</v>
      </c>
      <c r="B13" s="24"/>
      <c r="C13" s="24"/>
      <c r="D13" s="24"/>
      <c r="E13" s="25"/>
    </row>
    <row r="14" spans="1:6" s="34" customFormat="1" ht="13.2" customHeight="1" x14ac:dyDescent="0.3">
      <c r="A14" s="17" t="s">
        <v>21</v>
      </c>
      <c r="B14" s="18">
        <v>5636.4579475700002</v>
      </c>
      <c r="C14" s="18">
        <v>8675.2889086699997</v>
      </c>
      <c r="D14" s="18">
        <v>12622.605268959998</v>
      </c>
      <c r="E14" s="19">
        <v>6332.2983459799998</v>
      </c>
    </row>
    <row r="15" spans="1:6" s="34" customFormat="1" ht="13.2" customHeight="1" x14ac:dyDescent="0.3">
      <c r="A15" s="17" t="s">
        <v>325</v>
      </c>
      <c r="B15" s="517">
        <v>0</v>
      </c>
      <c r="C15" s="21">
        <v>0.53913840737694252</v>
      </c>
      <c r="D15" s="21">
        <v>0.45500690545822509</v>
      </c>
      <c r="E15" s="20">
        <v>-0.49833665784102188</v>
      </c>
    </row>
    <row r="16" spans="1:6" s="34" customFormat="1" ht="13.2" customHeight="1" x14ac:dyDescent="0.3">
      <c r="A16" s="17" t="s">
        <v>415</v>
      </c>
      <c r="B16" s="44">
        <v>1.7811464312836135E-2</v>
      </c>
      <c r="C16" s="44">
        <v>2.8252444637784403E-2</v>
      </c>
      <c r="D16" s="44">
        <v>4.3228678579055817E-2</v>
      </c>
      <c r="E16" s="31">
        <v>2.0910910512246965E-2</v>
      </c>
    </row>
    <row r="17" spans="1:8" s="34" customFormat="1" ht="13.2" customHeight="1" x14ac:dyDescent="0.3">
      <c r="A17" s="55" t="s">
        <v>355</v>
      </c>
      <c r="B17" s="48">
        <v>316451.12656503997</v>
      </c>
      <c r="C17" s="48">
        <v>307063.30088929</v>
      </c>
      <c r="D17" s="48">
        <v>291996.09342386003</v>
      </c>
      <c r="E17" s="49">
        <v>302822.69833594002</v>
      </c>
    </row>
    <row r="18" spans="1:8" ht="13.2" customHeight="1" x14ac:dyDescent="0.3">
      <c r="A18" s="1" t="s">
        <v>17</v>
      </c>
    </row>
    <row r="19" spans="1:8" ht="13.2" customHeight="1" x14ac:dyDescent="0.3">
      <c r="A19" s="576" t="s">
        <v>442</v>
      </c>
      <c r="B19" s="576"/>
      <c r="C19" s="576"/>
      <c r="D19" s="576"/>
      <c r="E19" s="576"/>
      <c r="F19" s="576"/>
      <c r="G19" s="576"/>
      <c r="H19" s="576"/>
    </row>
  </sheetData>
  <mergeCells count="2">
    <mergeCell ref="A2:E2"/>
    <mergeCell ref="A19:H19"/>
  </mergeCells>
  <hyperlinks>
    <hyperlink ref="A2:I2" location="Índice!A1" display="Tabela 31 - Composição e evolução do crédito bruto a clientes, por destinatário, a 31 de dezembro (2016-2017)" xr:uid="{00000000-0004-0000-2B00-000000000000}"/>
  </hyperlinks>
  <pageMargins left="0.70866141732283472" right="0.70866141732283472" top="0.74803149606299213" bottom="0.74803149606299213" header="0.31496062992125984" footer="0.31496062992125984"/>
  <pageSetup paperSize="9" orientation="landscape" verticalDpi="36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H25"/>
  <sheetViews>
    <sheetView showGridLines="0" workbookViewId="0">
      <selection activeCell="E3" sqref="E3"/>
    </sheetView>
  </sheetViews>
  <sheetFormatPr defaultColWidth="9.33203125" defaultRowHeight="14.4" x14ac:dyDescent="0.3"/>
  <cols>
    <col min="1" max="1" width="50.6640625" style="2" customWidth="1"/>
    <col min="2" max="5" width="14.33203125" style="2" customWidth="1"/>
    <col min="6" max="16384" width="9.33203125" style="2"/>
  </cols>
  <sheetData>
    <row r="1" spans="1:5" s="34" customFormat="1" ht="13.2" customHeight="1" x14ac:dyDescent="0.3"/>
    <row r="2" spans="1:5" s="34" customFormat="1" ht="13.2" customHeight="1" x14ac:dyDescent="0.3">
      <c r="A2" s="582" t="s">
        <v>500</v>
      </c>
      <c r="B2" s="582"/>
      <c r="C2" s="582"/>
      <c r="D2" s="582"/>
      <c r="E2" s="582"/>
    </row>
    <row r="3" spans="1:5" s="34" customFormat="1" ht="13.2" customHeight="1" x14ac:dyDescent="0.3"/>
    <row r="4" spans="1:5" s="34" customFormat="1" ht="13.2" customHeight="1" x14ac:dyDescent="0.3">
      <c r="A4" s="11"/>
      <c r="B4" s="514">
        <v>2021</v>
      </c>
      <c r="C4" s="514">
        <v>2022</v>
      </c>
      <c r="D4" s="556">
        <v>2023</v>
      </c>
      <c r="E4" s="499">
        <v>2024</v>
      </c>
    </row>
    <row r="5" spans="1:5" s="34" customFormat="1" ht="13.2" customHeight="1" x14ac:dyDescent="0.3">
      <c r="A5" s="51" t="s">
        <v>267</v>
      </c>
      <c r="B5" s="22"/>
      <c r="C5" s="22"/>
      <c r="D5" s="22"/>
      <c r="E5" s="23"/>
    </row>
    <row r="6" spans="1:5" s="34" customFormat="1" ht="13.2" customHeight="1" x14ac:dyDescent="0.3">
      <c r="A6" s="17" t="s">
        <v>21</v>
      </c>
      <c r="B6" s="18">
        <v>1443.9567546399999</v>
      </c>
      <c r="C6" s="18">
        <v>1430.75318462</v>
      </c>
      <c r="D6" s="18">
        <v>2109.49619695</v>
      </c>
      <c r="E6" s="19">
        <v>1447.3035016799997</v>
      </c>
    </row>
    <row r="7" spans="1:5" s="34" customFormat="1" ht="13.2" customHeight="1" x14ac:dyDescent="0.3">
      <c r="A7" s="17" t="s">
        <v>223</v>
      </c>
      <c r="B7" s="517">
        <v>0</v>
      </c>
      <c r="C7" s="21">
        <v>-9.1440203992063651E-3</v>
      </c>
      <c r="D7" s="21">
        <v>0.47439559780555052</v>
      </c>
      <c r="E7" s="20">
        <v>-0.3139103527313426</v>
      </c>
    </row>
    <row r="8" spans="1:5" s="34" customFormat="1" ht="13.2" customHeight="1" x14ac:dyDescent="0.3">
      <c r="A8" s="17" t="s">
        <v>416</v>
      </c>
      <c r="B8" s="21">
        <v>7.8355450695442447E-2</v>
      </c>
      <c r="C8" s="21">
        <v>8.6367159319876111E-2</v>
      </c>
      <c r="D8" s="21">
        <v>0.11027505098326129</v>
      </c>
      <c r="E8" s="20">
        <v>7.5658570831638947E-2</v>
      </c>
    </row>
    <row r="9" spans="1:5" s="34" customFormat="1" ht="13.2" customHeight="1" x14ac:dyDescent="0.3">
      <c r="A9" s="14" t="s">
        <v>363</v>
      </c>
      <c r="B9" s="24"/>
      <c r="C9" s="24"/>
      <c r="D9" s="24"/>
      <c r="E9" s="25"/>
    </row>
    <row r="10" spans="1:5" s="34" customFormat="1" ht="13.2" customHeight="1" x14ac:dyDescent="0.3">
      <c r="A10" s="17" t="s">
        <v>21</v>
      </c>
      <c r="B10" s="18">
        <v>6217.3467872299998</v>
      </c>
      <c r="C10" s="18">
        <v>3049.40789038</v>
      </c>
      <c r="D10" s="18">
        <v>5181.94971214</v>
      </c>
      <c r="E10" s="19">
        <v>6494.52221147</v>
      </c>
    </row>
    <row r="11" spans="1:5" s="34" customFormat="1" ht="13.2" customHeight="1" x14ac:dyDescent="0.3">
      <c r="A11" s="17" t="s">
        <v>223</v>
      </c>
      <c r="B11" s="517">
        <v>0</v>
      </c>
      <c r="C11" s="21">
        <v>-0.50953228205908141</v>
      </c>
      <c r="D11" s="21">
        <v>0.69932980382439247</v>
      </c>
      <c r="E11" s="20">
        <v>0.25329703533304726</v>
      </c>
    </row>
    <row r="12" spans="1:5" s="34" customFormat="1" ht="13.2" customHeight="1" x14ac:dyDescent="0.3">
      <c r="A12" s="17" t="s">
        <v>416</v>
      </c>
      <c r="B12" s="21">
        <v>0.33738060927228036</v>
      </c>
      <c r="C12" s="21">
        <v>0.18507696025480874</v>
      </c>
      <c r="D12" s="21">
        <v>0.27088921493442214</v>
      </c>
      <c r="E12" s="20">
        <v>0.33950464998100793</v>
      </c>
    </row>
    <row r="13" spans="1:5" s="34" customFormat="1" ht="13.2" customHeight="1" x14ac:dyDescent="0.3">
      <c r="A13" s="14" t="s">
        <v>268</v>
      </c>
      <c r="B13" s="24"/>
      <c r="C13" s="24"/>
      <c r="D13" s="24"/>
      <c r="E13" s="25"/>
    </row>
    <row r="14" spans="1:5" s="34" customFormat="1" ht="13.2" customHeight="1" x14ac:dyDescent="0.3">
      <c r="A14" s="17" t="s">
        <v>21</v>
      </c>
      <c r="B14" s="18">
        <v>194.00700900000001</v>
      </c>
      <c r="C14" s="18">
        <v>257.847463</v>
      </c>
      <c r="D14" s="18">
        <v>298.59549800000002</v>
      </c>
      <c r="E14" s="19">
        <v>344.87925200000001</v>
      </c>
    </row>
    <row r="15" spans="1:5" s="34" customFormat="1" ht="13.2" customHeight="1" x14ac:dyDescent="0.3">
      <c r="A15" s="17" t="s">
        <v>223</v>
      </c>
      <c r="B15" s="517">
        <v>0</v>
      </c>
      <c r="C15" s="21">
        <v>0.32906261649546886</v>
      </c>
      <c r="D15" s="21">
        <v>0.15803155294182591</v>
      </c>
      <c r="E15" s="20">
        <v>0.15500486212956899</v>
      </c>
    </row>
    <row r="16" spans="1:5" s="34" customFormat="1" ht="13.2" customHeight="1" x14ac:dyDescent="0.3">
      <c r="A16" s="17" t="s">
        <v>416</v>
      </c>
      <c r="B16" s="21">
        <v>1.0527674446912176E-2</v>
      </c>
      <c r="C16" s="21">
        <v>1.5564915847495758E-2</v>
      </c>
      <c r="D16" s="21">
        <v>1.5609240639035274E-2</v>
      </c>
      <c r="E16" s="20">
        <v>1.8028748832236201E-2</v>
      </c>
    </row>
    <row r="17" spans="1:8" s="34" customFormat="1" ht="13.2" customHeight="1" x14ac:dyDescent="0.3">
      <c r="A17" s="14" t="s">
        <v>364</v>
      </c>
      <c r="B17" s="24"/>
      <c r="C17" s="24"/>
      <c r="D17" s="24"/>
      <c r="E17" s="25"/>
    </row>
    <row r="18" spans="1:8" s="34" customFormat="1" ht="13.2" customHeight="1" x14ac:dyDescent="0.3">
      <c r="A18" s="17" t="s">
        <v>21</v>
      </c>
      <c r="B18" s="18">
        <v>10572.976719819999</v>
      </c>
      <c r="C18" s="18">
        <v>11827.931524020001</v>
      </c>
      <c r="D18" s="18">
        <v>11539.36436639</v>
      </c>
      <c r="E18" s="19">
        <v>13648.20474727</v>
      </c>
      <c r="G18" s="500"/>
    </row>
    <row r="19" spans="1:8" s="34" customFormat="1" ht="13.2" customHeight="1" x14ac:dyDescent="0.3">
      <c r="A19" s="17" t="s">
        <v>223</v>
      </c>
      <c r="B19" s="517">
        <v>0</v>
      </c>
      <c r="C19" s="21">
        <v>0.11869455853879596</v>
      </c>
      <c r="D19" s="21">
        <v>-2.4397094034910749E-2</v>
      </c>
      <c r="E19" s="20">
        <v>0.18275186690718326</v>
      </c>
    </row>
    <row r="20" spans="1:8" s="34" customFormat="1" ht="13.2" customHeight="1" x14ac:dyDescent="0.3">
      <c r="A20" s="17" t="s">
        <v>416</v>
      </c>
      <c r="B20" s="21">
        <v>0.57373626558536506</v>
      </c>
      <c r="C20" s="21">
        <v>0.7139909645778193</v>
      </c>
      <c r="D20" s="21">
        <v>0.60322649344328128</v>
      </c>
      <c r="E20" s="20">
        <v>0.71346726128791471</v>
      </c>
    </row>
    <row r="21" spans="1:8" s="34" customFormat="1" ht="13.2" customHeight="1" x14ac:dyDescent="0.3">
      <c r="A21" s="26" t="s">
        <v>365</v>
      </c>
      <c r="B21" s="27">
        <v>18428.287270689998</v>
      </c>
      <c r="C21" s="27">
        <v>16565.940062020003</v>
      </c>
      <c r="D21" s="27">
        <v>19129.405773480001</v>
      </c>
      <c r="E21" s="28">
        <v>21934.909712419998</v>
      </c>
      <c r="G21" s="500"/>
    </row>
    <row r="22" spans="1:8" s="34" customFormat="1" ht="13.2" customHeight="1" x14ac:dyDescent="0.3">
      <c r="A22" s="29" t="s">
        <v>340</v>
      </c>
      <c r="B22" s="518">
        <v>0</v>
      </c>
      <c r="C22" s="44">
        <v>-0.10105915874407057</v>
      </c>
      <c r="D22" s="44">
        <v>0.15474314779981269</v>
      </c>
      <c r="E22" s="31">
        <v>0.14665923093279765</v>
      </c>
    </row>
    <row r="23" spans="1:8" ht="13.2" customHeight="1" x14ac:dyDescent="0.3">
      <c r="A23" s="1" t="s">
        <v>17</v>
      </c>
    </row>
    <row r="24" spans="1:8" ht="13.2" customHeight="1" x14ac:dyDescent="0.3">
      <c r="A24" s="576" t="s">
        <v>442</v>
      </c>
      <c r="B24" s="576"/>
      <c r="C24" s="576"/>
      <c r="D24" s="576"/>
      <c r="E24" s="576"/>
      <c r="F24" s="576"/>
      <c r="G24" s="576"/>
      <c r="H24" s="576"/>
    </row>
    <row r="25" spans="1:8" x14ac:dyDescent="0.3">
      <c r="D25" s="7"/>
      <c r="E25" s="7"/>
    </row>
  </sheetData>
  <mergeCells count="2">
    <mergeCell ref="A24:H24"/>
    <mergeCell ref="A2:E2"/>
  </mergeCells>
  <hyperlinks>
    <hyperlink ref="A2:E2" location="Índice!A1" display="Tabela 40 - Títulos de dívida emitidos, a 31 de dezembro de 2018 e 2019" xr:uid="{00000000-0004-0000-2C00-000000000000}"/>
  </hyperlinks>
  <pageMargins left="0.70866141732283472" right="0.70866141732283472" top="0.74803149606299213" bottom="0.74803149606299213" header="0.31496062992125984" footer="0.31496062992125984"/>
  <pageSetup paperSize="9" scale="64" orientation="portrait" verticalDpi="36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H36"/>
  <sheetViews>
    <sheetView showGridLines="0" workbookViewId="0">
      <selection activeCell="E3" sqref="E3"/>
    </sheetView>
  </sheetViews>
  <sheetFormatPr defaultColWidth="9.33203125" defaultRowHeight="14.4" x14ac:dyDescent="0.3"/>
  <cols>
    <col min="1" max="1" width="78.33203125" style="2" customWidth="1"/>
    <col min="2" max="5" width="14.33203125" style="2" customWidth="1"/>
    <col min="6" max="16384" width="9.33203125" style="2"/>
  </cols>
  <sheetData>
    <row r="1" spans="1:5" s="34" customFormat="1" ht="13.2" customHeight="1" x14ac:dyDescent="0.3"/>
    <row r="2" spans="1:5" s="34" customFormat="1" ht="13.2" customHeight="1" x14ac:dyDescent="0.3">
      <c r="A2" s="582" t="s">
        <v>501</v>
      </c>
      <c r="B2" s="582"/>
      <c r="C2" s="582"/>
      <c r="D2" s="582"/>
      <c r="E2" s="582"/>
    </row>
    <row r="3" spans="1:5" s="34" customFormat="1" ht="13.2" customHeight="1" x14ac:dyDescent="0.3"/>
    <row r="4" spans="1:5" s="34" customFormat="1" ht="13.2" customHeight="1" x14ac:dyDescent="0.3">
      <c r="A4" s="11"/>
      <c r="B4" s="12">
        <v>2021</v>
      </c>
      <c r="C4" s="12">
        <v>2022</v>
      </c>
      <c r="D4" s="12">
        <v>2023</v>
      </c>
      <c r="E4" s="13">
        <v>2024</v>
      </c>
    </row>
    <row r="5" spans="1:5" s="34" customFormat="1" ht="13.2" customHeight="1" x14ac:dyDescent="0.3">
      <c r="A5" s="14" t="s">
        <v>289</v>
      </c>
      <c r="B5" s="22"/>
      <c r="C5" s="22"/>
      <c r="D5" s="22"/>
      <c r="E5" s="23"/>
    </row>
    <row r="6" spans="1:5" s="34" customFormat="1" ht="13.2" customHeight="1" x14ac:dyDescent="0.3">
      <c r="A6" s="17" t="s">
        <v>21</v>
      </c>
      <c r="B6" s="18">
        <v>801.32335450999983</v>
      </c>
      <c r="C6" s="18">
        <v>413.60500180999998</v>
      </c>
      <c r="D6" s="18">
        <v>307.78373755000001</v>
      </c>
      <c r="E6" s="19">
        <v>403.72927412000007</v>
      </c>
    </row>
    <row r="7" spans="1:5" s="34" customFormat="1" ht="13.2" customHeight="1" x14ac:dyDescent="0.3">
      <c r="A7" s="17" t="s">
        <v>223</v>
      </c>
      <c r="B7" s="517">
        <v>0</v>
      </c>
      <c r="C7" s="21">
        <v>-0.48384756355576986</v>
      </c>
      <c r="D7" s="21">
        <v>-0.25585102645497426</v>
      </c>
      <c r="E7" s="20">
        <v>0.31173036409830956</v>
      </c>
    </row>
    <row r="8" spans="1:5" s="34" customFormat="1" ht="13.2" customHeight="1" x14ac:dyDescent="0.3">
      <c r="A8" s="17" t="s">
        <v>417</v>
      </c>
      <c r="B8" s="21">
        <v>0.11503847495123705</v>
      </c>
      <c r="C8" s="21">
        <v>5.1932033579316167E-2</v>
      </c>
      <c r="D8" s="21">
        <v>2.9614221673658445E-2</v>
      </c>
      <c r="E8" s="20">
        <v>3.8845873778476044E-2</v>
      </c>
    </row>
    <row r="9" spans="1:5" s="34" customFormat="1" ht="13.2" customHeight="1" x14ac:dyDescent="0.3">
      <c r="A9" s="14" t="s">
        <v>408</v>
      </c>
      <c r="B9" s="22"/>
      <c r="C9" s="22"/>
      <c r="D9" s="22"/>
      <c r="E9" s="23"/>
    </row>
    <row r="10" spans="1:5" s="34" customFormat="1" ht="13.2" customHeight="1" x14ac:dyDescent="0.3">
      <c r="A10" s="17" t="s">
        <v>21</v>
      </c>
      <c r="B10" s="18">
        <v>-1.664161</v>
      </c>
      <c r="C10" s="18">
        <v>-151.088538</v>
      </c>
      <c r="D10" s="18">
        <v>32.673839999999998</v>
      </c>
      <c r="E10" s="19">
        <v>212.25523509999999</v>
      </c>
    </row>
    <row r="11" spans="1:5" s="34" customFormat="1" ht="13.2" customHeight="1" x14ac:dyDescent="0.3">
      <c r="A11" s="17" t="s">
        <v>223</v>
      </c>
      <c r="B11" s="517">
        <v>0</v>
      </c>
      <c r="C11" s="21">
        <v>89.789615908556925</v>
      </c>
      <c r="D11" s="21">
        <v>-1.2162562457252712</v>
      </c>
      <c r="E11" s="20">
        <v>5.496182729057864</v>
      </c>
    </row>
    <row r="12" spans="1:5" s="34" customFormat="1" ht="13.2" customHeight="1" x14ac:dyDescent="0.3">
      <c r="A12" s="17" t="s">
        <v>417</v>
      </c>
      <c r="B12" s="21">
        <v>-2.3890797945155429E-4</v>
      </c>
      <c r="C12" s="21">
        <v>-1.8970599955341449E-2</v>
      </c>
      <c r="D12" s="21">
        <v>3.1437994365522909E-3</v>
      </c>
      <c r="E12" s="20">
        <v>2.0422695603352838E-2</v>
      </c>
    </row>
    <row r="13" spans="1:5" s="34" customFormat="1" ht="13.2" customHeight="1" x14ac:dyDescent="0.3">
      <c r="A13" s="14" t="s">
        <v>419</v>
      </c>
      <c r="B13" s="22"/>
      <c r="C13" s="22"/>
      <c r="D13" s="22"/>
      <c r="E13" s="23"/>
    </row>
    <row r="14" spans="1:5" s="34" customFormat="1" ht="13.2" customHeight="1" x14ac:dyDescent="0.3">
      <c r="A14" s="17" t="s">
        <v>21</v>
      </c>
      <c r="B14" s="18">
        <v>2182.9874061099999</v>
      </c>
      <c r="C14" s="18">
        <v>1979.0600327399995</v>
      </c>
      <c r="D14" s="18">
        <v>2494.2396930199998</v>
      </c>
      <c r="E14" s="19">
        <v>2680.1081115299994</v>
      </c>
    </row>
    <row r="15" spans="1:5" s="34" customFormat="1" ht="13.2" customHeight="1" x14ac:dyDescent="0.3">
      <c r="A15" s="17" t="s">
        <v>223</v>
      </c>
      <c r="B15" s="517">
        <v>0</v>
      </c>
      <c r="C15" s="21">
        <v>-9.3416651328003364E-2</v>
      </c>
      <c r="D15" s="21">
        <v>0.26031532735605611</v>
      </c>
      <c r="E15" s="20">
        <v>7.4519068488142048E-2</v>
      </c>
    </row>
    <row r="16" spans="1:5" s="34" customFormat="1" ht="13.2" customHeight="1" x14ac:dyDescent="0.3">
      <c r="A16" s="17" t="s">
        <v>417</v>
      </c>
      <c r="B16" s="21">
        <v>0.31339101827403099</v>
      </c>
      <c r="C16" s="21">
        <v>0.24948977073770803</v>
      </c>
      <c r="D16" s="21">
        <v>0.23998983105575086</v>
      </c>
      <c r="E16" s="20">
        <v>0.25787364971265198</v>
      </c>
    </row>
    <row r="17" spans="1:5" s="34" customFormat="1" ht="13.2" customHeight="1" x14ac:dyDescent="0.3">
      <c r="A17" s="14" t="s">
        <v>420</v>
      </c>
      <c r="B17" s="24"/>
      <c r="C17" s="24"/>
      <c r="D17" s="24"/>
      <c r="E17" s="25"/>
    </row>
    <row r="18" spans="1:5" s="34" customFormat="1" ht="13.2" customHeight="1" x14ac:dyDescent="0.3">
      <c r="A18" s="17" t="s">
        <v>21</v>
      </c>
      <c r="B18" s="18">
        <v>524.56574957999999</v>
      </c>
      <c r="C18" s="18">
        <v>493.90375549999999</v>
      </c>
      <c r="D18" s="18">
        <v>1446.2658765300002</v>
      </c>
      <c r="E18" s="19">
        <v>1698.6754883699998</v>
      </c>
    </row>
    <row r="19" spans="1:5" s="34" customFormat="1" ht="13.2" customHeight="1" x14ac:dyDescent="0.3">
      <c r="A19" s="17" t="s">
        <v>223</v>
      </c>
      <c r="B19" s="517">
        <v>0</v>
      </c>
      <c r="C19" s="21">
        <v>-5.845214656990072E-2</v>
      </c>
      <c r="D19" s="21">
        <v>1.9282342165345212</v>
      </c>
      <c r="E19" s="20">
        <v>0.17452504130540736</v>
      </c>
    </row>
    <row r="20" spans="1:5" s="34" customFormat="1" ht="13.2" customHeight="1" x14ac:dyDescent="0.3">
      <c r="A20" s="17" t="s">
        <v>417</v>
      </c>
      <c r="B20" s="21">
        <v>7.530698251049496E-2</v>
      </c>
      <c r="C20" s="21">
        <v>6.2014304235515703E-2</v>
      </c>
      <c r="D20" s="21">
        <v>0.13915627449175916</v>
      </c>
      <c r="E20" s="20">
        <v>0.16344252904534004</v>
      </c>
    </row>
    <row r="21" spans="1:5" s="34" customFormat="1" ht="13.2" customHeight="1" x14ac:dyDescent="0.3">
      <c r="A21" s="14" t="s">
        <v>421</v>
      </c>
      <c r="B21" s="24"/>
      <c r="C21" s="24"/>
      <c r="D21" s="24"/>
      <c r="E21" s="25"/>
    </row>
    <row r="22" spans="1:5" s="34" customFormat="1" ht="13.2" customHeight="1" x14ac:dyDescent="0.3">
      <c r="A22" s="17" t="s">
        <v>21</v>
      </c>
      <c r="B22" s="18">
        <v>83.89394265</v>
      </c>
      <c r="C22" s="18">
        <v>80.751535969999992</v>
      </c>
      <c r="D22" s="18">
        <v>68.540632979999998</v>
      </c>
      <c r="E22" s="19">
        <v>68.510456480000002</v>
      </c>
    </row>
    <row r="23" spans="1:5" s="34" customFormat="1" ht="13.2" customHeight="1" x14ac:dyDescent="0.3">
      <c r="A23" s="17" t="s">
        <v>223</v>
      </c>
      <c r="B23" s="517">
        <v>0</v>
      </c>
      <c r="C23" s="21">
        <v>-3.7456895941938462E-2</v>
      </c>
      <c r="D23" s="21">
        <v>-0.1512157365593203</v>
      </c>
      <c r="E23" s="20">
        <v>-4.4027168539284567E-4</v>
      </c>
    </row>
    <row r="24" spans="1:5" s="34" customFormat="1" ht="13.2" customHeight="1" x14ac:dyDescent="0.3">
      <c r="A24" s="17" t="s">
        <v>417</v>
      </c>
      <c r="B24" s="21">
        <v>1.2043866144403141E-2</v>
      </c>
      <c r="C24" s="21">
        <v>1.0139121768894444E-2</v>
      </c>
      <c r="D24" s="21">
        <v>6.5948172404425489E-3</v>
      </c>
      <c r="E24" s="20">
        <v>6.5919137291412418E-3</v>
      </c>
    </row>
    <row r="25" spans="1:5" s="34" customFormat="1" ht="13.2" customHeight="1" x14ac:dyDescent="0.3">
      <c r="A25" s="14" t="s">
        <v>264</v>
      </c>
      <c r="B25" s="24"/>
      <c r="C25" s="24"/>
      <c r="D25" s="24"/>
      <c r="E25" s="25"/>
    </row>
    <row r="26" spans="1:5" s="34" customFormat="1" ht="13.2" customHeight="1" x14ac:dyDescent="0.3">
      <c r="A26" s="17" t="s">
        <v>21</v>
      </c>
      <c r="B26" s="18">
        <v>3374.5924002585994</v>
      </c>
      <c r="C26" s="18">
        <v>5148.1203334562006</v>
      </c>
      <c r="D26" s="18">
        <v>6042.4268434400001</v>
      </c>
      <c r="E26" s="19">
        <v>5050.6808860836982</v>
      </c>
    </row>
    <row r="27" spans="1:5" s="34" customFormat="1" ht="13.2" customHeight="1" x14ac:dyDescent="0.3">
      <c r="A27" s="17" t="s">
        <v>223</v>
      </c>
      <c r="B27" s="517">
        <v>0</v>
      </c>
      <c r="C27" s="21">
        <v>0.52555322920234548</v>
      </c>
      <c r="D27" s="21">
        <v>0.17371515272709348</v>
      </c>
      <c r="E27" s="20">
        <v>-0.16413040373554499</v>
      </c>
    </row>
    <row r="28" spans="1:5" s="34" customFormat="1" ht="13.2" customHeight="1" x14ac:dyDescent="0.3">
      <c r="A28" s="17" t="s">
        <v>417</v>
      </c>
      <c r="B28" s="21">
        <v>0.48345856609928528</v>
      </c>
      <c r="C28" s="21">
        <v>0.64739536963390709</v>
      </c>
      <c r="D28" s="21">
        <v>0.58138798824426852</v>
      </c>
      <c r="E28" s="20">
        <v>0.48596454300674047</v>
      </c>
    </row>
    <row r="29" spans="1:5" s="34" customFormat="1" ht="13.2" customHeight="1" x14ac:dyDescent="0.3">
      <c r="A29" s="14" t="s">
        <v>422</v>
      </c>
      <c r="B29" s="24"/>
      <c r="C29" s="24"/>
      <c r="D29" s="24"/>
      <c r="E29" s="25"/>
    </row>
    <row r="30" spans="1:5" s="34" customFormat="1" ht="13.2" customHeight="1" x14ac:dyDescent="0.3">
      <c r="A30" s="17" t="s">
        <v>21</v>
      </c>
      <c r="B30" s="18">
        <v>0</v>
      </c>
      <c r="C30" s="18">
        <v>0</v>
      </c>
      <c r="D30" s="18">
        <v>1.1751262006000001</v>
      </c>
      <c r="E30" s="19">
        <v>0</v>
      </c>
    </row>
    <row r="31" spans="1:5" s="34" customFormat="1" ht="13.2" customHeight="1" x14ac:dyDescent="0.3">
      <c r="A31" s="17" t="s">
        <v>223</v>
      </c>
      <c r="B31" s="517">
        <v>0</v>
      </c>
      <c r="C31" s="21" t="s">
        <v>428</v>
      </c>
      <c r="D31" s="21" t="s">
        <v>428</v>
      </c>
      <c r="E31" s="20" t="s">
        <v>428</v>
      </c>
    </row>
    <row r="32" spans="1:5" s="34" customFormat="1" ht="13.2" customHeight="1" x14ac:dyDescent="0.3">
      <c r="A32" s="17" t="s">
        <v>417</v>
      </c>
      <c r="B32" s="21">
        <v>0</v>
      </c>
      <c r="C32" s="21">
        <v>0</v>
      </c>
      <c r="D32" s="21">
        <v>1.1306785756813754E-4</v>
      </c>
      <c r="E32" s="20">
        <v>0</v>
      </c>
    </row>
    <row r="33" spans="1:8" s="34" customFormat="1" ht="13.2" customHeight="1" x14ac:dyDescent="0.3">
      <c r="A33" s="26" t="s">
        <v>418</v>
      </c>
      <c r="B33" s="27">
        <v>6965.6986921086</v>
      </c>
      <c r="C33" s="27">
        <v>7964.3521214762004</v>
      </c>
      <c r="D33" s="27">
        <v>10393.1057497206</v>
      </c>
      <c r="E33" s="28">
        <v>10113.959451683697</v>
      </c>
    </row>
    <row r="34" spans="1:8" s="34" customFormat="1" ht="13.2" customHeight="1" x14ac:dyDescent="0.3">
      <c r="A34" s="29" t="s">
        <v>340</v>
      </c>
      <c r="B34" s="518">
        <v>0</v>
      </c>
      <c r="C34" s="44">
        <v>0.14336730219166238</v>
      </c>
      <c r="D34" s="44">
        <v>0.30495306977891734</v>
      </c>
      <c r="E34" s="31">
        <v>-2.6858795124297452E-2</v>
      </c>
    </row>
    <row r="35" spans="1:8" ht="13.2" customHeight="1" x14ac:dyDescent="0.3">
      <c r="A35" s="1" t="s">
        <v>17</v>
      </c>
    </row>
    <row r="36" spans="1:8" ht="13.2" customHeight="1" x14ac:dyDescent="0.3">
      <c r="A36" s="597" t="s">
        <v>442</v>
      </c>
      <c r="B36" s="597"/>
      <c r="C36" s="597"/>
      <c r="D36" s="597"/>
      <c r="E36" s="597"/>
      <c r="F36" s="33"/>
      <c r="G36" s="33"/>
      <c r="H36" s="33"/>
    </row>
  </sheetData>
  <mergeCells count="2">
    <mergeCell ref="A2:E2"/>
    <mergeCell ref="A36:E36"/>
  </mergeCells>
  <hyperlinks>
    <hyperlink ref="A2:E2" location="Índice!A1" display="Tabela 40 - Títulos de dívida emitidos, a 31 de dezembro de 2018 e 2019" xr:uid="{00000000-0004-0000-2D00-000000000000}"/>
  </hyperlinks>
  <pageMargins left="0.70866141732283472" right="0.70866141732283472" top="0.74803149606299213" bottom="0.74803149606299213" header="0.31496062992125984" footer="0.31496062992125984"/>
  <pageSetup paperSize="9" scale="64" orientation="portrait" verticalDpi="36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H41"/>
  <sheetViews>
    <sheetView showGridLines="0" zoomScaleNormal="100" workbookViewId="0">
      <selection activeCell="E3" sqref="E3"/>
    </sheetView>
  </sheetViews>
  <sheetFormatPr defaultColWidth="9.33203125" defaultRowHeight="13.8" x14ac:dyDescent="0.3"/>
  <cols>
    <col min="1" max="1" width="139.88671875" style="34" bestFit="1" customWidth="1"/>
    <col min="2" max="5" width="14.33203125" style="34" customWidth="1"/>
    <col min="6" max="16384" width="9.33203125" style="34"/>
  </cols>
  <sheetData>
    <row r="1" spans="1:7" ht="13.2" customHeight="1" x14ac:dyDescent="0.3"/>
    <row r="2" spans="1:7" ht="13.2" customHeight="1" x14ac:dyDescent="0.3">
      <c r="A2" s="582" t="s">
        <v>502</v>
      </c>
      <c r="B2" s="582"/>
      <c r="C2" s="582"/>
      <c r="D2" s="582"/>
      <c r="E2" s="582"/>
    </row>
    <row r="3" spans="1:7" ht="13.2" customHeight="1" x14ac:dyDescent="0.3"/>
    <row r="4" spans="1:7" ht="13.2" customHeight="1" x14ac:dyDescent="0.3">
      <c r="A4" s="72"/>
      <c r="B4" s="85">
        <v>2021</v>
      </c>
      <c r="C4" s="516">
        <v>2022</v>
      </c>
      <c r="D4" s="516">
        <v>2023</v>
      </c>
      <c r="E4" s="515">
        <v>2024</v>
      </c>
    </row>
    <row r="5" spans="1:7" ht="13.2" customHeight="1" x14ac:dyDescent="0.3">
      <c r="A5" s="73"/>
      <c r="B5" s="74" t="s">
        <v>146</v>
      </c>
      <c r="C5" s="74" t="s">
        <v>146</v>
      </c>
      <c r="D5" s="74" t="s">
        <v>146</v>
      </c>
      <c r="E5" s="75" t="s">
        <v>146</v>
      </c>
    </row>
    <row r="6" spans="1:7" s="35" customFormat="1" ht="13.2" customHeight="1" x14ac:dyDescent="0.3">
      <c r="A6" s="76" t="s">
        <v>277</v>
      </c>
      <c r="B6" s="64">
        <v>5428</v>
      </c>
      <c r="C6" s="64">
        <v>6450</v>
      </c>
      <c r="D6" s="64">
        <v>13894</v>
      </c>
      <c r="E6" s="463">
        <v>16591</v>
      </c>
      <c r="F6" s="561"/>
      <c r="G6" s="64"/>
    </row>
    <row r="7" spans="1:7" s="35" customFormat="1" ht="13.2" customHeight="1" x14ac:dyDescent="0.3">
      <c r="A7" s="76" t="s">
        <v>278</v>
      </c>
      <c r="B7" s="64">
        <v>-1390</v>
      </c>
      <c r="C7" s="64">
        <v>-1674</v>
      </c>
      <c r="D7" s="64">
        <v>-5047</v>
      </c>
      <c r="E7" s="463">
        <v>-7864</v>
      </c>
      <c r="F7" s="561"/>
      <c r="G7" s="64"/>
    </row>
    <row r="8" spans="1:7" s="35" customFormat="1" ht="13.2" customHeight="1" x14ac:dyDescent="0.3">
      <c r="A8" s="77" t="s">
        <v>156</v>
      </c>
      <c r="B8" s="78">
        <v>4038</v>
      </c>
      <c r="C8" s="78">
        <v>4776</v>
      </c>
      <c r="D8" s="78">
        <v>8847</v>
      </c>
      <c r="E8" s="527">
        <v>8727</v>
      </c>
      <c r="F8" s="561"/>
      <c r="G8" s="561"/>
    </row>
    <row r="9" spans="1:7" s="35" customFormat="1" ht="13.2" customHeight="1" x14ac:dyDescent="0.3">
      <c r="A9" s="76" t="s">
        <v>315</v>
      </c>
      <c r="B9" s="64">
        <v>2818</v>
      </c>
      <c r="C9" s="64">
        <v>3022</v>
      </c>
      <c r="D9" s="64">
        <v>2915</v>
      </c>
      <c r="E9" s="463">
        <v>3050</v>
      </c>
    </row>
    <row r="10" spans="1:7" s="35" customFormat="1" ht="13.2" customHeight="1" x14ac:dyDescent="0.3">
      <c r="A10" s="76" t="s">
        <v>316</v>
      </c>
      <c r="B10" s="64">
        <v>-475</v>
      </c>
      <c r="C10" s="64">
        <v>-526</v>
      </c>
      <c r="D10" s="64">
        <v>-486</v>
      </c>
      <c r="E10" s="463">
        <v>-516</v>
      </c>
    </row>
    <row r="11" spans="1:7" s="35" customFormat="1" ht="13.2" customHeight="1" x14ac:dyDescent="0.3">
      <c r="A11" s="81" t="s">
        <v>157</v>
      </c>
      <c r="B11" s="60">
        <v>2343</v>
      </c>
      <c r="C11" s="60">
        <v>2496</v>
      </c>
      <c r="D11" s="60">
        <v>2429</v>
      </c>
      <c r="E11" s="528">
        <v>2534</v>
      </c>
      <c r="F11" s="561"/>
    </row>
    <row r="12" spans="1:7" s="35" customFormat="1" ht="13.2" customHeight="1" x14ac:dyDescent="0.3">
      <c r="A12" s="76" t="s">
        <v>271</v>
      </c>
      <c r="B12" s="64">
        <v>303</v>
      </c>
      <c r="C12" s="64">
        <v>-73</v>
      </c>
      <c r="D12" s="64">
        <v>28</v>
      </c>
      <c r="E12" s="463">
        <v>87</v>
      </c>
    </row>
    <row r="13" spans="1:7" s="35" customFormat="1" ht="13.2" customHeight="1" x14ac:dyDescent="0.3">
      <c r="A13" s="76" t="s">
        <v>272</v>
      </c>
      <c r="B13" s="35">
        <v>230</v>
      </c>
      <c r="C13" s="64">
        <v>268</v>
      </c>
      <c r="D13" s="64">
        <v>172</v>
      </c>
      <c r="E13" s="463">
        <v>90</v>
      </c>
    </row>
    <row r="14" spans="1:7" s="35" customFormat="1" ht="13.2" customHeight="1" x14ac:dyDescent="0.3">
      <c r="A14" s="76" t="s">
        <v>273</v>
      </c>
      <c r="B14" s="64">
        <v>8</v>
      </c>
      <c r="C14" s="64">
        <v>-6</v>
      </c>
      <c r="D14" s="64">
        <v>90</v>
      </c>
      <c r="E14" s="463">
        <v>14</v>
      </c>
    </row>
    <row r="15" spans="1:7" s="35" customFormat="1" ht="13.2" customHeight="1" x14ac:dyDescent="0.3">
      <c r="A15" s="76" t="s">
        <v>274</v>
      </c>
      <c r="B15" s="64">
        <v>54</v>
      </c>
      <c r="C15" s="64">
        <v>126</v>
      </c>
      <c r="D15" s="64">
        <v>55</v>
      </c>
      <c r="E15" s="463">
        <v>96</v>
      </c>
    </row>
    <row r="16" spans="1:7" s="35" customFormat="1" ht="13.2" customHeight="1" x14ac:dyDescent="0.3">
      <c r="A16" s="81" t="s">
        <v>158</v>
      </c>
      <c r="B16" s="60">
        <v>595</v>
      </c>
      <c r="C16" s="60">
        <v>315</v>
      </c>
      <c r="D16" s="60">
        <v>345</v>
      </c>
      <c r="E16" s="528">
        <v>287</v>
      </c>
    </row>
    <row r="17" spans="1:8" s="35" customFormat="1" ht="13.2" customHeight="1" x14ac:dyDescent="0.3">
      <c r="A17" s="76" t="s">
        <v>313</v>
      </c>
      <c r="B17" s="64">
        <v>317</v>
      </c>
      <c r="C17" s="64">
        <v>414</v>
      </c>
      <c r="D17" s="64">
        <v>382</v>
      </c>
      <c r="E17" s="463">
        <v>438</v>
      </c>
    </row>
    <row r="18" spans="1:8" s="35" customFormat="1" ht="13.2" customHeight="1" x14ac:dyDescent="0.3">
      <c r="A18" s="76" t="s">
        <v>275</v>
      </c>
      <c r="B18" s="64">
        <v>18</v>
      </c>
      <c r="C18" s="64">
        <v>178</v>
      </c>
      <c r="D18" s="64">
        <v>138</v>
      </c>
      <c r="E18" s="463">
        <v>5</v>
      </c>
    </row>
    <row r="19" spans="1:8" s="35" customFormat="1" ht="13.2" customHeight="1" x14ac:dyDescent="0.3">
      <c r="A19" s="76" t="s">
        <v>276</v>
      </c>
      <c r="B19" s="64">
        <v>205</v>
      </c>
      <c r="C19" s="64">
        <v>198</v>
      </c>
      <c r="D19" s="64">
        <v>220</v>
      </c>
      <c r="E19" s="463">
        <v>467</v>
      </c>
    </row>
    <row r="20" spans="1:8" s="35" customFormat="1" ht="13.2" customHeight="1" x14ac:dyDescent="0.3">
      <c r="A20" s="81" t="s">
        <v>159</v>
      </c>
      <c r="B20" s="60">
        <v>540</v>
      </c>
      <c r="C20" s="60">
        <v>790</v>
      </c>
      <c r="D20" s="60">
        <v>740</v>
      </c>
      <c r="E20" s="528">
        <v>910</v>
      </c>
    </row>
    <row r="21" spans="1:8" s="35" customFormat="1" ht="13.2" customHeight="1" x14ac:dyDescent="0.3">
      <c r="A21" s="77" t="s">
        <v>150</v>
      </c>
      <c r="B21" s="95">
        <v>7516</v>
      </c>
      <c r="C21" s="95">
        <v>8377</v>
      </c>
      <c r="D21" s="95">
        <v>12361</v>
      </c>
      <c r="E21" s="529">
        <v>12458</v>
      </c>
      <c r="G21" s="561"/>
    </row>
    <row r="22" spans="1:8" s="35" customFormat="1" ht="13.2" customHeight="1" x14ac:dyDescent="0.3">
      <c r="A22" s="76" t="s">
        <v>154</v>
      </c>
      <c r="B22" s="64">
        <v>-2147</v>
      </c>
      <c r="C22" s="64">
        <v>-2461</v>
      </c>
      <c r="D22" s="64">
        <v>-2434</v>
      </c>
      <c r="E22" s="463">
        <v>-2543</v>
      </c>
    </row>
    <row r="23" spans="1:8" s="35" customFormat="1" ht="13.2" customHeight="1" x14ac:dyDescent="0.3">
      <c r="A23" s="76" t="s">
        <v>155</v>
      </c>
      <c r="B23" s="64">
        <v>-1209</v>
      </c>
      <c r="C23" s="64">
        <v>-1268</v>
      </c>
      <c r="D23" s="64">
        <v>-1389</v>
      </c>
      <c r="E23" s="463">
        <v>-1533</v>
      </c>
    </row>
    <row r="24" spans="1:8" s="35" customFormat="1" ht="13.2" customHeight="1" x14ac:dyDescent="0.3">
      <c r="A24" s="76" t="s">
        <v>279</v>
      </c>
      <c r="B24" s="64">
        <v>-439</v>
      </c>
      <c r="C24" s="64">
        <v>-475</v>
      </c>
      <c r="D24" s="64">
        <v>-462</v>
      </c>
      <c r="E24" s="463">
        <v>-480</v>
      </c>
      <c r="G24" s="561"/>
      <c r="H24" s="561"/>
    </row>
    <row r="25" spans="1:8" s="35" customFormat="1" ht="13.2" customHeight="1" x14ac:dyDescent="0.3">
      <c r="A25" s="81" t="s">
        <v>280</v>
      </c>
      <c r="B25" s="60">
        <v>-3795</v>
      </c>
      <c r="C25" s="60">
        <v>-4204</v>
      </c>
      <c r="D25" s="60">
        <v>-4285</v>
      </c>
      <c r="E25" s="528">
        <v>-4556</v>
      </c>
      <c r="G25" s="561"/>
    </row>
    <row r="26" spans="1:8" s="35" customFormat="1" ht="13.2" customHeight="1" x14ac:dyDescent="0.3">
      <c r="A26" s="77" t="s">
        <v>152</v>
      </c>
      <c r="B26" s="95">
        <v>3721</v>
      </c>
      <c r="C26" s="95">
        <v>4173</v>
      </c>
      <c r="D26" s="95">
        <v>8076</v>
      </c>
      <c r="E26" s="529">
        <v>7902</v>
      </c>
    </row>
    <row r="27" spans="1:8" s="35" customFormat="1" ht="13.2" customHeight="1" x14ac:dyDescent="0.3">
      <c r="A27" s="76" t="s">
        <v>281</v>
      </c>
      <c r="B27" s="64">
        <v>-598</v>
      </c>
      <c r="C27" s="64">
        <v>-138</v>
      </c>
      <c r="D27" s="64">
        <v>-609</v>
      </c>
      <c r="E27" s="463">
        <v>-416</v>
      </c>
    </row>
    <row r="28" spans="1:8" s="35" customFormat="1" ht="13.2" customHeight="1" x14ac:dyDescent="0.3">
      <c r="A28" s="76" t="s">
        <v>282</v>
      </c>
      <c r="B28" s="64">
        <v>-857</v>
      </c>
      <c r="C28" s="64">
        <v>-534</v>
      </c>
      <c r="D28" s="64">
        <v>-849</v>
      </c>
      <c r="E28" s="463">
        <v>-43</v>
      </c>
      <c r="G28" s="561"/>
    </row>
    <row r="29" spans="1:8" s="35" customFormat="1" ht="13.2" customHeight="1" x14ac:dyDescent="0.3">
      <c r="A29" s="76" t="s">
        <v>283</v>
      </c>
      <c r="B29" s="64">
        <v>47</v>
      </c>
      <c r="C29" s="64">
        <v>114</v>
      </c>
      <c r="D29" s="64">
        <v>-74</v>
      </c>
      <c r="E29" s="463">
        <v>-39</v>
      </c>
    </row>
    <row r="30" spans="1:8" ht="13.2" customHeight="1" x14ac:dyDescent="0.3">
      <c r="A30" s="76" t="s">
        <v>284</v>
      </c>
      <c r="B30" s="64">
        <v>-84</v>
      </c>
      <c r="C30" s="64">
        <v>-23</v>
      </c>
      <c r="D30" s="64">
        <v>-76</v>
      </c>
      <c r="E30" s="463">
        <v>-80</v>
      </c>
    </row>
    <row r="31" spans="1:8" ht="13.2" customHeight="1" x14ac:dyDescent="0.3">
      <c r="A31" s="82" t="s">
        <v>160</v>
      </c>
      <c r="B31" s="60">
        <v>-1492</v>
      </c>
      <c r="C31" s="60">
        <v>-581</v>
      </c>
      <c r="D31" s="60">
        <v>-1608</v>
      </c>
      <c r="E31" s="528">
        <v>-578</v>
      </c>
      <c r="F31" s="347"/>
      <c r="G31" s="561"/>
    </row>
    <row r="32" spans="1:8" ht="13.2" customHeight="1" x14ac:dyDescent="0.3">
      <c r="A32" s="76" t="s">
        <v>367</v>
      </c>
      <c r="B32" s="18">
        <v>0</v>
      </c>
      <c r="C32" s="18">
        <v>0</v>
      </c>
      <c r="D32" s="18">
        <v>0</v>
      </c>
      <c r="E32" s="19">
        <v>0</v>
      </c>
    </row>
    <row r="33" spans="1:7" ht="13.2" customHeight="1" x14ac:dyDescent="0.3">
      <c r="A33" s="76" t="s">
        <v>285</v>
      </c>
      <c r="B33" s="64">
        <v>18</v>
      </c>
      <c r="C33" s="64">
        <v>36</v>
      </c>
      <c r="D33" s="64">
        <v>1</v>
      </c>
      <c r="E33" s="463">
        <v>72</v>
      </c>
    </row>
    <row r="34" spans="1:7" ht="13.2" customHeight="1" x14ac:dyDescent="0.3">
      <c r="A34" s="76" t="s">
        <v>286</v>
      </c>
      <c r="B34" s="64">
        <v>37</v>
      </c>
      <c r="C34" s="64">
        <v>49</v>
      </c>
      <c r="D34" s="64">
        <v>39</v>
      </c>
      <c r="E34" s="463">
        <v>21</v>
      </c>
    </row>
    <row r="35" spans="1:7" ht="13.2" customHeight="1" x14ac:dyDescent="0.3">
      <c r="A35" s="82" t="s">
        <v>159</v>
      </c>
      <c r="B35" s="60">
        <v>54</v>
      </c>
      <c r="C35" s="60">
        <v>85</v>
      </c>
      <c r="D35" s="60">
        <v>40</v>
      </c>
      <c r="E35" s="528">
        <v>93</v>
      </c>
    </row>
    <row r="36" spans="1:7" s="35" customFormat="1" ht="13.2" customHeight="1" x14ac:dyDescent="0.3">
      <c r="A36" s="77" t="s">
        <v>153</v>
      </c>
      <c r="B36" s="95">
        <v>2283</v>
      </c>
      <c r="C36" s="95">
        <v>3677</v>
      </c>
      <c r="D36" s="95">
        <v>6508</v>
      </c>
      <c r="E36" s="529">
        <v>7417</v>
      </c>
    </row>
    <row r="37" spans="1:7" ht="13.2" customHeight="1" x14ac:dyDescent="0.3">
      <c r="A37" s="76" t="s">
        <v>287</v>
      </c>
      <c r="B37" s="64">
        <v>-624</v>
      </c>
      <c r="C37" s="64">
        <v>-813</v>
      </c>
      <c r="D37" s="64">
        <v>-1700</v>
      </c>
      <c r="E37" s="463">
        <v>-2004</v>
      </c>
    </row>
    <row r="38" spans="1:7" ht="13.2" customHeight="1" x14ac:dyDescent="0.3">
      <c r="A38" s="76" t="s">
        <v>288</v>
      </c>
      <c r="B38" s="64">
        <v>1</v>
      </c>
      <c r="C38" s="64">
        <v>0</v>
      </c>
      <c r="D38" s="18">
        <v>1</v>
      </c>
      <c r="E38" s="463">
        <v>0</v>
      </c>
    </row>
    <row r="39" spans="1:7" ht="13.2" customHeight="1" x14ac:dyDescent="0.3">
      <c r="A39" s="83" t="s">
        <v>368</v>
      </c>
      <c r="B39" s="93">
        <v>1660</v>
      </c>
      <c r="C39" s="93">
        <v>2864</v>
      </c>
      <c r="D39" s="93">
        <v>4809</v>
      </c>
      <c r="E39" s="530">
        <v>5413</v>
      </c>
    </row>
    <row r="40" spans="1:7" ht="13.2" customHeight="1" x14ac:dyDescent="0.3">
      <c r="A40" s="1" t="s">
        <v>17</v>
      </c>
      <c r="B40" s="1"/>
      <c r="C40" s="1"/>
      <c r="D40" s="1"/>
      <c r="E40" s="1"/>
      <c r="F40" s="1"/>
      <c r="G40" s="1"/>
    </row>
    <row r="41" spans="1:7" ht="13.2" customHeight="1" x14ac:dyDescent="0.3">
      <c r="A41" s="576" t="s">
        <v>442</v>
      </c>
      <c r="B41" s="576"/>
      <c r="C41" s="576"/>
      <c r="D41" s="576"/>
      <c r="E41" s="576"/>
      <c r="F41" s="576"/>
      <c r="G41" s="576"/>
    </row>
  </sheetData>
  <mergeCells count="2">
    <mergeCell ref="A2:E2"/>
    <mergeCell ref="A41:G41"/>
  </mergeCells>
  <hyperlinks>
    <hyperlink ref="A2:E2" location="Índice!A1" display="Tabela 51 - Demonstração de resultados agregada, para efeitos de comparabilidade entre 2016 e 2017, das 25 instituições que compõem a amostra" xr:uid="{00000000-0004-0000-2E00-000000000000}"/>
    <hyperlink ref="B2" location="Índice!A1" display="Tabela 51 - Demonstração de resultados agregada, para efeitos de comparabilidade entre 2016 e 2017, das 25 instituições que compõem a amostra" xr:uid="{00000000-0004-0000-2E00-000001000000}"/>
  </hyperlinks>
  <pageMargins left="0.70866141732283472" right="0.70866141732283472" top="0.74803149606299213" bottom="0.74803149606299213" header="0.31496062992125984" footer="0.31496062992125984"/>
  <pageSetup paperSize="9" scale="63" orientation="landscape" horizontalDpi="360" verticalDpi="36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G29"/>
  <sheetViews>
    <sheetView showGridLines="0" workbookViewId="0">
      <selection activeCell="E3" sqref="E3"/>
    </sheetView>
  </sheetViews>
  <sheetFormatPr defaultColWidth="9.33203125" defaultRowHeight="13.8" x14ac:dyDescent="0.3"/>
  <cols>
    <col min="1" max="1" width="49.6640625" style="34" customWidth="1"/>
    <col min="2" max="5" width="10.6640625" style="34" customWidth="1"/>
    <col min="6" max="16384" width="9.33203125" style="34"/>
  </cols>
  <sheetData>
    <row r="1" spans="1:7" ht="13.2" customHeight="1" x14ac:dyDescent="0.3"/>
    <row r="2" spans="1:7" ht="13.2" customHeight="1" x14ac:dyDescent="0.3">
      <c r="A2" s="582" t="s">
        <v>503</v>
      </c>
      <c r="B2" s="582"/>
      <c r="C2" s="582"/>
      <c r="D2" s="582"/>
      <c r="E2" s="582"/>
    </row>
    <row r="3" spans="1:7" ht="13.2" customHeight="1" x14ac:dyDescent="0.3"/>
    <row r="4" spans="1:7" ht="13.2" customHeight="1" x14ac:dyDescent="0.3">
      <c r="A4" s="86"/>
      <c r="B4" s="87">
        <v>2021</v>
      </c>
      <c r="C4" s="88">
        <v>2022</v>
      </c>
      <c r="D4" s="88">
        <v>2023</v>
      </c>
      <c r="E4" s="526">
        <v>2024</v>
      </c>
    </row>
    <row r="5" spans="1:7" ht="13.2" customHeight="1" x14ac:dyDescent="0.3">
      <c r="A5" s="73"/>
      <c r="B5" s="74" t="s">
        <v>146</v>
      </c>
      <c r="C5" s="74" t="s">
        <v>146</v>
      </c>
      <c r="D5" s="74" t="s">
        <v>146</v>
      </c>
      <c r="E5" s="75" t="s">
        <v>146</v>
      </c>
    </row>
    <row r="6" spans="1:7" ht="13.2" customHeight="1" x14ac:dyDescent="0.3">
      <c r="A6" s="77" t="s">
        <v>277</v>
      </c>
      <c r="B6" s="78"/>
      <c r="C6" s="78"/>
      <c r="D6" s="78"/>
      <c r="E6" s="527"/>
    </row>
    <row r="7" spans="1:7" s="35" customFormat="1" ht="13.2" customHeight="1" x14ac:dyDescent="0.3">
      <c r="A7" s="89" t="s">
        <v>290</v>
      </c>
      <c r="B7" s="64">
        <v>183.32463233999999</v>
      </c>
      <c r="C7" s="64">
        <v>150.21733240000003</v>
      </c>
      <c r="D7" s="64">
        <v>396.74755974999999</v>
      </c>
      <c r="E7" s="463">
        <v>1065.75482706</v>
      </c>
      <c r="G7" s="64"/>
    </row>
    <row r="8" spans="1:7" s="35" customFormat="1" ht="13.2" customHeight="1" x14ac:dyDescent="0.3">
      <c r="A8" s="90" t="s">
        <v>235</v>
      </c>
      <c r="B8" s="64">
        <v>834.13663272999997</v>
      </c>
      <c r="C8" s="64">
        <v>1066.65517845</v>
      </c>
      <c r="D8" s="64">
        <v>1934.7246888100001</v>
      </c>
      <c r="E8" s="463">
        <v>2563.7998036199997</v>
      </c>
      <c r="G8" s="64"/>
    </row>
    <row r="9" spans="1:7" s="35" customFormat="1" ht="13.2" customHeight="1" x14ac:dyDescent="0.3">
      <c r="A9" s="90" t="s">
        <v>236</v>
      </c>
      <c r="B9" s="64">
        <v>3607.1351069599991</v>
      </c>
      <c r="C9" s="64">
        <v>4345.4473347099993</v>
      </c>
      <c r="D9" s="64">
        <v>9067.7028104000001</v>
      </c>
      <c r="E9" s="463">
        <v>10035.034030819999</v>
      </c>
      <c r="G9" s="64"/>
    </row>
    <row r="10" spans="1:7" s="35" customFormat="1" ht="13.2" customHeight="1" x14ac:dyDescent="0.3">
      <c r="A10" s="90" t="s">
        <v>237</v>
      </c>
      <c r="B10" s="64">
        <v>188.63017956000002</v>
      </c>
      <c r="C10" s="64">
        <v>314.14806665000003</v>
      </c>
      <c r="D10" s="64">
        <v>1288.67914849</v>
      </c>
      <c r="E10" s="463">
        <v>1471.49903698</v>
      </c>
      <c r="G10" s="64"/>
    </row>
    <row r="11" spans="1:7" s="35" customFormat="1" ht="13.2" customHeight="1" x14ac:dyDescent="0.3">
      <c r="A11" s="90" t="s">
        <v>148</v>
      </c>
      <c r="B11" s="64">
        <v>382.73324618999999</v>
      </c>
      <c r="C11" s="64">
        <v>289.68470583000004</v>
      </c>
      <c r="D11" s="64">
        <v>33.036178999999997</v>
      </c>
      <c r="E11" s="463">
        <v>31.836956000000001</v>
      </c>
      <c r="G11" s="64"/>
    </row>
    <row r="12" spans="1:7" s="35" customFormat="1" ht="13.2" customHeight="1" x14ac:dyDescent="0.3">
      <c r="A12" s="89" t="s">
        <v>289</v>
      </c>
      <c r="B12" s="64">
        <v>232.43775281000001</v>
      </c>
      <c r="C12" s="64">
        <v>284.00900992999993</v>
      </c>
      <c r="D12" s="64">
        <v>1171.58338323</v>
      </c>
      <c r="E12" s="463">
        <v>1422.6821109799998</v>
      </c>
      <c r="G12" s="64"/>
    </row>
    <row r="13" spans="1:7" s="35" customFormat="1" ht="13.2" customHeight="1" x14ac:dyDescent="0.3">
      <c r="A13" s="81" t="s">
        <v>6</v>
      </c>
      <c r="B13" s="60">
        <v>5428.3975505899989</v>
      </c>
      <c r="C13" s="60">
        <v>6450.1616279699992</v>
      </c>
      <c r="D13" s="60">
        <v>13894.47376968</v>
      </c>
      <c r="E13" s="528">
        <v>16590.606765459997</v>
      </c>
      <c r="G13" s="561"/>
    </row>
    <row r="14" spans="1:7" ht="13.2" customHeight="1" x14ac:dyDescent="0.3">
      <c r="A14" s="77" t="s">
        <v>278</v>
      </c>
      <c r="B14" s="78"/>
      <c r="C14" s="78"/>
      <c r="D14" s="78"/>
      <c r="E14" s="527"/>
    </row>
    <row r="15" spans="1:7" ht="13.2" customHeight="1" x14ac:dyDescent="0.3">
      <c r="A15" s="89" t="s">
        <v>290</v>
      </c>
      <c r="B15" s="64">
        <v>161.19524268000001</v>
      </c>
      <c r="C15" s="64">
        <v>141.92468513</v>
      </c>
      <c r="D15" s="64">
        <v>442.30518791000003</v>
      </c>
      <c r="E15" s="463">
        <v>1112.7308816599998</v>
      </c>
      <c r="G15" s="64"/>
    </row>
    <row r="16" spans="1:7" ht="13.2" customHeight="1" x14ac:dyDescent="0.3">
      <c r="A16" s="90" t="s">
        <v>235</v>
      </c>
      <c r="B16" s="64">
        <v>74.739769469999999</v>
      </c>
      <c r="C16" s="64">
        <v>79.968001430000001</v>
      </c>
      <c r="D16" s="64">
        <v>58.705611370000007</v>
      </c>
      <c r="E16" s="463">
        <v>37.703326040000007</v>
      </c>
      <c r="G16" s="64"/>
    </row>
    <row r="17" spans="1:7" ht="13.2" customHeight="1" x14ac:dyDescent="0.3">
      <c r="A17" s="90" t="s">
        <v>236</v>
      </c>
      <c r="B17" s="64">
        <v>83.523810060000002</v>
      </c>
      <c r="C17" s="64">
        <v>90.361532639999979</v>
      </c>
      <c r="D17" s="64">
        <v>86.392499879999988</v>
      </c>
      <c r="E17" s="463">
        <v>102.80430628999999</v>
      </c>
      <c r="G17" s="64"/>
    </row>
    <row r="18" spans="1:7" ht="13.2" customHeight="1" x14ac:dyDescent="0.3">
      <c r="A18" s="90" t="s">
        <v>237</v>
      </c>
      <c r="B18" s="64">
        <v>12.95346234</v>
      </c>
      <c r="C18" s="64">
        <v>45.604560730000003</v>
      </c>
      <c r="D18" s="64">
        <v>1.852738E-2</v>
      </c>
      <c r="E18" s="463">
        <v>0</v>
      </c>
      <c r="G18" s="64"/>
    </row>
    <row r="19" spans="1:7" ht="13.2" customHeight="1" x14ac:dyDescent="0.3">
      <c r="A19" s="90" t="s">
        <v>148</v>
      </c>
      <c r="B19" s="64">
        <v>381.50831132000008</v>
      </c>
      <c r="C19" s="64">
        <v>424.68200429000001</v>
      </c>
      <c r="D19" s="64">
        <v>2301.0518736700005</v>
      </c>
      <c r="E19" s="463">
        <v>4251.5577533699998</v>
      </c>
      <c r="G19" s="64"/>
    </row>
    <row r="20" spans="1:7" ht="13.2" customHeight="1" x14ac:dyDescent="0.3">
      <c r="A20" s="90" t="s">
        <v>262</v>
      </c>
      <c r="B20" s="64">
        <v>287.75279471000005</v>
      </c>
      <c r="C20" s="64">
        <v>382.89767124999997</v>
      </c>
      <c r="D20" s="64">
        <v>550.63773902000003</v>
      </c>
      <c r="E20" s="463">
        <v>761.34869777999995</v>
      </c>
      <c r="G20" s="64"/>
    </row>
    <row r="21" spans="1:7" ht="13.2" customHeight="1" x14ac:dyDescent="0.3">
      <c r="A21" s="90" t="s">
        <v>263</v>
      </c>
      <c r="B21" s="64">
        <v>43.046221549999999</v>
      </c>
      <c r="C21" s="64">
        <v>74.619438169999995</v>
      </c>
      <c r="D21" s="64">
        <v>194.95034414</v>
      </c>
      <c r="E21" s="463">
        <v>145.94283236000001</v>
      </c>
      <c r="G21" s="64"/>
    </row>
    <row r="22" spans="1:7" ht="13.2" customHeight="1" x14ac:dyDescent="0.3">
      <c r="A22" s="89" t="s">
        <v>289</v>
      </c>
      <c r="B22" s="64">
        <v>265.21535684999998</v>
      </c>
      <c r="C22" s="64">
        <v>376.18571979000001</v>
      </c>
      <c r="D22" s="64">
        <v>1271.82410994</v>
      </c>
      <c r="E22" s="463">
        <v>1256.1509906599999</v>
      </c>
      <c r="G22" s="64"/>
    </row>
    <row r="23" spans="1:7" ht="13.2" customHeight="1" x14ac:dyDescent="0.3">
      <c r="A23" s="89" t="s">
        <v>264</v>
      </c>
      <c r="B23" s="64">
        <v>79.014065719999991</v>
      </c>
      <c r="C23" s="64">
        <v>57.353296550000003</v>
      </c>
      <c r="D23" s="64">
        <v>141.39796669000003</v>
      </c>
      <c r="E23" s="463">
        <v>195.0641047</v>
      </c>
      <c r="G23" s="64"/>
    </row>
    <row r="24" spans="1:7" ht="13.2" customHeight="1" x14ac:dyDescent="0.3">
      <c r="A24" s="82" t="s">
        <v>6</v>
      </c>
      <c r="B24" s="60">
        <v>1389.9490347000001</v>
      </c>
      <c r="C24" s="60">
        <v>1673.5969099800002</v>
      </c>
      <c r="D24" s="60">
        <v>5047.2838600000014</v>
      </c>
      <c r="E24" s="528">
        <v>7864.3028928600006</v>
      </c>
      <c r="G24" s="561"/>
    </row>
    <row r="25" spans="1:7" ht="13.2" customHeight="1" x14ac:dyDescent="0.3">
      <c r="A25" s="83" t="s">
        <v>156</v>
      </c>
      <c r="B25" s="93">
        <v>4038.4485158899988</v>
      </c>
      <c r="C25" s="93">
        <v>4775.5647179899988</v>
      </c>
      <c r="D25" s="93">
        <v>8847.1899096799989</v>
      </c>
      <c r="E25" s="530">
        <v>8727.3038725999977</v>
      </c>
      <c r="G25" s="561"/>
    </row>
    <row r="26" spans="1:7" ht="13.2" customHeight="1" x14ac:dyDescent="0.3">
      <c r="A26" s="1" t="s">
        <v>17</v>
      </c>
      <c r="B26" s="1"/>
      <c r="C26" s="1"/>
      <c r="D26" s="1"/>
      <c r="E26" s="1"/>
      <c r="F26" s="1"/>
      <c r="G26" s="1"/>
    </row>
    <row r="27" spans="1:7" ht="13.2" customHeight="1" x14ac:dyDescent="0.3">
      <c r="A27" s="576" t="s">
        <v>442</v>
      </c>
      <c r="B27" s="576"/>
      <c r="C27" s="576"/>
      <c r="D27" s="576"/>
      <c r="E27" s="576"/>
      <c r="F27" s="576"/>
      <c r="G27" s="576"/>
    </row>
    <row r="28" spans="1:7" x14ac:dyDescent="0.3">
      <c r="A28" s="618"/>
      <c r="B28" s="618"/>
      <c r="C28" s="618"/>
      <c r="D28" s="618"/>
      <c r="E28" s="618"/>
    </row>
    <row r="29" spans="1:7" x14ac:dyDescent="0.3">
      <c r="A29" s="92"/>
      <c r="B29" s="92"/>
      <c r="C29" s="92"/>
      <c r="D29" s="92"/>
      <c r="E29" s="92"/>
    </row>
  </sheetData>
  <mergeCells count="3">
    <mergeCell ref="A2:E2"/>
    <mergeCell ref="A28:E28"/>
    <mergeCell ref="A27:G27"/>
  </mergeCells>
  <hyperlinks>
    <hyperlink ref="A2:E2" location="Índice!A1" display="Tabela 44 - Decomposição da margem financeira agregada (2016-2017)" xr:uid="{00000000-0004-0000-2F00-000000000000}"/>
  </hyperlinks>
  <pageMargins left="0.70866141732283472" right="0.70866141732283472" top="0.74803149606299213" bottom="0.74803149606299213" header="0.31496062992125984" footer="0.31496062992125984"/>
  <pageSetup paperSize="9" orientation="landscape" verticalDpi="36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H36"/>
  <sheetViews>
    <sheetView showGridLines="0" workbookViewId="0">
      <selection activeCell="B7" sqref="B7:E29"/>
    </sheetView>
  </sheetViews>
  <sheetFormatPr defaultColWidth="9.33203125" defaultRowHeight="13.8" x14ac:dyDescent="0.3"/>
  <cols>
    <col min="1" max="1" width="57.33203125" style="34" customWidth="1"/>
    <col min="2" max="5" width="10.6640625" style="34" customWidth="1"/>
    <col min="6" max="16384" width="9.33203125" style="34"/>
  </cols>
  <sheetData>
    <row r="1" spans="1:5" ht="13.2" customHeight="1" x14ac:dyDescent="0.3"/>
    <row r="2" spans="1:5" ht="13.2" customHeight="1" x14ac:dyDescent="0.3">
      <c r="A2" s="582" t="s">
        <v>504</v>
      </c>
      <c r="B2" s="582"/>
      <c r="C2" s="582"/>
      <c r="D2" s="582"/>
      <c r="E2" s="582"/>
    </row>
    <row r="3" spans="1:5" ht="13.2" customHeight="1" x14ac:dyDescent="0.3"/>
    <row r="4" spans="1:5" ht="13.2" customHeight="1" x14ac:dyDescent="0.3">
      <c r="A4" s="86"/>
      <c r="B4" s="87">
        <v>2021</v>
      </c>
      <c r="C4" s="88">
        <v>2022</v>
      </c>
      <c r="D4" s="88">
        <v>2023</v>
      </c>
      <c r="E4" s="94">
        <v>2024</v>
      </c>
    </row>
    <row r="5" spans="1:5" ht="13.2" customHeight="1" x14ac:dyDescent="0.3">
      <c r="A5" s="73"/>
      <c r="B5" s="74" t="s">
        <v>146</v>
      </c>
      <c r="C5" s="74" t="s">
        <v>146</v>
      </c>
      <c r="D5" s="74" t="s">
        <v>146</v>
      </c>
      <c r="E5" s="75" t="s">
        <v>146</v>
      </c>
    </row>
    <row r="6" spans="1:5" ht="13.2" customHeight="1" x14ac:dyDescent="0.3">
      <c r="A6" s="77" t="s">
        <v>315</v>
      </c>
      <c r="B6" s="78"/>
      <c r="C6" s="78"/>
      <c r="D6" s="78"/>
      <c r="E6" s="527"/>
    </row>
    <row r="7" spans="1:5" s="35" customFormat="1" ht="13.2" customHeight="1" x14ac:dyDescent="0.3">
      <c r="A7" s="89" t="s">
        <v>291</v>
      </c>
      <c r="B7" s="64">
        <v>97.30007384000001</v>
      </c>
      <c r="C7" s="64">
        <v>106.30276988999998</v>
      </c>
      <c r="D7" s="64">
        <v>99.513260389999999</v>
      </c>
      <c r="E7" s="463">
        <v>112.73141325</v>
      </c>
    </row>
    <row r="8" spans="1:5" s="35" customFormat="1" ht="13.2" customHeight="1" x14ac:dyDescent="0.3">
      <c r="A8" s="90" t="s">
        <v>292</v>
      </c>
      <c r="B8" s="64">
        <v>105.86407147</v>
      </c>
      <c r="C8" s="64">
        <v>121.15799704999999</v>
      </c>
      <c r="D8" s="64">
        <v>115.46086115999999</v>
      </c>
      <c r="E8" s="463">
        <v>113.97828720999999</v>
      </c>
    </row>
    <row r="9" spans="1:5" s="35" customFormat="1" ht="13.2" customHeight="1" x14ac:dyDescent="0.3">
      <c r="A9" s="90" t="s">
        <v>293</v>
      </c>
      <c r="B9" s="64">
        <v>60.458471430000003</v>
      </c>
      <c r="C9" s="64">
        <v>59.491928669999993</v>
      </c>
      <c r="D9" s="64">
        <v>57.876062640000001</v>
      </c>
      <c r="E9" s="463">
        <v>56.772303360000002</v>
      </c>
    </row>
    <row r="10" spans="1:5" s="35" customFormat="1" ht="13.2" customHeight="1" x14ac:dyDescent="0.3">
      <c r="A10" s="90" t="s">
        <v>294</v>
      </c>
      <c r="B10" s="64">
        <v>51.566092619999999</v>
      </c>
      <c r="C10" s="64">
        <v>49.269020599999998</v>
      </c>
      <c r="D10" s="64">
        <v>51.729556070000008</v>
      </c>
      <c r="E10" s="463">
        <v>53.56154321999999</v>
      </c>
    </row>
    <row r="11" spans="1:5" s="35" customFormat="1" ht="13.2" customHeight="1" x14ac:dyDescent="0.3">
      <c r="A11" s="90" t="s">
        <v>295</v>
      </c>
      <c r="B11" s="64">
        <v>9.5467910000000007</v>
      </c>
      <c r="C11" s="64">
        <v>10.715512</v>
      </c>
      <c r="D11" s="64">
        <v>8.9277110000000004</v>
      </c>
      <c r="E11" s="463">
        <v>9.087396</v>
      </c>
    </row>
    <row r="12" spans="1:5" s="35" customFormat="1" ht="13.2" customHeight="1" x14ac:dyDescent="0.3">
      <c r="A12" s="90" t="s">
        <v>296</v>
      </c>
      <c r="B12" s="64">
        <v>997.76541939999993</v>
      </c>
      <c r="C12" s="64">
        <v>1114.90407815</v>
      </c>
      <c r="D12" s="64">
        <v>1087.0865200399999</v>
      </c>
      <c r="E12" s="463">
        <v>1162.2542280500002</v>
      </c>
    </row>
    <row r="13" spans="1:5" s="35" customFormat="1" ht="13.2" customHeight="1" x14ac:dyDescent="0.3">
      <c r="A13" s="90" t="s">
        <v>297</v>
      </c>
      <c r="B13" s="64">
        <v>544.26492569000004</v>
      </c>
      <c r="C13" s="64">
        <v>581.78571914999998</v>
      </c>
      <c r="D13" s="64">
        <v>582.14915946999997</v>
      </c>
      <c r="E13" s="463">
        <v>654.71029431000011</v>
      </c>
    </row>
    <row r="14" spans="1:5" s="35" customFormat="1" ht="13.2" customHeight="1" x14ac:dyDescent="0.3">
      <c r="A14" s="90" t="s">
        <v>298</v>
      </c>
      <c r="B14" s="64">
        <v>32.787264159999999</v>
      </c>
      <c r="C14" s="64">
        <v>30.644257879999998</v>
      </c>
      <c r="D14" s="64">
        <v>33.209494720000002</v>
      </c>
      <c r="E14" s="463">
        <v>38.85144725</v>
      </c>
    </row>
    <row r="15" spans="1:5" s="35" customFormat="1" ht="13.2" customHeight="1" x14ac:dyDescent="0.3">
      <c r="A15" s="90" t="s">
        <v>299</v>
      </c>
      <c r="B15" s="64">
        <v>36.989921850000002</v>
      </c>
      <c r="C15" s="64">
        <v>35.632514780000001</v>
      </c>
      <c r="D15" s="64">
        <v>47.059533730000005</v>
      </c>
      <c r="E15" s="463">
        <v>36.821173639999998</v>
      </c>
    </row>
    <row r="16" spans="1:5" s="35" customFormat="1" ht="13.2" customHeight="1" x14ac:dyDescent="0.3">
      <c r="A16" s="90" t="s">
        <v>300</v>
      </c>
      <c r="B16" s="64">
        <v>54.329253659999999</v>
      </c>
      <c r="C16" s="64">
        <v>56.499095320000002</v>
      </c>
      <c r="D16" s="64">
        <v>34.450689659999995</v>
      </c>
      <c r="E16" s="463">
        <v>30.246733810000002</v>
      </c>
    </row>
    <row r="17" spans="1:8" s="35" customFormat="1" ht="13.2" customHeight="1" x14ac:dyDescent="0.3">
      <c r="A17" s="90" t="s">
        <v>301</v>
      </c>
      <c r="B17" s="64">
        <v>104.52745062000001</v>
      </c>
      <c r="C17" s="64">
        <v>108.28882636</v>
      </c>
      <c r="D17" s="64">
        <v>104.32406630000001</v>
      </c>
      <c r="E17" s="463">
        <v>104.47352587</v>
      </c>
    </row>
    <row r="18" spans="1:8" s="35" customFormat="1" ht="13.2" customHeight="1" x14ac:dyDescent="0.3">
      <c r="A18" s="90" t="s">
        <v>447</v>
      </c>
      <c r="B18" s="64">
        <v>176.42350221000001</v>
      </c>
      <c r="C18" s="64">
        <v>181.43000913999998</v>
      </c>
      <c r="D18" s="64">
        <v>146.83757459</v>
      </c>
      <c r="E18" s="463">
        <v>132.14133912</v>
      </c>
    </row>
    <row r="19" spans="1:8" s="35" customFormat="1" ht="13.2" customHeight="1" x14ac:dyDescent="0.3">
      <c r="A19" s="90" t="s">
        <v>302</v>
      </c>
      <c r="B19" s="64">
        <v>545.83730274999994</v>
      </c>
      <c r="C19" s="64">
        <v>565.44611153000005</v>
      </c>
      <c r="D19" s="64">
        <v>546.55122741000002</v>
      </c>
      <c r="E19" s="463">
        <v>544.48608445999992</v>
      </c>
    </row>
    <row r="20" spans="1:8" s="35" customFormat="1" ht="13.2" customHeight="1" x14ac:dyDescent="0.3">
      <c r="A20" s="81" t="s">
        <v>6</v>
      </c>
      <c r="B20" s="60">
        <v>2817.6605406999997</v>
      </c>
      <c r="C20" s="60">
        <v>3021.5678405199997</v>
      </c>
      <c r="D20" s="60">
        <v>2915.17571718</v>
      </c>
      <c r="E20" s="528">
        <v>3050.1157695500001</v>
      </c>
      <c r="H20" s="64"/>
    </row>
    <row r="21" spans="1:8" ht="13.2" customHeight="1" x14ac:dyDescent="0.3">
      <c r="A21" s="77" t="s">
        <v>316</v>
      </c>
      <c r="B21" s="78"/>
      <c r="C21" s="78"/>
      <c r="D21" s="78"/>
      <c r="E21" s="527"/>
    </row>
    <row r="22" spans="1:8" ht="13.2" customHeight="1" x14ac:dyDescent="0.3">
      <c r="A22" s="89" t="s">
        <v>292</v>
      </c>
      <c r="B22" s="64">
        <v>23.098634520000004</v>
      </c>
      <c r="C22" s="64">
        <v>23.84123812</v>
      </c>
      <c r="D22" s="64">
        <v>22.541771789999999</v>
      </c>
      <c r="E22" s="463">
        <v>19.497680939999999</v>
      </c>
    </row>
    <row r="23" spans="1:8" ht="13.2" customHeight="1" x14ac:dyDescent="0.3">
      <c r="A23" s="90" t="s">
        <v>294</v>
      </c>
      <c r="B23" s="64">
        <v>6.0602795</v>
      </c>
      <c r="C23" s="64">
        <v>5.4832568500000001</v>
      </c>
      <c r="D23" s="64">
        <v>6.1640041000000005</v>
      </c>
      <c r="E23" s="463">
        <v>6.9651972000000004</v>
      </c>
    </row>
    <row r="24" spans="1:8" ht="13.2" customHeight="1" x14ac:dyDescent="0.3">
      <c r="A24" s="90" t="s">
        <v>299</v>
      </c>
      <c r="B24" s="64">
        <v>5.7880536399999993</v>
      </c>
      <c r="C24" s="64">
        <v>4.9708344599999998</v>
      </c>
      <c r="D24" s="64">
        <v>4.7354091</v>
      </c>
      <c r="E24" s="463">
        <v>5.4583778199999999</v>
      </c>
    </row>
    <row r="25" spans="1:8" ht="13.2" customHeight="1" x14ac:dyDescent="0.3">
      <c r="A25" s="90" t="s">
        <v>304</v>
      </c>
      <c r="B25" s="64">
        <v>1.8235399999999999</v>
      </c>
      <c r="C25" s="64">
        <v>3.5830000000000002</v>
      </c>
      <c r="D25" s="64">
        <v>2.4710000000000001</v>
      </c>
      <c r="E25" s="463">
        <v>2.6930000000000001</v>
      </c>
    </row>
    <row r="26" spans="1:8" ht="13.2" customHeight="1" x14ac:dyDescent="0.3">
      <c r="A26" s="90" t="s">
        <v>303</v>
      </c>
      <c r="B26" s="64">
        <v>10.080643090000001</v>
      </c>
      <c r="C26" s="64">
        <v>17.844641509999999</v>
      </c>
      <c r="D26" s="64">
        <v>17.025951469999999</v>
      </c>
      <c r="E26" s="463">
        <v>16.180016699999999</v>
      </c>
    </row>
    <row r="27" spans="1:8" ht="13.2" customHeight="1" x14ac:dyDescent="0.3">
      <c r="A27" s="90" t="s">
        <v>302</v>
      </c>
      <c r="B27" s="64">
        <v>427.92670648000001</v>
      </c>
      <c r="C27" s="64">
        <v>470.2416772900001</v>
      </c>
      <c r="D27" s="64">
        <v>433.32893014000007</v>
      </c>
      <c r="E27" s="463">
        <v>464.94268153999997</v>
      </c>
    </row>
    <row r="28" spans="1:8" ht="13.2" customHeight="1" x14ac:dyDescent="0.3">
      <c r="A28" s="82" t="s">
        <v>6</v>
      </c>
      <c r="B28" s="60">
        <v>474.77785723</v>
      </c>
      <c r="C28" s="60">
        <v>525.96464823000008</v>
      </c>
      <c r="D28" s="60">
        <v>486.26706660000008</v>
      </c>
      <c r="E28" s="528">
        <v>515.73695420000001</v>
      </c>
    </row>
    <row r="29" spans="1:8" ht="13.2" customHeight="1" x14ac:dyDescent="0.3">
      <c r="A29" s="83" t="s">
        <v>314</v>
      </c>
      <c r="B29" s="93">
        <v>2342.8826834699998</v>
      </c>
      <c r="C29" s="93">
        <v>2495.6031922899997</v>
      </c>
      <c r="D29" s="93">
        <v>2428.9086505800001</v>
      </c>
      <c r="E29" s="530">
        <v>2534.37881535</v>
      </c>
    </row>
    <row r="30" spans="1:8" ht="13.2" customHeight="1" x14ac:dyDescent="0.3">
      <c r="A30" s="1" t="s">
        <v>17</v>
      </c>
      <c r="B30" s="1"/>
      <c r="C30" s="1"/>
      <c r="D30" s="1"/>
      <c r="E30" s="1"/>
      <c r="F30" s="1"/>
      <c r="G30" s="1"/>
    </row>
    <row r="31" spans="1:8" ht="13.2" customHeight="1" x14ac:dyDescent="0.3">
      <c r="A31" s="576" t="s">
        <v>442</v>
      </c>
      <c r="B31" s="576"/>
      <c r="C31" s="576"/>
      <c r="D31" s="576"/>
      <c r="E31" s="576"/>
      <c r="F31" s="576"/>
      <c r="G31" s="576"/>
    </row>
    <row r="32" spans="1:8" x14ac:dyDescent="0.3">
      <c r="A32" s="92"/>
      <c r="B32" s="92"/>
      <c r="C32" s="92"/>
      <c r="D32" s="92"/>
      <c r="E32" s="92"/>
    </row>
    <row r="33" spans="1:5" x14ac:dyDescent="0.3">
      <c r="A33" s="92"/>
      <c r="B33" s="92"/>
      <c r="C33" s="92"/>
      <c r="D33" s="92"/>
      <c r="E33" s="92"/>
    </row>
    <row r="35" spans="1:5" x14ac:dyDescent="0.3">
      <c r="B35" s="508"/>
      <c r="C35" s="508"/>
      <c r="D35" s="508"/>
      <c r="E35" s="508"/>
    </row>
    <row r="36" spans="1:5" x14ac:dyDescent="0.3">
      <c r="B36" s="508"/>
      <c r="C36" s="508"/>
      <c r="D36" s="508"/>
      <c r="E36" s="508"/>
    </row>
  </sheetData>
  <mergeCells count="2">
    <mergeCell ref="A2:E2"/>
    <mergeCell ref="A31:G31"/>
  </mergeCells>
  <hyperlinks>
    <hyperlink ref="A2:E2" location="Índice!A1" display="Tabela 44 - Decomposição da margem financeira agregada (2016-2017)" xr:uid="{00000000-0004-0000-3000-000000000000}"/>
  </hyperlinks>
  <pageMargins left="0.70866141732283472" right="0.70866141732283472" top="0.74803149606299213" bottom="0.74803149606299213" header="0.31496062992125984" footer="0.31496062992125984"/>
  <pageSetup paperSize="9" orientation="landscape"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lha5"/>
  <dimension ref="A1:G40"/>
  <sheetViews>
    <sheetView showGridLines="0" zoomScaleNormal="100" workbookViewId="0">
      <selection activeCell="E28" sqref="E28"/>
    </sheetView>
  </sheetViews>
  <sheetFormatPr defaultColWidth="9.33203125" defaultRowHeight="14.4" x14ac:dyDescent="0.3"/>
  <cols>
    <col min="1" max="1" width="34.33203125" style="2" bestFit="1" customWidth="1"/>
    <col min="2" max="6" width="10.6640625" style="2" customWidth="1"/>
    <col min="7" max="16384" width="9.33203125" style="2"/>
  </cols>
  <sheetData>
    <row r="1" spans="1:7" s="34" customFormat="1" ht="13.2" customHeight="1" x14ac:dyDescent="0.3"/>
    <row r="2" spans="1:7" s="34" customFormat="1" ht="26.1" customHeight="1" x14ac:dyDescent="0.3">
      <c r="A2" s="582" t="s">
        <v>461</v>
      </c>
      <c r="B2" s="582"/>
      <c r="C2" s="582"/>
      <c r="D2" s="582"/>
      <c r="E2" s="582"/>
      <c r="F2" s="582"/>
      <c r="G2" s="56"/>
    </row>
    <row r="3" spans="1:7" s="34" customFormat="1" ht="13.2" customHeight="1" x14ac:dyDescent="0.3"/>
    <row r="4" spans="1:7" s="34" customFormat="1" ht="13.2" customHeight="1" x14ac:dyDescent="0.3">
      <c r="A4" s="11"/>
      <c r="B4" s="263">
        <v>2021</v>
      </c>
      <c r="C4" s="263">
        <v>2022</v>
      </c>
      <c r="D4" s="263">
        <v>2023</v>
      </c>
      <c r="E4" s="263">
        <v>2024</v>
      </c>
      <c r="F4" s="124" t="s">
        <v>12</v>
      </c>
    </row>
    <row r="5" spans="1:7" s="34" customFormat="1" ht="13.2" customHeight="1" x14ac:dyDescent="0.3">
      <c r="A5" s="126" t="s">
        <v>10</v>
      </c>
      <c r="B5" s="127"/>
      <c r="C5" s="127"/>
      <c r="D5" s="127"/>
      <c r="E5" s="127"/>
      <c r="F5" s="128"/>
    </row>
    <row r="6" spans="1:7" s="34" customFormat="1" ht="13.2" customHeight="1" x14ac:dyDescent="0.3">
      <c r="A6" s="275" t="s">
        <v>11</v>
      </c>
      <c r="B6" s="276"/>
      <c r="C6" s="276"/>
      <c r="D6" s="276"/>
      <c r="E6" s="276"/>
      <c r="F6" s="277"/>
    </row>
    <row r="7" spans="1:7" s="34" customFormat="1" ht="13.2" customHeight="1" x14ac:dyDescent="0.3">
      <c r="A7" s="63" t="s">
        <v>143</v>
      </c>
      <c r="B7" s="278">
        <v>330192.88183813001</v>
      </c>
      <c r="C7" s="278">
        <v>314790.48531711003</v>
      </c>
      <c r="D7" s="278">
        <v>306592.62588234997</v>
      </c>
      <c r="E7" s="278">
        <f>316847.48782919+1</f>
        <v>316848.48782918998</v>
      </c>
      <c r="F7" s="277" t="s">
        <v>0</v>
      </c>
    </row>
    <row r="8" spans="1:7" s="34" customFormat="1" ht="13.2" customHeight="1" x14ac:dyDescent="0.3">
      <c r="A8" s="63" t="s">
        <v>223</v>
      </c>
      <c r="B8" s="276" t="s">
        <v>0</v>
      </c>
      <c r="C8" s="279">
        <v>-4.6646664323220288E-2</v>
      </c>
      <c r="D8" s="279">
        <v>-2.6042271978143794E-2</v>
      </c>
      <c r="E8" s="279">
        <v>3.3447842776150871E-2</v>
      </c>
      <c r="F8" s="280">
        <v>-1.3080364508404404E-2</v>
      </c>
    </row>
    <row r="9" spans="1:7" s="34" customFormat="1" ht="13.2" customHeight="1" x14ac:dyDescent="0.3">
      <c r="A9" s="63" t="s">
        <v>225</v>
      </c>
      <c r="B9" s="279">
        <v>0.86</v>
      </c>
      <c r="C9" s="279">
        <v>0.84899999999999998</v>
      </c>
      <c r="D9" s="279">
        <v>0.84599999999999997</v>
      </c>
      <c r="E9" s="279">
        <v>0.84</v>
      </c>
      <c r="F9" s="280">
        <v>0.84799999999999998</v>
      </c>
    </row>
    <row r="10" spans="1:7" s="34" customFormat="1" ht="13.2" customHeight="1" x14ac:dyDescent="0.3">
      <c r="A10" s="275" t="s">
        <v>12</v>
      </c>
      <c r="B10" s="276"/>
      <c r="C10" s="276"/>
      <c r="D10" s="276"/>
      <c r="E10" s="276"/>
      <c r="F10" s="277"/>
    </row>
    <row r="11" spans="1:7" s="34" customFormat="1" ht="13.2" customHeight="1" x14ac:dyDescent="0.3">
      <c r="A11" s="63" t="s">
        <v>143</v>
      </c>
      <c r="B11" s="278">
        <v>26400.702749279997</v>
      </c>
      <c r="C11" s="278">
        <v>25751.402356219998</v>
      </c>
      <c r="D11" s="278">
        <v>26023.319820479999</v>
      </c>
      <c r="E11" s="278">
        <v>28142.619147649999</v>
      </c>
      <c r="F11" s="277" t="s">
        <v>0</v>
      </c>
    </row>
    <row r="12" spans="1:7" s="34" customFormat="1" ht="13.2" customHeight="1" x14ac:dyDescent="0.3">
      <c r="A12" s="63" t="s">
        <v>223</v>
      </c>
      <c r="B12" s="279" t="s">
        <v>0</v>
      </c>
      <c r="C12" s="279">
        <v>-2.4594057181970497E-2</v>
      </c>
      <c r="D12" s="279">
        <v>1.0559326459140372E-2</v>
      </c>
      <c r="E12" s="279">
        <v>8.1438469103474631E-2</v>
      </c>
      <c r="F12" s="280">
        <v>2.2467912793548168E-2</v>
      </c>
    </row>
    <row r="13" spans="1:7" s="34" customFormat="1" ht="13.2" customHeight="1" x14ac:dyDescent="0.3">
      <c r="A13" s="63" t="s">
        <v>225</v>
      </c>
      <c r="B13" s="279">
        <v>6.9000000000000006E-2</v>
      </c>
      <c r="C13" s="279">
        <v>7.0000000000000007E-2</v>
      </c>
      <c r="D13" s="279">
        <v>7.1999999999999995E-2</v>
      </c>
      <c r="E13" s="279">
        <v>7.4999999999999997E-2</v>
      </c>
      <c r="F13" s="280">
        <v>7.1999999999999995E-2</v>
      </c>
    </row>
    <row r="14" spans="1:7" s="34" customFormat="1" ht="13.2" customHeight="1" x14ac:dyDescent="0.3">
      <c r="A14" s="275" t="s">
        <v>13</v>
      </c>
      <c r="B14" s="276"/>
      <c r="C14" s="276"/>
      <c r="D14" s="276"/>
      <c r="E14" s="276"/>
      <c r="F14" s="277"/>
    </row>
    <row r="15" spans="1:7" s="34" customFormat="1" ht="13.2" customHeight="1" x14ac:dyDescent="0.3">
      <c r="A15" s="63" t="s">
        <v>143</v>
      </c>
      <c r="B15" s="278">
        <v>27320.487940350002</v>
      </c>
      <c r="C15" s="278">
        <v>29837.691223698981</v>
      </c>
      <c r="D15" s="278">
        <v>29845.931955699998</v>
      </c>
      <c r="E15" s="278">
        <v>32178.448444599453</v>
      </c>
      <c r="F15" s="277" t="s">
        <v>0</v>
      </c>
    </row>
    <row r="16" spans="1:7" s="34" customFormat="1" ht="13.2" customHeight="1" x14ac:dyDescent="0.3">
      <c r="A16" s="63" t="s">
        <v>223</v>
      </c>
      <c r="B16" s="279" t="s">
        <v>0</v>
      </c>
      <c r="C16" s="279">
        <v>9.2136102724259539E-2</v>
      </c>
      <c r="D16" s="279">
        <v>2.7618531002393532E-4</v>
      </c>
      <c r="E16" s="279">
        <v>7.8151906677318195E-2</v>
      </c>
      <c r="F16" s="280">
        <v>5.685473157053389E-2</v>
      </c>
    </row>
    <row r="17" spans="1:6" s="34" customFormat="1" ht="13.2" customHeight="1" x14ac:dyDescent="0.3">
      <c r="A17" s="63" t="s">
        <v>225</v>
      </c>
      <c r="B17" s="279">
        <v>7.0999999999999994E-2</v>
      </c>
      <c r="C17" s="279">
        <v>8.1000000000000003E-2</v>
      </c>
      <c r="D17" s="279">
        <v>8.2000000000000003E-2</v>
      </c>
      <c r="E17" s="279">
        <v>8.5000000000000006E-2</v>
      </c>
      <c r="F17" s="280">
        <v>0.08</v>
      </c>
    </row>
    <row r="18" spans="1:6" s="34" customFormat="1" ht="13.2" customHeight="1" x14ac:dyDescent="0.3">
      <c r="A18" s="153" t="s">
        <v>9</v>
      </c>
      <c r="B18" s="281"/>
      <c r="C18" s="281"/>
      <c r="D18" s="281"/>
      <c r="E18" s="281"/>
      <c r="F18" s="282"/>
    </row>
    <row r="19" spans="1:6" s="34" customFormat="1" ht="13.2" customHeight="1" x14ac:dyDescent="0.3">
      <c r="A19" s="275" t="s">
        <v>3</v>
      </c>
      <c r="B19" s="276"/>
      <c r="C19" s="276"/>
      <c r="D19" s="276"/>
      <c r="E19" s="276"/>
      <c r="F19" s="277"/>
    </row>
    <row r="20" spans="1:6" s="34" customFormat="1" ht="13.2" customHeight="1" x14ac:dyDescent="0.3">
      <c r="A20" s="63" t="s">
        <v>143</v>
      </c>
      <c r="B20" s="278">
        <v>267779.29076810001</v>
      </c>
      <c r="C20" s="278">
        <v>255630.204863419</v>
      </c>
      <c r="D20" s="278">
        <v>249731.44614240999</v>
      </c>
      <c r="E20" s="278">
        <f>260526.425860459+1</f>
        <v>260527.42586045901</v>
      </c>
      <c r="F20" s="277" t="s">
        <v>0</v>
      </c>
    </row>
    <row r="21" spans="1:6" s="34" customFormat="1" ht="13.2" customHeight="1" x14ac:dyDescent="0.3">
      <c r="A21" s="63" t="s">
        <v>223</v>
      </c>
      <c r="B21" s="279" t="s">
        <v>0</v>
      </c>
      <c r="C21" s="279">
        <v>-4.5369774002434915E-2</v>
      </c>
      <c r="D21" s="279">
        <v>-2.3075358892587272E-2</v>
      </c>
      <c r="E21" s="279">
        <v>4.3226353287897812E-2</v>
      </c>
      <c r="F21" s="280">
        <v>-8.4062598690414578E-3</v>
      </c>
    </row>
    <row r="22" spans="1:6" s="34" customFormat="1" ht="13.2" customHeight="1" x14ac:dyDescent="0.3">
      <c r="A22" s="63" t="s">
        <v>225</v>
      </c>
      <c r="B22" s="279">
        <v>0.69799999999999995</v>
      </c>
      <c r="C22" s="279">
        <v>0.69</v>
      </c>
      <c r="D22" s="279">
        <v>0.68899999999999995</v>
      </c>
      <c r="E22" s="279">
        <v>0.69</v>
      </c>
      <c r="F22" s="280">
        <v>0.69174999999999998</v>
      </c>
    </row>
    <row r="23" spans="1:6" s="34" customFormat="1" ht="13.2" customHeight="1" x14ac:dyDescent="0.3">
      <c r="A23" s="275" t="s">
        <v>4</v>
      </c>
      <c r="B23" s="276"/>
      <c r="C23" s="276"/>
      <c r="D23" s="276"/>
      <c r="E23" s="276"/>
      <c r="F23" s="277"/>
    </row>
    <row r="24" spans="1:6" s="34" customFormat="1" ht="13.2" customHeight="1" x14ac:dyDescent="0.3">
      <c r="A24" s="63" t="s">
        <v>143</v>
      </c>
      <c r="B24" s="278">
        <v>105973.23758346002</v>
      </c>
      <c r="C24" s="278">
        <v>102957.48610358001</v>
      </c>
      <c r="D24" s="278">
        <v>101764.48500351999</v>
      </c>
      <c r="E24" s="278">
        <v>105494.31478601003</v>
      </c>
      <c r="F24" s="277" t="s">
        <v>0</v>
      </c>
    </row>
    <row r="25" spans="1:6" s="34" customFormat="1" ht="13.2" customHeight="1" x14ac:dyDescent="0.3">
      <c r="A25" s="63" t="s">
        <v>223</v>
      </c>
      <c r="B25" s="279" t="s">
        <v>0</v>
      </c>
      <c r="C25" s="279">
        <v>-2.845767052747572E-2</v>
      </c>
      <c r="D25" s="279">
        <v>-1.1587317690136767E-2</v>
      </c>
      <c r="E25" s="279">
        <v>3.6651586084880394E-2</v>
      </c>
      <c r="F25" s="280">
        <v>-1.131134044244031E-3</v>
      </c>
    </row>
    <row r="26" spans="1:6" s="34" customFormat="1" ht="13.2" customHeight="1" x14ac:dyDescent="0.3">
      <c r="A26" s="63" t="s">
        <v>225</v>
      </c>
      <c r="B26" s="279">
        <v>0.27600000000000002</v>
      </c>
      <c r="C26" s="279">
        <v>0.27800000000000002</v>
      </c>
      <c r="D26" s="279">
        <v>0.28100000000000003</v>
      </c>
      <c r="E26" s="279">
        <v>0.28000000000000003</v>
      </c>
      <c r="F26" s="280">
        <v>0.27875000000000005</v>
      </c>
    </row>
    <row r="27" spans="1:6" s="34" customFormat="1" ht="13.2" customHeight="1" x14ac:dyDescent="0.3">
      <c r="A27" s="275" t="s">
        <v>5</v>
      </c>
      <c r="B27" s="276"/>
      <c r="C27" s="276"/>
      <c r="D27" s="276"/>
      <c r="E27" s="276"/>
      <c r="F27" s="277"/>
    </row>
    <row r="28" spans="1:6" s="34" customFormat="1" ht="13.2" customHeight="1" x14ac:dyDescent="0.3">
      <c r="A28" s="63" t="s">
        <v>143</v>
      </c>
      <c r="B28" s="278">
        <v>10161.544176200001</v>
      </c>
      <c r="C28" s="278">
        <v>11791.887930030001</v>
      </c>
      <c r="D28" s="278">
        <v>10965.946512600001</v>
      </c>
      <c r="E28" s="278">
        <v>11147.814774969998</v>
      </c>
      <c r="F28" s="283" t="s">
        <v>0</v>
      </c>
    </row>
    <row r="29" spans="1:6" s="34" customFormat="1" ht="13.2" customHeight="1" x14ac:dyDescent="0.3">
      <c r="A29" s="63" t="s">
        <v>223</v>
      </c>
      <c r="B29" s="279" t="s">
        <v>0</v>
      </c>
      <c r="C29" s="279">
        <v>0.16044251991233116</v>
      </c>
      <c r="D29" s="279">
        <v>-7.0043187514240435E-2</v>
      </c>
      <c r="E29" s="279">
        <v>1.6584821215480883E-2</v>
      </c>
      <c r="F29" s="280">
        <v>3.5661384537857201E-2</v>
      </c>
    </row>
    <row r="30" spans="1:6" s="34" customFormat="1" ht="13.2" customHeight="1" x14ac:dyDescent="0.3">
      <c r="A30" s="63" t="s">
        <v>225</v>
      </c>
      <c r="B30" s="279">
        <v>2.5999999999999999E-2</v>
      </c>
      <c r="C30" s="279">
        <v>3.2000000000000001E-2</v>
      </c>
      <c r="D30" s="279">
        <v>0.03</v>
      </c>
      <c r="E30" s="279">
        <v>0.03</v>
      </c>
      <c r="F30" s="280">
        <v>2.9499999999999998E-2</v>
      </c>
    </row>
    <row r="31" spans="1:6" s="34" customFormat="1" ht="13.2" customHeight="1" x14ac:dyDescent="0.3">
      <c r="A31" s="284" t="s">
        <v>6</v>
      </c>
      <c r="B31" s="285">
        <v>383914.07252776006</v>
      </c>
      <c r="C31" s="285">
        <v>370379.57889702905</v>
      </c>
      <c r="D31" s="285">
        <v>362461.87765852996</v>
      </c>
      <c r="E31" s="285">
        <v>377168.55542143947</v>
      </c>
      <c r="F31" s="286" t="s">
        <v>0</v>
      </c>
    </row>
    <row r="32" spans="1:6" ht="13.2" customHeight="1" x14ac:dyDescent="0.3">
      <c r="A32" s="1" t="s">
        <v>17</v>
      </c>
    </row>
    <row r="33" spans="1:5" ht="13.2" customHeight="1" x14ac:dyDescent="0.3">
      <c r="A33" s="576" t="s">
        <v>442</v>
      </c>
      <c r="B33" s="576"/>
      <c r="C33" s="576"/>
      <c r="D33" s="576"/>
      <c r="E33" s="576"/>
    </row>
    <row r="34" spans="1:5" x14ac:dyDescent="0.3">
      <c r="B34" s="8"/>
      <c r="C34" s="8"/>
      <c r="D34" s="8"/>
      <c r="E34" s="8"/>
    </row>
    <row r="35" spans="1:5" x14ac:dyDescent="0.3">
      <c r="B35" s="8"/>
      <c r="C35" s="8"/>
      <c r="D35" s="8"/>
      <c r="E35" s="8"/>
    </row>
    <row r="36" spans="1:5" x14ac:dyDescent="0.3">
      <c r="B36" s="6"/>
      <c r="C36" s="6"/>
      <c r="D36" s="6"/>
      <c r="E36" s="6"/>
    </row>
    <row r="37" spans="1:5" x14ac:dyDescent="0.3">
      <c r="B37" s="8"/>
      <c r="C37" s="8"/>
      <c r="D37" s="8"/>
      <c r="E37" s="8"/>
    </row>
    <row r="38" spans="1:5" x14ac:dyDescent="0.3">
      <c r="B38" s="6"/>
      <c r="C38" s="6"/>
      <c r="D38" s="6"/>
      <c r="E38" s="6"/>
    </row>
    <row r="39" spans="1:5" x14ac:dyDescent="0.3">
      <c r="B39" s="8"/>
      <c r="C39" s="8"/>
      <c r="D39" s="8"/>
      <c r="E39" s="8"/>
    </row>
    <row r="40" spans="1:5" x14ac:dyDescent="0.3">
      <c r="B40" s="8"/>
      <c r="C40" s="8"/>
      <c r="D40" s="8"/>
      <c r="E40" s="8"/>
    </row>
  </sheetData>
  <mergeCells count="2">
    <mergeCell ref="A2:F2"/>
    <mergeCell ref="A33:E33"/>
  </mergeCells>
  <hyperlinks>
    <hyperlink ref="A2:F2" location="Índice!A1" display="Tabela 4 - Evolução do ativo agregado, por dimensão e origem/forma de representação legal, a 31 de dezembro (2014-2017)" xr:uid="{00000000-0004-0000-0400-000000000000}"/>
  </hyperlinks>
  <pageMargins left="0.7" right="0.7" top="0.75" bottom="0.75" header="0.3" footer="0.3"/>
  <pageSetup paperSize="9" scale="99" orientation="portrait" verticalDpi="36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G30"/>
  <sheetViews>
    <sheetView showGridLines="0" workbookViewId="0">
      <selection activeCell="E5" sqref="E5"/>
    </sheetView>
  </sheetViews>
  <sheetFormatPr defaultColWidth="9.33203125" defaultRowHeight="13.8" x14ac:dyDescent="0.3"/>
  <cols>
    <col min="1" max="1" width="67.6640625" style="34" customWidth="1"/>
    <col min="2" max="5" width="14.33203125" style="34" customWidth="1"/>
    <col min="6" max="16384" width="9.33203125" style="34"/>
  </cols>
  <sheetData>
    <row r="1" spans="1:5" ht="13.2" customHeight="1" x14ac:dyDescent="0.3"/>
    <row r="2" spans="1:5" ht="13.2" customHeight="1" x14ac:dyDescent="0.3">
      <c r="A2" s="582" t="s">
        <v>505</v>
      </c>
      <c r="B2" s="582"/>
      <c r="C2" s="582"/>
      <c r="D2" s="582"/>
      <c r="E2" s="582"/>
    </row>
    <row r="3" spans="1:5" ht="13.2" customHeight="1" x14ac:dyDescent="0.3"/>
    <row r="4" spans="1:5" ht="13.2" customHeight="1" x14ac:dyDescent="0.3">
      <c r="A4" s="86"/>
      <c r="B4" s="87">
        <v>2021</v>
      </c>
      <c r="C4" s="88">
        <v>2022</v>
      </c>
      <c r="D4" s="88">
        <v>2023</v>
      </c>
      <c r="E4" s="526">
        <v>2024</v>
      </c>
    </row>
    <row r="5" spans="1:5" ht="13.2" customHeight="1" x14ac:dyDescent="0.3">
      <c r="A5" s="73"/>
      <c r="B5" s="74" t="s">
        <v>146</v>
      </c>
      <c r="C5" s="74" t="s">
        <v>146</v>
      </c>
      <c r="D5" s="74" t="s">
        <v>146</v>
      </c>
      <c r="E5" s="75" t="s">
        <v>146</v>
      </c>
    </row>
    <row r="6" spans="1:5" ht="26.1" customHeight="1" x14ac:dyDescent="0.3">
      <c r="A6" s="77" t="s">
        <v>271</v>
      </c>
      <c r="B6" s="78"/>
      <c r="C6" s="78"/>
      <c r="D6" s="78"/>
      <c r="E6" s="527"/>
    </row>
    <row r="7" spans="1:5" s="35" customFormat="1" ht="13.2" customHeight="1" x14ac:dyDescent="0.3">
      <c r="A7" s="89" t="s">
        <v>235</v>
      </c>
      <c r="B7" s="64">
        <v>305.60488693000002</v>
      </c>
      <c r="C7" s="64">
        <v>-39.690636060000003</v>
      </c>
      <c r="D7" s="64">
        <v>11.473260229999998</v>
      </c>
      <c r="E7" s="463">
        <v>56.421466209999998</v>
      </c>
    </row>
    <row r="8" spans="1:5" s="35" customFormat="1" ht="13.2" customHeight="1" x14ac:dyDescent="0.3">
      <c r="A8" s="90" t="s">
        <v>236</v>
      </c>
      <c r="B8" s="64">
        <v>-5.2575689500000005</v>
      </c>
      <c r="C8" s="64">
        <v>-33.247188049999998</v>
      </c>
      <c r="D8" s="64">
        <v>10.270466059999999</v>
      </c>
      <c r="E8" s="463">
        <v>31.012523519999998</v>
      </c>
    </row>
    <row r="9" spans="1:5" s="35" customFormat="1" ht="13.2" customHeight="1" x14ac:dyDescent="0.3">
      <c r="A9" s="90" t="s">
        <v>262</v>
      </c>
      <c r="B9" s="64">
        <v>0</v>
      </c>
      <c r="C9" s="18">
        <v>0</v>
      </c>
      <c r="D9" s="18">
        <v>0</v>
      </c>
      <c r="E9" s="19">
        <v>0</v>
      </c>
    </row>
    <row r="10" spans="1:5" s="35" customFormat="1" ht="13.2" customHeight="1" x14ac:dyDescent="0.3">
      <c r="A10" s="90" t="s">
        <v>306</v>
      </c>
      <c r="B10" s="48">
        <v>4.3908090000000025E-2</v>
      </c>
      <c r="C10" s="67">
        <v>-0.28693865999999996</v>
      </c>
      <c r="D10" s="48">
        <v>6.4669067</v>
      </c>
      <c r="E10" s="49">
        <v>-0.43164319999999995</v>
      </c>
    </row>
    <row r="11" spans="1:5" s="35" customFormat="1" ht="13.2" customHeight="1" x14ac:dyDescent="0.3">
      <c r="A11" s="81" t="s">
        <v>6</v>
      </c>
      <c r="B11" s="64">
        <v>301.39122607000002</v>
      </c>
      <c r="C11" s="64">
        <v>-72.224762770000012</v>
      </c>
      <c r="D11" s="64">
        <v>28.210632989999997</v>
      </c>
      <c r="E11" s="463">
        <v>87.002346529999997</v>
      </c>
    </row>
    <row r="12" spans="1:5" s="35" customFormat="1" ht="26.1" customHeight="1" x14ac:dyDescent="0.3">
      <c r="A12" s="77" t="s">
        <v>272</v>
      </c>
      <c r="B12" s="78"/>
      <c r="C12" s="78"/>
      <c r="D12" s="78"/>
      <c r="E12" s="527"/>
    </row>
    <row r="13" spans="1:5" s="35" customFormat="1" ht="13.2" customHeight="1" x14ac:dyDescent="0.3">
      <c r="A13" s="90" t="s">
        <v>147</v>
      </c>
      <c r="B13" s="64">
        <v>294.36227346000004</v>
      </c>
      <c r="C13" s="64">
        <v>40.312560920000003</v>
      </c>
      <c r="D13" s="64">
        <v>252.57778420000002</v>
      </c>
      <c r="E13" s="463">
        <v>209.54944138999997</v>
      </c>
    </row>
    <row r="14" spans="1:5" s="35" customFormat="1" ht="13.2" customHeight="1" x14ac:dyDescent="0.3">
      <c r="A14" s="89" t="s">
        <v>307</v>
      </c>
      <c r="B14" s="64">
        <v>44.209378969999996</v>
      </c>
      <c r="C14" s="64">
        <v>53.255174429999997</v>
      </c>
      <c r="D14" s="64">
        <v>3.3389293799999988</v>
      </c>
      <c r="E14" s="463">
        <v>20.474822760000002</v>
      </c>
    </row>
    <row r="15" spans="1:5" s="35" customFormat="1" ht="13.2" customHeight="1" x14ac:dyDescent="0.3">
      <c r="A15" s="89" t="s">
        <v>235</v>
      </c>
      <c r="B15" s="64">
        <v>81.653960010000006</v>
      </c>
      <c r="C15" s="64">
        <v>-98.131751509999987</v>
      </c>
      <c r="D15" s="64">
        <v>50.298318170000002</v>
      </c>
      <c r="E15" s="463">
        <v>49.033683739999987</v>
      </c>
    </row>
    <row r="16" spans="1:5" s="35" customFormat="1" ht="13.2" customHeight="1" x14ac:dyDescent="0.3">
      <c r="A16" s="90" t="s">
        <v>236</v>
      </c>
      <c r="B16" s="64">
        <v>1.4346469799999999</v>
      </c>
      <c r="C16" s="64">
        <v>93.70261029000001</v>
      </c>
      <c r="D16" s="64">
        <v>35.568657120000005</v>
      </c>
      <c r="E16" s="463">
        <v>25.481963139999998</v>
      </c>
    </row>
    <row r="17" spans="1:7" s="35" customFormat="1" ht="13.2" customHeight="1" x14ac:dyDescent="0.3">
      <c r="A17" s="90" t="s">
        <v>261</v>
      </c>
      <c r="B17" s="18">
        <v>0</v>
      </c>
      <c r="C17" s="18">
        <v>0</v>
      </c>
      <c r="D17" s="64">
        <v>0</v>
      </c>
      <c r="E17" s="19">
        <v>0</v>
      </c>
    </row>
    <row r="18" spans="1:7" s="35" customFormat="1" ht="13.2" customHeight="1" x14ac:dyDescent="0.3">
      <c r="A18" s="90" t="s">
        <v>305</v>
      </c>
      <c r="B18" s="64">
        <v>2.3087700000000013E-2</v>
      </c>
      <c r="C18" s="64">
        <v>6.1817623499999996</v>
      </c>
      <c r="D18" s="18">
        <v>-3.9847860600000002</v>
      </c>
      <c r="E18" s="19">
        <v>-1.9148309399999999</v>
      </c>
    </row>
    <row r="19" spans="1:7" s="35" customFormat="1" ht="13.2" customHeight="1" x14ac:dyDescent="0.3">
      <c r="A19" s="90" t="s">
        <v>262</v>
      </c>
      <c r="B19" s="64">
        <v>-192.19283290000001</v>
      </c>
      <c r="C19" s="18">
        <v>166.32314500000001</v>
      </c>
      <c r="D19" s="64">
        <v>-171.04479879000002</v>
      </c>
      <c r="E19" s="19">
        <v>-217.58231505000001</v>
      </c>
    </row>
    <row r="20" spans="1:7" s="35" customFormat="1" ht="13.2" customHeight="1" x14ac:dyDescent="0.3">
      <c r="A20" s="90" t="s">
        <v>306</v>
      </c>
      <c r="B20" s="64">
        <v>1.5968735000000001</v>
      </c>
      <c r="C20" s="64">
        <v>6.0716174899999995</v>
      </c>
      <c r="D20" s="64">
        <v>5.6044574799999545</v>
      </c>
      <c r="E20" s="19">
        <v>5.0989561799999779</v>
      </c>
    </row>
    <row r="21" spans="1:7" s="35" customFormat="1" ht="13.2" customHeight="1" x14ac:dyDescent="0.3">
      <c r="A21" s="81" t="s">
        <v>6</v>
      </c>
      <c r="B21" s="60">
        <v>231.08738772000004</v>
      </c>
      <c r="C21" s="60">
        <v>267.71511897000005</v>
      </c>
      <c r="D21" s="60">
        <v>172.35856150000001</v>
      </c>
      <c r="E21" s="528">
        <v>90.141721219999894</v>
      </c>
    </row>
    <row r="22" spans="1:7" ht="13.2" customHeight="1" x14ac:dyDescent="0.3">
      <c r="A22" s="77" t="s">
        <v>273</v>
      </c>
      <c r="B22" s="78"/>
      <c r="C22" s="78"/>
      <c r="D22" s="78"/>
      <c r="E22" s="527"/>
    </row>
    <row r="23" spans="1:7" ht="13.2" customHeight="1" x14ac:dyDescent="0.3">
      <c r="A23" s="89" t="s">
        <v>308</v>
      </c>
      <c r="B23" s="64">
        <v>426.62167198000003</v>
      </c>
      <c r="C23" s="64">
        <v>3430.0186793400003</v>
      </c>
      <c r="D23" s="64">
        <v>-613.52564026000005</v>
      </c>
      <c r="E23" s="463">
        <v>-119.79461625</v>
      </c>
    </row>
    <row r="24" spans="1:7" ht="13.2" customHeight="1" x14ac:dyDescent="0.3">
      <c r="A24" s="89" t="s">
        <v>309</v>
      </c>
      <c r="B24" s="67">
        <v>-418.15335741999996</v>
      </c>
      <c r="C24" s="67">
        <v>-3435.2237202299998</v>
      </c>
      <c r="D24" s="67">
        <v>703.79768798000009</v>
      </c>
      <c r="E24" s="550">
        <v>133.99649790000001</v>
      </c>
    </row>
    <row r="25" spans="1:7" ht="13.2" customHeight="1" x14ac:dyDescent="0.3">
      <c r="A25" s="81" t="s">
        <v>6</v>
      </c>
      <c r="B25" s="64">
        <v>8.4683145600000671</v>
      </c>
      <c r="C25" s="64">
        <v>-5.2050408899995091</v>
      </c>
      <c r="D25" s="64">
        <v>90.272047720000046</v>
      </c>
      <c r="E25" s="463">
        <v>14.201881650000004</v>
      </c>
    </row>
    <row r="26" spans="1:7" ht="13.2" customHeight="1" x14ac:dyDescent="0.3">
      <c r="A26" s="77" t="s">
        <v>274</v>
      </c>
      <c r="B26" s="84">
        <v>54</v>
      </c>
      <c r="C26" s="84">
        <v>126</v>
      </c>
      <c r="D26" s="84">
        <v>55</v>
      </c>
      <c r="E26" s="551">
        <v>96</v>
      </c>
    </row>
    <row r="27" spans="1:7" ht="13.2" customHeight="1" x14ac:dyDescent="0.3">
      <c r="A27" s="83" t="s">
        <v>310</v>
      </c>
      <c r="B27" s="93">
        <v>594.94692835000012</v>
      </c>
      <c r="C27" s="93">
        <v>315.28531531000056</v>
      </c>
      <c r="D27" s="93">
        <v>344.84124221000002</v>
      </c>
      <c r="E27" s="530">
        <v>287.34594939999988</v>
      </c>
    </row>
    <row r="28" spans="1:7" s="1" customFormat="1" ht="13.2" customHeight="1" x14ac:dyDescent="0.2">
      <c r="A28" s="1" t="s">
        <v>17</v>
      </c>
    </row>
    <row r="29" spans="1:7" s="1" customFormat="1" ht="13.2" customHeight="1" x14ac:dyDescent="0.2">
      <c r="A29" s="576" t="s">
        <v>442</v>
      </c>
      <c r="B29" s="576"/>
      <c r="C29" s="576"/>
      <c r="D29" s="576"/>
      <c r="E29" s="576"/>
      <c r="F29" s="576"/>
      <c r="G29" s="576"/>
    </row>
    <row r="30" spans="1:7" x14ac:dyDescent="0.3">
      <c r="A30" s="618"/>
      <c r="B30" s="618"/>
      <c r="C30" s="618"/>
      <c r="D30" s="618"/>
      <c r="E30" s="618"/>
    </row>
  </sheetData>
  <mergeCells count="3">
    <mergeCell ref="A2:E2"/>
    <mergeCell ref="A30:E30"/>
    <mergeCell ref="A29:G29"/>
  </mergeCells>
  <hyperlinks>
    <hyperlink ref="A2:E2" location="Índice!A1" display="Tabela 44 - Decomposição da margem financeira agregada (2016-2017)" xr:uid="{00000000-0004-0000-3100-000000000000}"/>
  </hyperlinks>
  <pageMargins left="0.70866141732283472" right="0.70866141732283472" top="0.74803149606299213" bottom="0.74803149606299213" header="0.31496062992125984" footer="0.31496062992125984"/>
  <pageSetup paperSize="9" scale="61" orientation="portrait" verticalDpi="36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F31"/>
  <sheetViews>
    <sheetView showGridLines="0" workbookViewId="0">
      <selection activeCell="C3" sqref="C3"/>
    </sheetView>
  </sheetViews>
  <sheetFormatPr defaultColWidth="9.33203125" defaultRowHeight="13.8" x14ac:dyDescent="0.3"/>
  <cols>
    <col min="1" max="1" width="72" style="34" customWidth="1"/>
    <col min="2" max="3" width="10.6640625" style="34" customWidth="1"/>
    <col min="4" max="16384" width="9.33203125" style="34"/>
  </cols>
  <sheetData>
    <row r="1" spans="1:3" ht="13.2" customHeight="1" x14ac:dyDescent="0.3"/>
    <row r="2" spans="1:3" ht="39" customHeight="1" x14ac:dyDescent="0.3">
      <c r="A2" s="582" t="s">
        <v>506</v>
      </c>
      <c r="B2" s="582"/>
      <c r="C2" s="582"/>
    </row>
    <row r="4" spans="1:3" ht="13.2" customHeight="1" x14ac:dyDescent="0.3">
      <c r="A4" s="96"/>
      <c r="B4" s="87">
        <v>2023</v>
      </c>
      <c r="C4" s="94">
        <v>2024</v>
      </c>
    </row>
    <row r="5" spans="1:3" ht="13.2" customHeight="1" x14ac:dyDescent="0.3">
      <c r="A5" s="73"/>
      <c r="B5" s="74" t="s">
        <v>146</v>
      </c>
      <c r="C5" s="75" t="s">
        <v>146</v>
      </c>
    </row>
    <row r="6" spans="1:3" ht="13.2" customHeight="1" x14ac:dyDescent="0.3">
      <c r="A6" s="97" t="s">
        <v>369</v>
      </c>
      <c r="B6" s="479">
        <v>6470</v>
      </c>
      <c r="C6" s="98">
        <v>7383</v>
      </c>
    </row>
    <row r="7" spans="1:3" s="35" customFormat="1" ht="13.2" customHeight="1" x14ac:dyDescent="0.3">
      <c r="A7" s="89" t="s">
        <v>161</v>
      </c>
      <c r="B7" s="99"/>
      <c r="C7" s="100"/>
    </row>
    <row r="8" spans="1:3" s="35" customFormat="1" ht="13.2" customHeight="1" x14ac:dyDescent="0.3">
      <c r="A8" s="101" t="s">
        <v>162</v>
      </c>
      <c r="B8" s="102"/>
      <c r="C8" s="100"/>
    </row>
    <row r="9" spans="1:3" s="35" customFormat="1" ht="13.2" customHeight="1" x14ac:dyDescent="0.3">
      <c r="A9" s="103" t="s">
        <v>163</v>
      </c>
      <c r="B9" s="64">
        <v>-399</v>
      </c>
      <c r="C9" s="463">
        <v>-227</v>
      </c>
    </row>
    <row r="10" spans="1:3" s="35" customFormat="1" ht="13.2" customHeight="1" x14ac:dyDescent="0.3">
      <c r="A10" s="103" t="s">
        <v>164</v>
      </c>
      <c r="B10" s="64">
        <v>-364</v>
      </c>
      <c r="C10" s="110">
        <v>-397</v>
      </c>
    </row>
    <row r="11" spans="1:3" s="35" customFormat="1" ht="13.2" customHeight="1" x14ac:dyDescent="0.3">
      <c r="A11" s="103" t="s">
        <v>165</v>
      </c>
      <c r="B11" s="64">
        <v>-6</v>
      </c>
      <c r="C11" s="110">
        <v>-8</v>
      </c>
    </row>
    <row r="12" spans="1:3" s="35" customFormat="1" ht="13.2" customHeight="1" x14ac:dyDescent="0.3">
      <c r="A12" s="103" t="s">
        <v>166</v>
      </c>
      <c r="B12" s="64">
        <v>-19</v>
      </c>
      <c r="C12" s="110">
        <v>-28</v>
      </c>
    </row>
    <row r="13" spans="1:3" s="35" customFormat="1" ht="13.2" customHeight="1" x14ac:dyDescent="0.3">
      <c r="A13" s="103" t="s">
        <v>167</v>
      </c>
      <c r="B13" s="64">
        <v>388</v>
      </c>
      <c r="C13" s="110">
        <v>199</v>
      </c>
    </row>
    <row r="14" spans="1:3" s="35" customFormat="1" ht="13.2" customHeight="1" x14ac:dyDescent="0.3">
      <c r="A14" s="103" t="s">
        <v>168</v>
      </c>
      <c r="B14" s="64">
        <v>62</v>
      </c>
      <c r="C14" s="110">
        <v>69</v>
      </c>
    </row>
    <row r="15" spans="1:3" s="35" customFormat="1" ht="13.2" customHeight="1" x14ac:dyDescent="0.3">
      <c r="A15" s="103" t="s">
        <v>169</v>
      </c>
      <c r="B15" s="64">
        <v>-489</v>
      </c>
      <c r="C15" s="110">
        <v>-628</v>
      </c>
    </row>
    <row r="16" spans="1:3" s="35" customFormat="1" ht="13.2" customHeight="1" x14ac:dyDescent="0.3">
      <c r="A16" s="103" t="s">
        <v>170</v>
      </c>
      <c r="B16" s="64">
        <v>-1185</v>
      </c>
      <c r="C16" s="463">
        <v>-1333</v>
      </c>
    </row>
    <row r="17" spans="1:6" s="35" customFormat="1" ht="13.2" customHeight="1" x14ac:dyDescent="0.3">
      <c r="A17" s="103" t="s">
        <v>370</v>
      </c>
      <c r="B17" s="64">
        <v>-297</v>
      </c>
      <c r="C17" s="112">
        <v>-83.630629279999994</v>
      </c>
    </row>
    <row r="18" spans="1:6" s="35" customFormat="1" ht="13.2" customHeight="1" x14ac:dyDescent="0.3">
      <c r="A18" s="81"/>
      <c r="B18" s="102"/>
      <c r="C18" s="110"/>
    </row>
    <row r="19" spans="1:6" ht="13.2" customHeight="1" x14ac:dyDescent="0.3">
      <c r="A19" s="97" t="s">
        <v>171</v>
      </c>
      <c r="B19" s="95">
        <v>4161</v>
      </c>
      <c r="C19" s="111">
        <v>4946.36937072</v>
      </c>
    </row>
    <row r="20" spans="1:6" ht="13.2" customHeight="1" x14ac:dyDescent="0.3">
      <c r="A20" s="101" t="s">
        <v>172</v>
      </c>
      <c r="B20" s="102">
        <v>-541</v>
      </c>
      <c r="C20" s="112">
        <v>-21.125</v>
      </c>
      <c r="F20" s="64"/>
    </row>
    <row r="21" spans="1:6" ht="13.2" customHeight="1" x14ac:dyDescent="0.3">
      <c r="A21" s="97" t="s">
        <v>371</v>
      </c>
      <c r="B21" s="105">
        <v>3619</v>
      </c>
      <c r="C21" s="106">
        <v>4979.0600000000004</v>
      </c>
    </row>
    <row r="22" spans="1:6" ht="13.2" customHeight="1" x14ac:dyDescent="0.3">
      <c r="A22" s="101" t="s">
        <v>173</v>
      </c>
      <c r="B22" s="102">
        <v>759</v>
      </c>
      <c r="C22" s="104">
        <v>1033.05188</v>
      </c>
    </row>
    <row r="23" spans="1:6" ht="13.2" customHeight="1" x14ac:dyDescent="0.3">
      <c r="A23" s="107" t="s">
        <v>174</v>
      </c>
      <c r="B23" s="108">
        <v>0.20972644376899696</v>
      </c>
      <c r="C23" s="109">
        <v>0.20747929930549139</v>
      </c>
    </row>
    <row r="24" spans="1:6" s="1" customFormat="1" ht="13.2" customHeight="1" x14ac:dyDescent="0.2">
      <c r="A24" s="1" t="s">
        <v>17</v>
      </c>
    </row>
    <row r="25" spans="1:6" s="1" customFormat="1" ht="13.2" customHeight="1" x14ac:dyDescent="0.2">
      <c r="A25" s="596" t="s">
        <v>455</v>
      </c>
      <c r="B25" s="596"/>
      <c r="C25" s="596"/>
    </row>
    <row r="26" spans="1:6" s="1" customFormat="1" ht="26.1" customHeight="1" x14ac:dyDescent="0.2">
      <c r="A26" s="597" t="s">
        <v>400</v>
      </c>
      <c r="B26" s="597"/>
      <c r="C26" s="597"/>
    </row>
    <row r="27" spans="1:6" s="1" customFormat="1" ht="59.25" customHeight="1" x14ac:dyDescent="0.2">
      <c r="A27" s="576" t="s">
        <v>401</v>
      </c>
      <c r="B27" s="576"/>
      <c r="C27" s="576"/>
    </row>
    <row r="28" spans="1:6" s="1" customFormat="1" ht="13.2" customHeight="1" x14ac:dyDescent="0.2"/>
    <row r="29" spans="1:6" s="1" customFormat="1" ht="13.2" customHeight="1" x14ac:dyDescent="0.2"/>
    <row r="30" spans="1:6" s="1" customFormat="1" ht="13.2" customHeight="1" x14ac:dyDescent="0.2"/>
    <row r="31" spans="1:6" s="1" customFormat="1" ht="13.2" customHeight="1" x14ac:dyDescent="0.2"/>
  </sheetData>
  <mergeCells count="4">
    <mergeCell ref="A2:C2"/>
    <mergeCell ref="A25:C25"/>
    <mergeCell ref="A26:C26"/>
    <mergeCell ref="A27:C27"/>
  </mergeCells>
  <hyperlinks>
    <hyperlink ref="A2:C2" location="Índice!A1" display="Tabela 52 - Aproximação ao montante total de imposto a pagar ao Estado, em sede de IRC, por referência aos exercícios de 2016 e 2017 na base de valores estimados para a matéria coletável, reconstituída a partir do resultado antes de impostos e das variaçõ" xr:uid="{00000000-0004-0000-3200-000000000000}"/>
  </hyperlinks>
  <pageMargins left="0.70866141732283472" right="0.70866141732283472" top="0.74803149606299213" bottom="0.74803149606299213" header="0.31496062992125984" footer="0.31496062992125984"/>
  <pageSetup paperSize="9" scale="93" orientation="portrait" verticalDpi="36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F12"/>
  <sheetViews>
    <sheetView showGridLines="0" workbookViewId="0">
      <selection activeCell="C3" sqref="C3"/>
    </sheetView>
  </sheetViews>
  <sheetFormatPr defaultColWidth="9.33203125" defaultRowHeight="14.4" x14ac:dyDescent="0.3"/>
  <cols>
    <col min="1" max="1" width="72" style="2" customWidth="1"/>
    <col min="2" max="3" width="10.6640625" style="2" customWidth="1"/>
    <col min="4" max="16384" width="9.33203125" style="2"/>
  </cols>
  <sheetData>
    <row r="1" spans="1:6" s="34" customFormat="1" ht="13.2" customHeight="1" x14ac:dyDescent="0.3"/>
    <row r="2" spans="1:6" s="34" customFormat="1" ht="26.1" customHeight="1" x14ac:dyDescent="0.3">
      <c r="A2" s="582" t="s">
        <v>507</v>
      </c>
      <c r="B2" s="582"/>
      <c r="C2" s="582"/>
    </row>
    <row r="3" spans="1:6" s="34" customFormat="1" ht="13.2" customHeight="1" x14ac:dyDescent="0.3"/>
    <row r="4" spans="1:6" s="34" customFormat="1" ht="13.2" customHeight="1" x14ac:dyDescent="0.3">
      <c r="A4" s="468"/>
      <c r="B4" s="469">
        <v>2023</v>
      </c>
      <c r="C4" s="469">
        <v>2024</v>
      </c>
    </row>
    <row r="5" spans="1:6" s="34" customFormat="1" ht="13.2" customHeight="1" x14ac:dyDescent="0.3">
      <c r="A5" s="73"/>
      <c r="B5" s="470" t="s">
        <v>146</v>
      </c>
      <c r="C5" s="471" t="s">
        <v>146</v>
      </c>
    </row>
    <row r="6" spans="1:6" s="35" customFormat="1" ht="26.1" customHeight="1" x14ac:dyDescent="0.3">
      <c r="A6" s="90" t="s">
        <v>175</v>
      </c>
      <c r="B6" s="472">
        <v>-25</v>
      </c>
      <c r="C6" s="104">
        <v>4.0199999999999996</v>
      </c>
    </row>
    <row r="7" spans="1:6" s="35" customFormat="1" ht="13.2" customHeight="1" x14ac:dyDescent="0.3">
      <c r="A7" s="90" t="s">
        <v>176</v>
      </c>
      <c r="B7" s="472">
        <v>8</v>
      </c>
      <c r="C7" s="104">
        <v>7.3170000000000002</v>
      </c>
    </row>
    <row r="8" spans="1:6" s="35" customFormat="1" ht="13.2" customHeight="1" x14ac:dyDescent="0.3">
      <c r="A8" s="90" t="s">
        <v>402</v>
      </c>
      <c r="B8" s="472">
        <v>438</v>
      </c>
      <c r="C8" s="104">
        <v>492.18299999999999</v>
      </c>
    </row>
    <row r="9" spans="1:6" s="34" customFormat="1" ht="26.1" customHeight="1" x14ac:dyDescent="0.3">
      <c r="A9" s="107" t="s">
        <v>177</v>
      </c>
      <c r="B9" s="473">
        <v>420</v>
      </c>
      <c r="C9" s="474">
        <v>503</v>
      </c>
    </row>
    <row r="10" spans="1:6" s="1" customFormat="1" ht="13.2" customHeight="1" x14ac:dyDescent="0.2">
      <c r="A10" s="1" t="s">
        <v>17</v>
      </c>
    </row>
    <row r="11" spans="1:6" s="1" customFormat="1" ht="13.2" customHeight="1" x14ac:dyDescent="0.2">
      <c r="A11" s="568" t="s">
        <v>456</v>
      </c>
      <c r="B11" s="33"/>
      <c r="C11" s="33"/>
      <c r="D11" s="33"/>
      <c r="E11" s="33"/>
      <c r="F11" s="33"/>
    </row>
    <row r="12" spans="1:6" s="1" customFormat="1" ht="26.1" customHeight="1" x14ac:dyDescent="0.2">
      <c r="A12" s="576" t="s">
        <v>206</v>
      </c>
      <c r="B12" s="576"/>
      <c r="C12" s="576"/>
    </row>
  </sheetData>
  <mergeCells count="2">
    <mergeCell ref="A2:C2"/>
    <mergeCell ref="A12:C12"/>
  </mergeCells>
  <hyperlinks>
    <hyperlink ref="A2:C2" location="Índice!A1" display="Tabela 53 - Aproximação ao montante de derramas, tributações autónomas e imposto sobre o rendimento suportado no estrangeiro (2016-2017)" xr:uid="{00000000-0004-0000-3300-000000000000}"/>
  </hyperlinks>
  <pageMargins left="0.70866141732283472" right="0.70866141732283472" top="0.74803149606299213" bottom="0.74803149606299213" header="0.31496062992125984" footer="0.31496062992125984"/>
  <pageSetup paperSize="9" scale="93" orientation="portrait" verticalDpi="36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C21"/>
  <sheetViews>
    <sheetView showGridLines="0" tabSelected="1" workbookViewId="0">
      <selection activeCell="I22" sqref="I22"/>
    </sheetView>
  </sheetViews>
  <sheetFormatPr defaultColWidth="9.33203125" defaultRowHeight="14.4" x14ac:dyDescent="0.3"/>
  <cols>
    <col min="1" max="1" width="72" style="2" customWidth="1"/>
    <col min="2" max="3" width="10.6640625" style="2" customWidth="1"/>
    <col min="4" max="16384" width="9.33203125" style="2"/>
  </cols>
  <sheetData>
    <row r="1" spans="1:3" s="34" customFormat="1" ht="13.2" customHeight="1" x14ac:dyDescent="0.3"/>
    <row r="2" spans="1:3" s="34" customFormat="1" ht="13.2" customHeight="1" x14ac:dyDescent="0.3">
      <c r="A2" s="582" t="s">
        <v>508</v>
      </c>
      <c r="B2" s="582"/>
      <c r="C2" s="582"/>
    </row>
    <row r="3" spans="1:3" s="34" customFormat="1" ht="13.2" customHeight="1" x14ac:dyDescent="0.3"/>
    <row r="4" spans="1:3" s="34" customFormat="1" ht="13.2" customHeight="1" x14ac:dyDescent="0.3">
      <c r="A4" s="96"/>
      <c r="B4" s="88">
        <v>2023</v>
      </c>
      <c r="C4" s="94">
        <v>2024</v>
      </c>
    </row>
    <row r="5" spans="1:3" s="34" customFormat="1" ht="13.2" customHeight="1" x14ac:dyDescent="0.3">
      <c r="A5" s="73"/>
      <c r="B5" s="470" t="s">
        <v>146</v>
      </c>
      <c r="C5" s="471" t="s">
        <v>146</v>
      </c>
    </row>
    <row r="6" spans="1:3" s="34" customFormat="1" ht="13.2" customHeight="1" x14ac:dyDescent="0.3">
      <c r="A6" s="97" t="s">
        <v>318</v>
      </c>
      <c r="B6" s="475"/>
      <c r="C6" s="98"/>
    </row>
    <row r="7" spans="1:3" s="35" customFormat="1" ht="13.2" customHeight="1" x14ac:dyDescent="0.3">
      <c r="A7" s="90" t="s">
        <v>440</v>
      </c>
      <c r="B7" s="476">
        <v>300.49892354859969</v>
      </c>
      <c r="C7" s="104">
        <v>264.9724983866214</v>
      </c>
    </row>
    <row r="8" spans="1:3" s="35" customFormat="1" ht="13.2" customHeight="1" x14ac:dyDescent="0.3">
      <c r="A8" s="90" t="s">
        <v>429</v>
      </c>
      <c r="B8" s="476">
        <v>185.63236164746286</v>
      </c>
      <c r="C8" s="104">
        <v>159.00067332</v>
      </c>
    </row>
    <row r="9" spans="1:3" s="35" customFormat="1" ht="13.2" customHeight="1" x14ac:dyDescent="0.3">
      <c r="A9" s="90" t="s">
        <v>441</v>
      </c>
      <c r="B9" s="477">
        <v>35</v>
      </c>
      <c r="C9" s="478">
        <v>28</v>
      </c>
    </row>
    <row r="10" spans="1:3" s="35" customFormat="1" ht="13.2" customHeight="1" x14ac:dyDescent="0.3">
      <c r="A10" s="81" t="s">
        <v>6</v>
      </c>
      <c r="B10" s="476">
        <v>521.13128519606255</v>
      </c>
      <c r="C10" s="104">
        <v>451.97317170662143</v>
      </c>
    </row>
    <row r="11" spans="1:3" s="35" customFormat="1" ht="13.2" customHeight="1" x14ac:dyDescent="0.3">
      <c r="A11" s="97" t="s">
        <v>319</v>
      </c>
      <c r="B11" s="479"/>
      <c r="C11" s="98"/>
    </row>
    <row r="12" spans="1:3" s="35" customFormat="1" ht="13.2" customHeight="1" x14ac:dyDescent="0.3">
      <c r="A12" s="90" t="s">
        <v>448</v>
      </c>
      <c r="B12" s="476">
        <v>255.93429679799826</v>
      </c>
      <c r="C12" s="104">
        <v>65.656985129999981</v>
      </c>
    </row>
    <row r="13" spans="1:3" s="35" customFormat="1" ht="13.2" customHeight="1" x14ac:dyDescent="0.3">
      <c r="A13" s="90" t="s">
        <v>430</v>
      </c>
      <c r="B13" s="476">
        <v>131.58984874999999</v>
      </c>
      <c r="C13" s="104">
        <v>37.104795759999995</v>
      </c>
    </row>
    <row r="14" spans="1:3" s="35" customFormat="1" ht="13.2" customHeight="1" x14ac:dyDescent="0.3">
      <c r="A14" s="90" t="s">
        <v>178</v>
      </c>
      <c r="B14" s="476">
        <v>301.01755977582735</v>
      </c>
      <c r="C14" s="104">
        <v>303.18868012000001</v>
      </c>
    </row>
    <row r="15" spans="1:3" s="35" customFormat="1" ht="13.2" customHeight="1" x14ac:dyDescent="0.3">
      <c r="A15" s="90" t="s">
        <v>179</v>
      </c>
      <c r="B15" s="476">
        <v>233.86520330999997</v>
      </c>
      <c r="C15" s="104">
        <v>306.95754316000006</v>
      </c>
    </row>
    <row r="16" spans="1:3" s="35" customFormat="1" ht="13.2" customHeight="1" x14ac:dyDescent="0.3">
      <c r="A16" s="90" t="s">
        <v>180</v>
      </c>
      <c r="B16" s="477">
        <v>92.769499889999977</v>
      </c>
      <c r="C16" s="478">
        <v>93.911383719999989</v>
      </c>
    </row>
    <row r="17" spans="1:3" s="35" customFormat="1" ht="13.2" customHeight="1" x14ac:dyDescent="0.3">
      <c r="A17" s="81" t="s">
        <v>6</v>
      </c>
      <c r="B17" s="476">
        <v>1015.1764085238257</v>
      </c>
      <c r="C17" s="104">
        <v>806.81938789000014</v>
      </c>
    </row>
    <row r="18" spans="1:3" s="34" customFormat="1" ht="13.2" customHeight="1" x14ac:dyDescent="0.3">
      <c r="A18" s="107" t="s">
        <v>6</v>
      </c>
      <c r="B18" s="480">
        <v>1536.3076937198882</v>
      </c>
      <c r="C18" s="474">
        <v>1258.7925595966217</v>
      </c>
    </row>
    <row r="19" spans="1:3" s="1" customFormat="1" ht="13.2" customHeight="1" x14ac:dyDescent="0.2">
      <c r="A19" s="1" t="s">
        <v>17</v>
      </c>
    </row>
    <row r="20" spans="1:3" s="1" customFormat="1" ht="13.2" customHeight="1" x14ac:dyDescent="0.2">
      <c r="A20" s="619" t="s">
        <v>456</v>
      </c>
      <c r="B20" s="619"/>
      <c r="C20" s="619"/>
    </row>
    <row r="21" spans="1:3" s="1" customFormat="1" ht="13.2" customHeight="1" x14ac:dyDescent="0.2">
      <c r="A21" s="576" t="s">
        <v>207</v>
      </c>
      <c r="B21" s="576"/>
      <c r="C21" s="576"/>
    </row>
  </sheetData>
  <mergeCells count="3">
    <mergeCell ref="A2:C2"/>
    <mergeCell ref="A21:C21"/>
    <mergeCell ref="A20:C20"/>
  </mergeCells>
  <hyperlinks>
    <hyperlink ref="A2:C2" location="Índice!A1" display="Tabela 54 - Carga fiscal e parafiscal (2016-2017)" xr:uid="{00000000-0004-0000-3400-000000000000}"/>
  </hyperlinks>
  <pageMargins left="0.70866141732283472" right="0.70866141732283472" top="0.74803149606299213" bottom="0.74803149606299213" header="0.31496062992125984" footer="0.31496062992125984"/>
  <pageSetup paperSize="9" scale="93" orientation="portrait" verticalDpi="36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G26"/>
  <sheetViews>
    <sheetView showGridLines="0" workbookViewId="0">
      <selection activeCell="A24" sqref="A24:E24"/>
    </sheetView>
  </sheetViews>
  <sheetFormatPr defaultColWidth="9.33203125" defaultRowHeight="13.8" x14ac:dyDescent="0.3"/>
  <cols>
    <col min="1" max="1" width="60.33203125" style="34" customWidth="1"/>
    <col min="2" max="4" width="10.6640625" style="34" customWidth="1"/>
    <col min="5" max="16384" width="9.33203125" style="34"/>
  </cols>
  <sheetData>
    <row r="1" spans="1:5" ht="13.2" customHeight="1" x14ac:dyDescent="0.3"/>
    <row r="2" spans="1:5" ht="13.2" customHeight="1" x14ac:dyDescent="0.3">
      <c r="A2" s="582" t="s">
        <v>509</v>
      </c>
      <c r="B2" s="582"/>
      <c r="C2" s="582"/>
      <c r="D2" s="582"/>
      <c r="E2" s="582"/>
    </row>
    <row r="3" spans="1:5" ht="13.2" customHeight="1" x14ac:dyDescent="0.3"/>
    <row r="4" spans="1:5" ht="13.2" customHeight="1" x14ac:dyDescent="0.3">
      <c r="A4" s="72"/>
      <c r="B4" s="87">
        <v>2021</v>
      </c>
      <c r="C4" s="87">
        <v>2022</v>
      </c>
      <c r="D4" s="87">
        <v>2023</v>
      </c>
      <c r="E4" s="94">
        <v>2024</v>
      </c>
    </row>
    <row r="5" spans="1:5" ht="13.2" customHeight="1" x14ac:dyDescent="0.3">
      <c r="A5" s="77" t="s">
        <v>181</v>
      </c>
      <c r="B5" s="113"/>
      <c r="C5" s="113"/>
      <c r="D5" s="113"/>
      <c r="E5" s="114"/>
    </row>
    <row r="6" spans="1:5" s="35" customFormat="1" ht="13.2" customHeight="1" x14ac:dyDescent="0.3">
      <c r="A6" s="90" t="s">
        <v>372</v>
      </c>
      <c r="B6" s="115">
        <v>408735.38917262817</v>
      </c>
      <c r="C6" s="115">
        <v>401948.97621006507</v>
      </c>
      <c r="D6" s="115">
        <v>399976.60081567994</v>
      </c>
      <c r="E6" s="531">
        <v>422481.27137293998</v>
      </c>
    </row>
    <row r="7" spans="1:5" s="35" customFormat="1" ht="13.2" customHeight="1" x14ac:dyDescent="0.3">
      <c r="A7" s="77" t="s">
        <v>182</v>
      </c>
      <c r="B7" s="116"/>
      <c r="C7" s="116"/>
      <c r="D7" s="116"/>
      <c r="E7" s="532"/>
    </row>
    <row r="8" spans="1:5" s="35" customFormat="1" ht="13.2" customHeight="1" x14ac:dyDescent="0.3">
      <c r="A8" s="117" t="s">
        <v>183</v>
      </c>
      <c r="B8" s="115">
        <v>27941.944487812343</v>
      </c>
      <c r="C8" s="115">
        <v>27350.735936971461</v>
      </c>
      <c r="D8" s="115">
        <v>30447</v>
      </c>
      <c r="E8" s="531">
        <v>32919.588442894943</v>
      </c>
    </row>
    <row r="9" spans="1:5" s="35" customFormat="1" ht="13.2" customHeight="1" x14ac:dyDescent="0.3">
      <c r="A9" s="90" t="s">
        <v>373</v>
      </c>
      <c r="B9" s="115">
        <v>29278.489497121973</v>
      </c>
      <c r="C9" s="115">
        <v>28674.462542069661</v>
      </c>
      <c r="D9" s="115">
        <v>31783</v>
      </c>
      <c r="E9" s="531">
        <v>34578.632814535216</v>
      </c>
    </row>
    <row r="10" spans="1:5" s="35" customFormat="1" ht="13.2" customHeight="1" x14ac:dyDescent="0.3">
      <c r="A10" s="90" t="s">
        <v>374</v>
      </c>
      <c r="B10" s="118">
        <v>3087.4040458401114</v>
      </c>
      <c r="C10" s="118">
        <v>3425.4548252433488</v>
      </c>
      <c r="D10" s="118">
        <v>2917</v>
      </c>
      <c r="E10" s="533">
        <v>2930.7350288285261</v>
      </c>
    </row>
    <row r="11" spans="1:5" s="35" customFormat="1" ht="13.2" customHeight="1" x14ac:dyDescent="0.3">
      <c r="A11" s="81" t="s">
        <v>184</v>
      </c>
      <c r="B11" s="115">
        <v>32365.893542962083</v>
      </c>
      <c r="C11" s="115">
        <v>32099.91736731301</v>
      </c>
      <c r="D11" s="115">
        <v>34700</v>
      </c>
      <c r="E11" s="531">
        <v>37509.36784336374</v>
      </c>
    </row>
    <row r="12" spans="1:5" s="35" customFormat="1" ht="13.2" customHeight="1" x14ac:dyDescent="0.3">
      <c r="A12" s="77" t="s">
        <v>185</v>
      </c>
      <c r="B12" s="119"/>
      <c r="C12" s="119"/>
      <c r="D12" s="119"/>
      <c r="E12" s="534"/>
    </row>
    <row r="13" spans="1:5" s="35" customFormat="1" ht="13.2" customHeight="1" x14ac:dyDescent="0.3">
      <c r="A13" s="120" t="s">
        <v>186</v>
      </c>
      <c r="B13" s="115">
        <v>155899.53756696038</v>
      </c>
      <c r="C13" s="115">
        <v>148569.93203452055</v>
      </c>
      <c r="D13" s="115">
        <v>146509</v>
      </c>
      <c r="E13" s="531">
        <v>152637.29055169472</v>
      </c>
    </row>
    <row r="14" spans="1:5" s="35" customFormat="1" ht="13.2" customHeight="1" x14ac:dyDescent="0.3">
      <c r="A14" s="120" t="s">
        <v>187</v>
      </c>
      <c r="B14" s="115">
        <v>5747.3368301817409</v>
      </c>
      <c r="C14" s="115">
        <v>5607.5268498074493</v>
      </c>
      <c r="D14" s="115">
        <v>3312</v>
      </c>
      <c r="E14" s="531">
        <v>3816.869658316426</v>
      </c>
    </row>
    <row r="15" spans="1:5" s="35" customFormat="1" ht="13.2" customHeight="1" x14ac:dyDescent="0.3">
      <c r="A15" s="90" t="s">
        <v>188</v>
      </c>
      <c r="B15" s="115">
        <v>15293.125678238071</v>
      </c>
      <c r="C15" s="115">
        <v>15808.811062451552</v>
      </c>
      <c r="D15" s="115">
        <v>18691</v>
      </c>
      <c r="E15" s="531">
        <v>21734.876565444421</v>
      </c>
    </row>
    <row r="16" spans="1:5" s="35" customFormat="1" ht="13.2" customHeight="1" x14ac:dyDescent="0.3">
      <c r="A16" s="89" t="s">
        <v>189</v>
      </c>
      <c r="B16" s="115">
        <v>358.66545014536791</v>
      </c>
      <c r="C16" s="115">
        <v>890.84622029246611</v>
      </c>
      <c r="D16" s="115">
        <v>811</v>
      </c>
      <c r="E16" s="531">
        <v>470.23036308269963</v>
      </c>
    </row>
    <row r="17" spans="1:7" s="35" customFormat="1" ht="13.2" customHeight="1" x14ac:dyDescent="0.3">
      <c r="A17" s="90" t="s">
        <v>149</v>
      </c>
      <c r="B17" s="118">
        <v>1643.1666496171003</v>
      </c>
      <c r="C17" s="121">
        <v>2029.5130612999999</v>
      </c>
      <c r="D17" s="121">
        <v>1062</v>
      </c>
      <c r="E17" s="535">
        <v>501.13091182297183</v>
      </c>
    </row>
    <row r="18" spans="1:7" s="35" customFormat="1" ht="13.2" customHeight="1" x14ac:dyDescent="0.3">
      <c r="A18" s="82" t="s">
        <v>190</v>
      </c>
      <c r="B18" s="115">
        <v>178941.83217514268</v>
      </c>
      <c r="C18" s="115">
        <v>172906.62922837201</v>
      </c>
      <c r="D18" s="115">
        <v>170385</v>
      </c>
      <c r="E18" s="531">
        <v>179160.39805036125</v>
      </c>
    </row>
    <row r="19" spans="1:7" ht="13.2" customHeight="1" x14ac:dyDescent="0.3">
      <c r="A19" s="77" t="s">
        <v>375</v>
      </c>
      <c r="B19" s="122"/>
      <c r="C19" s="122"/>
      <c r="D19" s="122"/>
      <c r="E19" s="536"/>
    </row>
    <row r="20" spans="1:7" ht="13.2" customHeight="1" x14ac:dyDescent="0.3">
      <c r="A20" s="90" t="s">
        <v>218</v>
      </c>
      <c r="B20" s="247">
        <v>0.15615099134820326</v>
      </c>
      <c r="C20" s="247">
        <v>0.15818211284916725</v>
      </c>
      <c r="D20" s="247">
        <v>0.17869530768553571</v>
      </c>
      <c r="E20" s="248">
        <v>0.18374366657547492</v>
      </c>
    </row>
    <row r="21" spans="1:7" ht="13.2" customHeight="1" x14ac:dyDescent="0.3">
      <c r="A21" s="90" t="s">
        <v>219</v>
      </c>
      <c r="B21" s="247">
        <v>0.16362015042108824</v>
      </c>
      <c r="C21" s="247">
        <v>0.16583784363870133</v>
      </c>
      <c r="D21" s="247">
        <v>0.18653637350705754</v>
      </c>
      <c r="E21" s="248">
        <v>0.1930037731040054</v>
      </c>
    </row>
    <row r="22" spans="1:7" ht="13.2" customHeight="1" x14ac:dyDescent="0.3">
      <c r="A22" s="123" t="s">
        <v>220</v>
      </c>
      <c r="B22" s="537">
        <v>0.18087382446874331</v>
      </c>
      <c r="C22" s="537">
        <v>0.18564885285523672</v>
      </c>
      <c r="D22" s="537">
        <v>0.20365642515479648</v>
      </c>
      <c r="E22" s="538">
        <v>0.20936193629587724</v>
      </c>
    </row>
    <row r="23" spans="1:7" ht="13.2" customHeight="1" x14ac:dyDescent="0.3">
      <c r="A23" s="1" t="s">
        <v>17</v>
      </c>
      <c r="B23" s="1"/>
      <c r="C23" s="1"/>
      <c r="D23" s="1"/>
      <c r="E23" s="1"/>
    </row>
    <row r="24" spans="1:7" ht="13.2" customHeight="1" x14ac:dyDescent="0.3">
      <c r="A24" s="619" t="s">
        <v>457</v>
      </c>
      <c r="B24" s="619"/>
      <c r="C24" s="619"/>
      <c r="D24" s="619"/>
      <c r="E24" s="619"/>
    </row>
    <row r="25" spans="1:7" ht="13.2" customHeight="1" x14ac:dyDescent="0.3">
      <c r="A25" s="597" t="s">
        <v>208</v>
      </c>
      <c r="B25" s="597"/>
      <c r="C25" s="597"/>
      <c r="D25" s="558"/>
      <c r="E25" s="1"/>
      <c r="F25" s="1"/>
      <c r="G25" s="1"/>
    </row>
    <row r="26" spans="1:7" ht="13.2" customHeight="1" x14ac:dyDescent="0.3">
      <c r="A26" s="597" t="s">
        <v>209</v>
      </c>
      <c r="B26" s="597"/>
      <c r="C26" s="597"/>
      <c r="D26" s="558"/>
      <c r="E26" s="1"/>
      <c r="F26" s="1"/>
      <c r="G26" s="1"/>
    </row>
  </sheetData>
  <mergeCells count="4">
    <mergeCell ref="A26:C26"/>
    <mergeCell ref="A25:C25"/>
    <mergeCell ref="A2:E2"/>
    <mergeCell ref="A24:E24"/>
  </mergeCells>
  <hyperlinks>
    <hyperlink ref="A2:C2" location="Índice!A1" display="Tabela 55 - Adequação dos fundos próprios, a 31 de dezembro (2016-2017)" xr:uid="{00000000-0004-0000-3500-000000000000}"/>
  </hyperlinks>
  <pageMargins left="0.70866141732283472" right="0.70866141732283472" top="0.74803149606299213" bottom="0.74803149606299213" header="0.31496062992125984" footer="0.31496062992125984"/>
  <pageSetup paperSize="9" scale="86" orientation="portrait" verticalDpi="36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E15"/>
  <sheetViews>
    <sheetView showGridLines="0" workbookViewId="0">
      <selection activeCell="D15" sqref="D15"/>
    </sheetView>
  </sheetViews>
  <sheetFormatPr defaultRowHeight="14.4" x14ac:dyDescent="0.3"/>
  <cols>
    <col min="1" max="1" width="55.33203125" customWidth="1"/>
    <col min="2" max="2" width="10.6640625" customWidth="1"/>
  </cols>
  <sheetData>
    <row r="1" spans="1:5" s="34" customFormat="1" ht="13.2" customHeight="1" x14ac:dyDescent="0.3"/>
    <row r="2" spans="1:5" s="34" customFormat="1" ht="13.2" customHeight="1" x14ac:dyDescent="0.3">
      <c r="A2" s="582" t="s">
        <v>510</v>
      </c>
      <c r="B2" s="582"/>
      <c r="C2" s="582"/>
      <c r="D2" s="582"/>
      <c r="E2" s="582"/>
    </row>
    <row r="3" spans="1:5" s="34" customFormat="1" ht="13.2" customHeight="1" x14ac:dyDescent="0.3"/>
    <row r="4" spans="1:5" s="34" customFormat="1" ht="13.2" customHeight="1" x14ac:dyDescent="0.3">
      <c r="A4" s="11"/>
      <c r="B4" s="481">
        <v>2021</v>
      </c>
      <c r="C4" s="481">
        <v>2022</v>
      </c>
      <c r="D4" s="481">
        <v>2023</v>
      </c>
      <c r="E4" s="526">
        <v>2024</v>
      </c>
    </row>
    <row r="5" spans="1:5" s="34" customFormat="1" ht="13.2" customHeight="1" x14ac:dyDescent="0.3">
      <c r="A5" s="125"/>
      <c r="B5" s="74" t="s">
        <v>146</v>
      </c>
      <c r="C5" s="74" t="s">
        <v>146</v>
      </c>
      <c r="D5" s="74" t="s">
        <v>146</v>
      </c>
      <c r="E5" s="75" t="s">
        <v>146</v>
      </c>
    </row>
    <row r="6" spans="1:5" s="34" customFormat="1" ht="13.2" customHeight="1" x14ac:dyDescent="0.3">
      <c r="A6" s="126" t="s">
        <v>376</v>
      </c>
      <c r="B6" s="127"/>
      <c r="C6" s="127"/>
      <c r="D6" s="127"/>
      <c r="E6" s="128"/>
    </row>
    <row r="7" spans="1:5" s="34" customFormat="1" ht="13.2" customHeight="1" x14ac:dyDescent="0.3">
      <c r="A7" s="63" t="s">
        <v>21</v>
      </c>
      <c r="B7" s="129">
        <v>3795.0831297000004</v>
      </c>
      <c r="C7" s="129">
        <v>4203.8769835700014</v>
      </c>
      <c r="D7" s="129">
        <v>4285</v>
      </c>
      <c r="E7" s="130">
        <v>4556</v>
      </c>
    </row>
    <row r="8" spans="1:5" s="34" customFormat="1" ht="13.2" customHeight="1" x14ac:dyDescent="0.3">
      <c r="A8" s="126" t="s">
        <v>199</v>
      </c>
      <c r="B8" s="15"/>
      <c r="C8" s="15"/>
      <c r="D8" s="15"/>
      <c r="E8" s="16"/>
    </row>
    <row r="9" spans="1:5" s="34" customFormat="1" ht="13.2" customHeight="1" x14ac:dyDescent="0.3">
      <c r="A9" s="63" t="s">
        <v>21</v>
      </c>
      <c r="B9" s="52">
        <v>7515.79224557</v>
      </c>
      <c r="C9" s="52">
        <v>8377.0829515600017</v>
      </c>
      <c r="D9" s="52">
        <v>12361.318834269998</v>
      </c>
      <c r="E9" s="539">
        <v>12458</v>
      </c>
    </row>
    <row r="10" spans="1:5" s="34" customFormat="1" ht="13.2" customHeight="1" x14ac:dyDescent="0.3">
      <c r="A10" s="131" t="s">
        <v>221</v>
      </c>
      <c r="B10" s="15"/>
      <c r="C10" s="15"/>
      <c r="D10" s="15"/>
      <c r="E10" s="16"/>
    </row>
    <row r="11" spans="1:5" s="34" customFormat="1" ht="13.2" customHeight="1" x14ac:dyDescent="0.3">
      <c r="A11" s="132" t="s">
        <v>6</v>
      </c>
      <c r="B11" s="133">
        <f>+B7/B9</f>
        <v>0.50494784923531111</v>
      </c>
      <c r="C11" s="133">
        <f>+C7/C9</f>
        <v>0.50183065010561279</v>
      </c>
      <c r="D11" s="133">
        <f>+D7/D9</f>
        <v>0.34664586015858173</v>
      </c>
      <c r="E11" s="540">
        <f>+E7/E9</f>
        <v>0.36570878150585967</v>
      </c>
    </row>
    <row r="12" spans="1:5" ht="13.2" customHeight="1" x14ac:dyDescent="0.3">
      <c r="A12" s="1" t="s">
        <v>17</v>
      </c>
      <c r="B12" s="1"/>
    </row>
    <row r="13" spans="1:5" ht="13.2" customHeight="1" x14ac:dyDescent="0.3">
      <c r="A13" s="576" t="s">
        <v>442</v>
      </c>
      <c r="B13" s="576"/>
      <c r="C13" s="576"/>
      <c r="D13" s="576"/>
      <c r="E13" s="576"/>
    </row>
    <row r="14" spans="1:5" x14ac:dyDescent="0.3">
      <c r="A14" s="1"/>
      <c r="B14" s="1"/>
    </row>
    <row r="15" spans="1:5" x14ac:dyDescent="0.3">
      <c r="A15" s="620"/>
      <c r="B15" s="620"/>
    </row>
  </sheetData>
  <mergeCells count="3">
    <mergeCell ref="A15:B15"/>
    <mergeCell ref="A13:E13"/>
    <mergeCell ref="A2:E2"/>
  </mergeCells>
  <hyperlinks>
    <hyperlink ref="A2:B2" location="Índice!A1" display="Tabela 41 - Composição e evolução da estrutura de capitais próprios, a 31 de dezembro (2014-2017)" xr:uid="{00000000-0004-0000-3600-000000000000}"/>
  </hyperlinks>
  <pageMargins left="0.70866141732283472" right="0.70866141732283472" top="0.74803149606299213" bottom="0.74803149606299213" header="0.31496062992125984" footer="0.31496062992125984"/>
  <pageSetup paperSize="9" scale="93" orientation="portrait" verticalDpi="36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A1:I44"/>
  <sheetViews>
    <sheetView showGridLines="0" workbookViewId="0">
      <selection activeCell="A5" sqref="A5:E5"/>
    </sheetView>
  </sheetViews>
  <sheetFormatPr defaultColWidth="9.33203125" defaultRowHeight="14.4" x14ac:dyDescent="0.3"/>
  <cols>
    <col min="1" max="1" width="57" style="2" customWidth="1"/>
    <col min="2" max="2" width="14.33203125" style="2" bestFit="1" customWidth="1"/>
    <col min="3" max="4" width="14.33203125" style="2" customWidth="1"/>
    <col min="5" max="5" width="14.33203125" style="2" bestFit="1" customWidth="1"/>
    <col min="6" max="16384" width="9.33203125" style="2"/>
  </cols>
  <sheetData>
    <row r="1" spans="1:9" ht="13.2" customHeight="1" x14ac:dyDescent="0.3"/>
    <row r="2" spans="1:9" s="34" customFormat="1" ht="13.2" customHeight="1" x14ac:dyDescent="0.3">
      <c r="A2" s="582" t="s">
        <v>511</v>
      </c>
      <c r="B2" s="582"/>
      <c r="C2" s="582"/>
      <c r="D2" s="582"/>
      <c r="E2" s="582"/>
    </row>
    <row r="3" spans="1:9" s="34" customFormat="1" ht="13.2" customHeight="1" x14ac:dyDescent="0.3"/>
    <row r="4" spans="1:9" s="34" customFormat="1" ht="13.2" customHeight="1" x14ac:dyDescent="0.3">
      <c r="A4" s="11"/>
      <c r="B4" s="134">
        <v>2021</v>
      </c>
      <c r="C4" s="523">
        <v>2022</v>
      </c>
      <c r="D4" s="559">
        <v>2023</v>
      </c>
      <c r="E4" s="124">
        <v>2024</v>
      </c>
    </row>
    <row r="5" spans="1:9" s="135" customFormat="1" ht="13.2" customHeight="1" x14ac:dyDescent="0.3">
      <c r="A5" s="621" t="s">
        <v>191</v>
      </c>
      <c r="B5" s="622"/>
      <c r="C5" s="622"/>
      <c r="D5" s="622"/>
      <c r="E5" s="622"/>
    </row>
    <row r="6" spans="1:9" s="34" customFormat="1" ht="13.2" customHeight="1" x14ac:dyDescent="0.3">
      <c r="A6" s="136" t="s">
        <v>377</v>
      </c>
      <c r="B6" s="137"/>
      <c r="C6" s="137"/>
      <c r="D6" s="137"/>
      <c r="E6" s="138"/>
    </row>
    <row r="7" spans="1:9" s="34" customFormat="1" ht="13.2" customHeight="1" x14ac:dyDescent="0.3">
      <c r="A7" s="63" t="s">
        <v>6</v>
      </c>
      <c r="B7" s="139">
        <v>37914</v>
      </c>
      <c r="C7" s="139">
        <v>37276</v>
      </c>
      <c r="D7" s="139">
        <v>36885</v>
      </c>
      <c r="E7" s="140">
        <v>36964</v>
      </c>
    </row>
    <row r="8" spans="1:9" s="34" customFormat="1" ht="13.2" customHeight="1" x14ac:dyDescent="0.3">
      <c r="A8" s="63" t="s">
        <v>223</v>
      </c>
      <c r="B8" s="542"/>
      <c r="C8" s="541">
        <v>-1.6827557102917168E-2</v>
      </c>
      <c r="D8" s="541">
        <v>-1.0489322888721953E-2</v>
      </c>
      <c r="E8" s="146">
        <v>2.1417920563915338E-3</v>
      </c>
    </row>
    <row r="9" spans="1:9" s="34" customFormat="1" ht="13.2" customHeight="1" x14ac:dyDescent="0.3">
      <c r="A9" s="126" t="s">
        <v>192</v>
      </c>
      <c r="B9" s="141"/>
      <c r="C9" s="141"/>
      <c r="D9" s="141"/>
      <c r="E9" s="142"/>
    </row>
    <row r="10" spans="1:9" s="34" customFormat="1" ht="13.2" customHeight="1" x14ac:dyDescent="0.3">
      <c r="A10" s="63" t="s">
        <v>196</v>
      </c>
      <c r="B10" s="139">
        <v>274.86197710608218</v>
      </c>
      <c r="C10" s="139">
        <v>282.1284740852023</v>
      </c>
      <c r="D10" s="139">
        <v>288.45671682255659</v>
      </c>
      <c r="E10" s="140">
        <v>290.8136294773293</v>
      </c>
    </row>
    <row r="11" spans="1:9" s="34" customFormat="1" ht="13.2" customHeight="1" x14ac:dyDescent="0.3">
      <c r="A11" s="63" t="s">
        <v>223</v>
      </c>
      <c r="B11" s="542"/>
      <c r="C11" s="541">
        <v>2.6436894093633256E-2</v>
      </c>
      <c r="D11" s="541">
        <v>2.2430358218444635E-2</v>
      </c>
      <c r="E11" s="146">
        <v>8.170767111041366E-3</v>
      </c>
    </row>
    <row r="12" spans="1:9" s="34" customFormat="1" ht="13.2" customHeight="1" x14ac:dyDescent="0.3">
      <c r="A12" s="126" t="s">
        <v>378</v>
      </c>
      <c r="B12" s="141"/>
      <c r="C12" s="141"/>
      <c r="D12" s="141"/>
      <c r="E12" s="142"/>
    </row>
    <row r="13" spans="1:9" s="34" customFormat="1" ht="13.2" customHeight="1" x14ac:dyDescent="0.3">
      <c r="A13" s="63" t="s">
        <v>197</v>
      </c>
      <c r="B13" s="143">
        <v>9704.4145517269098</v>
      </c>
      <c r="C13" s="143">
        <v>10022.213273241361</v>
      </c>
      <c r="D13" s="143">
        <v>9827.5125153082572</v>
      </c>
      <c r="E13" s="144">
        <v>9904.7885554072836</v>
      </c>
    </row>
    <row r="14" spans="1:9" s="34" customFormat="1" ht="13.2" customHeight="1" x14ac:dyDescent="0.3">
      <c r="A14" s="63" t="s">
        <v>223</v>
      </c>
      <c r="B14" s="542"/>
      <c r="C14" s="541">
        <v>3.2747850972411285E-2</v>
      </c>
      <c r="D14" s="541">
        <v>-1.9426922240114552E-2</v>
      </c>
      <c r="E14" s="146">
        <v>7.8632349720901829E-3</v>
      </c>
    </row>
    <row r="15" spans="1:9" s="34" customFormat="1" ht="13.2" customHeight="1" x14ac:dyDescent="0.3">
      <c r="A15" s="126" t="s">
        <v>379</v>
      </c>
      <c r="B15" s="141"/>
      <c r="C15" s="141"/>
      <c r="D15" s="141"/>
      <c r="E15" s="142"/>
      <c r="H15" s="542"/>
      <c r="I15" s="541"/>
    </row>
    <row r="16" spans="1:9" s="34" customFormat="1" ht="13.2" customHeight="1" x14ac:dyDescent="0.3">
      <c r="A16" s="63" t="s">
        <v>197</v>
      </c>
      <c r="B16" s="139">
        <v>50.787571715197558</v>
      </c>
      <c r="C16" s="139">
        <v>58.728783253836234</v>
      </c>
      <c r="D16" s="139">
        <v>56.904639496814433</v>
      </c>
      <c r="E16" s="140">
        <v>58.940449301211984</v>
      </c>
    </row>
    <row r="17" spans="1:5" s="34" customFormat="1" ht="13.2" customHeight="1" x14ac:dyDescent="0.3">
      <c r="A17" s="63" t="s">
        <v>223</v>
      </c>
      <c r="B17" s="542"/>
      <c r="C17" s="541">
        <v>0.156361315779592</v>
      </c>
      <c r="D17" s="541">
        <v>-3.1060472496723279E-2</v>
      </c>
      <c r="E17" s="146">
        <v>3.5775814105834414E-2</v>
      </c>
    </row>
    <row r="18" spans="1:5" s="34" customFormat="1" ht="13.2" customHeight="1" x14ac:dyDescent="0.3">
      <c r="A18" s="126" t="s">
        <v>193</v>
      </c>
      <c r="B18" s="141"/>
      <c r="C18" s="141"/>
      <c r="D18" s="141"/>
      <c r="E18" s="142"/>
    </row>
    <row r="19" spans="1:5" s="34" customFormat="1" ht="13.2" customHeight="1" x14ac:dyDescent="0.3">
      <c r="A19" s="63" t="s">
        <v>197</v>
      </c>
      <c r="B19" s="139">
        <v>189.44692054307117</v>
      </c>
      <c r="C19" s="139">
        <v>214.45579046383733</v>
      </c>
      <c r="D19" s="139">
        <v>321.55914503185573</v>
      </c>
      <c r="E19" s="140">
        <v>322.08496344497337</v>
      </c>
    </row>
    <row r="20" spans="1:5" s="34" customFormat="1" ht="13.2" customHeight="1" x14ac:dyDescent="0.3">
      <c r="A20" s="63" t="s">
        <v>223</v>
      </c>
      <c r="B20" s="542"/>
      <c r="C20" s="541">
        <v>0.13200990466920959</v>
      </c>
      <c r="D20" s="541">
        <v>0.49941927115313178</v>
      </c>
      <c r="E20" s="146">
        <v>1.635215235646692E-3</v>
      </c>
    </row>
    <row r="21" spans="1:5" s="34" customFormat="1" ht="13.2" customHeight="1" x14ac:dyDescent="0.3">
      <c r="A21" s="623" t="s">
        <v>194</v>
      </c>
      <c r="B21" s="624"/>
      <c r="C21" s="624"/>
      <c r="D21" s="624"/>
      <c r="E21" s="624"/>
    </row>
    <row r="22" spans="1:5" s="34" customFormat="1" ht="13.2" customHeight="1" x14ac:dyDescent="0.3">
      <c r="A22" s="136" t="s">
        <v>380</v>
      </c>
      <c r="B22" s="137"/>
      <c r="C22" s="137"/>
      <c r="D22" s="137"/>
      <c r="E22" s="138"/>
    </row>
    <row r="23" spans="1:5" s="34" customFormat="1" ht="13.2" customHeight="1" x14ac:dyDescent="0.3">
      <c r="A23" s="63" t="s">
        <v>6</v>
      </c>
      <c r="B23" s="139">
        <v>3552</v>
      </c>
      <c r="C23" s="139">
        <v>3325</v>
      </c>
      <c r="D23" s="139">
        <v>3280</v>
      </c>
      <c r="E23" s="140">
        <v>3239</v>
      </c>
    </row>
    <row r="24" spans="1:5" s="34" customFormat="1" ht="13.2" customHeight="1" x14ac:dyDescent="0.3">
      <c r="A24" s="63" t="s">
        <v>223</v>
      </c>
      <c r="B24" s="542"/>
      <c r="C24" s="541">
        <v>-6.3907657657657713E-2</v>
      </c>
      <c r="D24" s="541">
        <v>-1.3533834586466176E-2</v>
      </c>
      <c r="E24" s="146">
        <v>-1.2499999999999956E-2</v>
      </c>
    </row>
    <row r="25" spans="1:5" s="34" customFormat="1" ht="13.2" customHeight="1" x14ac:dyDescent="0.3">
      <c r="A25" s="126" t="s">
        <v>434</v>
      </c>
      <c r="B25" s="141"/>
      <c r="C25" s="141"/>
      <c r="D25" s="141"/>
      <c r="E25" s="142"/>
    </row>
    <row r="26" spans="1:5" s="34" customFormat="1" ht="13.2" customHeight="1" x14ac:dyDescent="0.3">
      <c r="A26" s="63" t="s">
        <v>196</v>
      </c>
      <c r="B26" s="139">
        <v>2926.3223536036035</v>
      </c>
      <c r="C26" s="139">
        <v>3134.1705263157896</v>
      </c>
      <c r="D26" s="139">
        <v>3206.2868902439022</v>
      </c>
      <c r="E26" s="140">
        <v>3284.8799012040754</v>
      </c>
    </row>
    <row r="27" spans="1:5" s="34" customFormat="1" ht="13.2" customHeight="1" x14ac:dyDescent="0.3">
      <c r="A27" s="63" t="s">
        <v>223</v>
      </c>
      <c r="B27" s="542"/>
      <c r="C27" s="541">
        <v>7.1027093941387731E-2</v>
      </c>
      <c r="D27" s="541">
        <v>2.3009712880200262E-2</v>
      </c>
      <c r="E27" s="547">
        <v>2.4512158035301157E-2</v>
      </c>
    </row>
    <row r="28" spans="1:5" s="34" customFormat="1" ht="13.2" customHeight="1" x14ac:dyDescent="0.3">
      <c r="A28" s="126" t="s">
        <v>432</v>
      </c>
      <c r="B28" s="141"/>
      <c r="C28" s="141"/>
      <c r="D28" s="141"/>
      <c r="E28" s="142"/>
    </row>
    <row r="29" spans="1:5" s="34" customFormat="1" ht="13.2" customHeight="1" x14ac:dyDescent="0.3">
      <c r="A29" s="63" t="s">
        <v>435</v>
      </c>
      <c r="B29" s="139">
        <v>34.172585216681803</v>
      </c>
      <c r="C29" s="139">
        <v>31.906368578339535</v>
      </c>
      <c r="D29" s="139">
        <v>31.188724971642507</v>
      </c>
      <c r="E29" s="140">
        <v>30.442513275247876</v>
      </c>
    </row>
    <row r="30" spans="1:5" s="34" customFormat="1" ht="13.2" customHeight="1" x14ac:dyDescent="0.3">
      <c r="A30" s="63" t="s">
        <v>223</v>
      </c>
      <c r="B30" s="542"/>
      <c r="C30" s="541">
        <v>-6.6316804068893953E-2</v>
      </c>
      <c r="D30" s="541">
        <v>-2.2492174405087884E-2</v>
      </c>
      <c r="E30" s="146">
        <v>-2.3925687794967732E-2</v>
      </c>
    </row>
    <row r="31" spans="1:5" s="34" customFormat="1" ht="13.2" customHeight="1" x14ac:dyDescent="0.3">
      <c r="A31" s="126" t="s">
        <v>381</v>
      </c>
      <c r="B31" s="141"/>
      <c r="C31" s="141"/>
      <c r="D31" s="141"/>
      <c r="E31" s="142"/>
    </row>
    <row r="32" spans="1:5" s="34" customFormat="1" ht="13.2" customHeight="1" x14ac:dyDescent="0.3">
      <c r="A32" s="63" t="s">
        <v>197</v>
      </c>
      <c r="B32" s="139">
        <v>103584.78978439585</v>
      </c>
      <c r="C32" s="139">
        <v>112357.29984160751</v>
      </c>
      <c r="D32" s="139">
        <v>110514.57290461738</v>
      </c>
      <c r="E32" s="140">
        <v>113035.07383824477</v>
      </c>
    </row>
    <row r="33" spans="1:7" s="34" customFormat="1" ht="13.2" customHeight="1" x14ac:dyDescent="0.3">
      <c r="A33" s="63" t="s">
        <v>223</v>
      </c>
      <c r="B33" s="542"/>
      <c r="C33" s="541">
        <v>8.4689171793185025E-2</v>
      </c>
      <c r="D33" s="541">
        <v>-1.6400598266315236E-2</v>
      </c>
      <c r="E33" s="146">
        <v>2.2806955384994998E-2</v>
      </c>
    </row>
    <row r="34" spans="1:7" s="34" customFormat="1" ht="13.2" customHeight="1" x14ac:dyDescent="0.3">
      <c r="A34" s="126" t="s">
        <v>433</v>
      </c>
      <c r="B34" s="141"/>
      <c r="C34" s="141"/>
      <c r="D34" s="141"/>
      <c r="E34" s="142"/>
    </row>
    <row r="35" spans="1:7" s="34" customFormat="1" ht="13.2" customHeight="1" x14ac:dyDescent="0.3">
      <c r="A35" s="63" t="s">
        <v>197</v>
      </c>
      <c r="B35" s="139">
        <v>69679.605479527032</v>
      </c>
      <c r="C35" s="139">
        <v>78048.381133431569</v>
      </c>
      <c r="D35" s="139">
        <v>77561.628839347555</v>
      </c>
      <c r="E35" s="140">
        <v>83599.128228842252</v>
      </c>
    </row>
    <row r="36" spans="1:7" s="34" customFormat="1" ht="13.2" customHeight="1" x14ac:dyDescent="0.3">
      <c r="A36" s="63" t="s">
        <v>223</v>
      </c>
      <c r="B36" s="542"/>
      <c r="C36" s="541">
        <v>0.12010366012137386</v>
      </c>
      <c r="D36" s="541">
        <v>-6.2365456786587226E-3</v>
      </c>
      <c r="E36" s="146">
        <v>7.784131767010849E-2</v>
      </c>
    </row>
    <row r="37" spans="1:7" s="34" customFormat="1" ht="13.2" customHeight="1" x14ac:dyDescent="0.3">
      <c r="A37" s="126" t="s">
        <v>195</v>
      </c>
      <c r="B37" s="141"/>
      <c r="C37" s="141"/>
      <c r="D37" s="141"/>
      <c r="E37" s="142"/>
    </row>
    <row r="38" spans="1:7" s="34" customFormat="1" ht="13.2" customHeight="1" x14ac:dyDescent="0.3">
      <c r="A38" s="63" t="s">
        <v>197</v>
      </c>
      <c r="B38" s="139">
        <v>2022.1538697832209</v>
      </c>
      <c r="C38" s="139">
        <v>2404.2267805503761</v>
      </c>
      <c r="D38" s="139">
        <v>3616.0698367378045</v>
      </c>
      <c r="E38" s="140">
        <v>3675.6865047175042</v>
      </c>
    </row>
    <row r="39" spans="1:7" s="34" customFormat="1" ht="13.2" customHeight="1" x14ac:dyDescent="0.3">
      <c r="A39" s="132" t="s">
        <v>223</v>
      </c>
      <c r="B39" s="543"/>
      <c r="C39" s="544">
        <v>0.18894354009179049</v>
      </c>
      <c r="D39" s="544">
        <v>0.50404690023044041</v>
      </c>
      <c r="E39" s="147">
        <v>1.6486591982825871E-2</v>
      </c>
    </row>
    <row r="40" spans="1:7" s="1" customFormat="1" ht="13.2" customHeight="1" x14ac:dyDescent="0.2">
      <c r="A40" s="1" t="s">
        <v>17</v>
      </c>
    </row>
    <row r="41" spans="1:7" s="1" customFormat="1" ht="13.2" customHeight="1" x14ac:dyDescent="0.2">
      <c r="A41" s="576" t="s">
        <v>449</v>
      </c>
      <c r="B41" s="576"/>
      <c r="C41" s="576"/>
      <c r="D41" s="576"/>
      <c r="E41" s="576"/>
      <c r="F41" s="576"/>
      <c r="G41" s="576"/>
    </row>
    <row r="42" spans="1:7" s="1" customFormat="1" ht="13.2" customHeight="1" x14ac:dyDescent="0.2">
      <c r="A42" s="597" t="s">
        <v>382</v>
      </c>
      <c r="B42" s="597"/>
      <c r="C42" s="597"/>
      <c r="D42" s="597"/>
      <c r="E42" s="597"/>
    </row>
    <row r="43" spans="1:7" s="1" customFormat="1" ht="13.2" customHeight="1" x14ac:dyDescent="0.2">
      <c r="A43" s="620" t="s">
        <v>210</v>
      </c>
      <c r="B43" s="620"/>
      <c r="C43" s="525"/>
      <c r="D43" s="560"/>
    </row>
    <row r="44" spans="1:7" s="1" customFormat="1" ht="13.2" customHeight="1" x14ac:dyDescent="0.2">
      <c r="A44" s="576" t="s">
        <v>232</v>
      </c>
      <c r="B44" s="576"/>
      <c r="C44" s="522"/>
      <c r="D44" s="557"/>
    </row>
  </sheetData>
  <mergeCells count="7">
    <mergeCell ref="A44:B44"/>
    <mergeCell ref="A43:B43"/>
    <mergeCell ref="A41:G41"/>
    <mergeCell ref="A2:E2"/>
    <mergeCell ref="A5:E5"/>
    <mergeCell ref="A21:E21"/>
    <mergeCell ref="A42:E42"/>
  </mergeCells>
  <hyperlinks>
    <hyperlink ref="A2:B2" location="Índice!A1" display="Tabela 56 - Outros Indicadores de Eficiência, a 31 de dezembro (2014-2017)" xr:uid="{00000000-0004-0000-3700-000000000000}"/>
  </hyperlinks>
  <pageMargins left="0.70866141732283472" right="0.70866141732283472" top="0.74803149606299213" bottom="0.74803149606299213" header="0.31496062992125984" footer="0.31496062992125984"/>
  <pageSetup paperSize="9" scale="65" orientation="portrait" verticalDpi="36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A1:E11"/>
  <sheetViews>
    <sheetView showGridLines="0" workbookViewId="0">
      <selection activeCell="E3" sqref="E3"/>
    </sheetView>
  </sheetViews>
  <sheetFormatPr defaultColWidth="9.33203125" defaultRowHeight="14.4" x14ac:dyDescent="0.3"/>
  <cols>
    <col min="1" max="1" width="65.5546875" style="2" customWidth="1"/>
    <col min="2" max="4" width="14.33203125" style="2" customWidth="1"/>
    <col min="5" max="5" width="14.33203125" customWidth="1"/>
    <col min="6" max="16384" width="9.33203125" style="2"/>
  </cols>
  <sheetData>
    <row r="1" spans="1:5" s="34" customFormat="1" ht="13.2" customHeight="1" x14ac:dyDescent="0.3"/>
    <row r="2" spans="1:5" s="34" customFormat="1" ht="13.2" customHeight="1" x14ac:dyDescent="0.3">
      <c r="A2" s="582" t="s">
        <v>512</v>
      </c>
      <c r="B2" s="582"/>
      <c r="C2" s="582"/>
      <c r="D2" s="582"/>
      <c r="E2" s="582"/>
    </row>
    <row r="3" spans="1:5" s="34" customFormat="1" ht="13.2" customHeight="1" x14ac:dyDescent="0.3"/>
    <row r="4" spans="1:5" s="34" customFormat="1" ht="13.2" customHeight="1" x14ac:dyDescent="0.3">
      <c r="A4" s="11"/>
      <c r="B4" s="481">
        <v>2021</v>
      </c>
      <c r="C4" s="481">
        <v>2022</v>
      </c>
      <c r="D4" s="481">
        <v>2023</v>
      </c>
      <c r="E4" s="524">
        <v>2024</v>
      </c>
    </row>
    <row r="5" spans="1:5" s="34" customFormat="1" ht="13.2" customHeight="1" x14ac:dyDescent="0.3">
      <c r="A5" s="125"/>
      <c r="B5" s="74" t="s">
        <v>146</v>
      </c>
      <c r="C5" s="74" t="s">
        <v>146</v>
      </c>
      <c r="D5" s="74" t="s">
        <v>146</v>
      </c>
      <c r="E5" s="75" t="s">
        <v>146</v>
      </c>
    </row>
    <row r="6" spans="1:5" s="34" customFormat="1" ht="13.2" customHeight="1" x14ac:dyDescent="0.3">
      <c r="A6" s="126" t="s">
        <v>23</v>
      </c>
      <c r="B6" s="127"/>
      <c r="C6" s="127"/>
      <c r="D6" s="127"/>
      <c r="E6" s="128"/>
    </row>
    <row r="7" spans="1:5" s="34" customFormat="1" ht="13.2" customHeight="1" x14ac:dyDescent="0.3">
      <c r="A7" s="63" t="s">
        <v>21</v>
      </c>
      <c r="B7" s="139">
        <v>43913.316879849997</v>
      </c>
      <c r="C7" s="139">
        <v>47585.869934739538</v>
      </c>
      <c r="D7" s="139">
        <v>52260.112677913145</v>
      </c>
      <c r="E7" s="140">
        <v>58273.602546690003</v>
      </c>
    </row>
    <row r="8" spans="1:5" s="34" customFormat="1" ht="13.2" customHeight="1" x14ac:dyDescent="0.3">
      <c r="A8" s="63" t="s">
        <v>223</v>
      </c>
      <c r="B8" s="517"/>
      <c r="C8" s="546">
        <v>8.4000000000000005E-2</v>
      </c>
      <c r="D8" s="546">
        <v>9.8000000000000004E-2</v>
      </c>
      <c r="E8" s="547">
        <v>0.115</v>
      </c>
    </row>
    <row r="9" spans="1:5" s="34" customFormat="1" ht="13.2" customHeight="1" x14ac:dyDescent="0.3">
      <c r="A9" s="148" t="s">
        <v>224</v>
      </c>
      <c r="B9" s="149">
        <v>0.152</v>
      </c>
      <c r="C9" s="149">
        <v>0.16800000000000001</v>
      </c>
      <c r="D9" s="149">
        <v>0.185</v>
      </c>
      <c r="E9" s="454">
        <v>0.22700000000000001</v>
      </c>
    </row>
    <row r="10" spans="1:5" ht="13.2" customHeight="1" x14ac:dyDescent="0.3">
      <c r="A10" s="1" t="s">
        <v>17</v>
      </c>
    </row>
    <row r="11" spans="1:5" ht="13.2" customHeight="1" x14ac:dyDescent="0.3">
      <c r="A11" s="1" t="s">
        <v>320</v>
      </c>
    </row>
  </sheetData>
  <mergeCells count="1">
    <mergeCell ref="A2:E2"/>
  </mergeCells>
  <hyperlinks>
    <hyperlink ref="A2:C2" location="Índice!A1" display="Tabela 57 - Evolução do balanço consolidado relativo à atividade internacional, a 31 de dezembro (2014-2017)" xr:uid="{00000000-0004-0000-3800-000000000000}"/>
  </hyperlinks>
  <pageMargins left="0.70866141732283472" right="0.70866141732283472" top="0.74803149606299213" bottom="0.74803149606299213" header="0.31496062992125984" footer="0.31496062992125984"/>
  <pageSetup paperSize="9" scale="71" orientation="portrait" verticalDpi="36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A1:G37"/>
  <sheetViews>
    <sheetView showGridLines="0" workbookViewId="0">
      <selection activeCell="E3" sqref="E3"/>
    </sheetView>
  </sheetViews>
  <sheetFormatPr defaultColWidth="9.33203125" defaultRowHeight="14.4" x14ac:dyDescent="0.3"/>
  <cols>
    <col min="1" max="1" width="65.5546875" style="2" customWidth="1"/>
    <col min="2" max="5" width="14.33203125" style="2" customWidth="1"/>
    <col min="6" max="16384" width="9.33203125" style="2"/>
  </cols>
  <sheetData>
    <row r="1" spans="1:6" s="34" customFormat="1" ht="13.2" customHeight="1" x14ac:dyDescent="0.3"/>
    <row r="2" spans="1:6" s="92" customFormat="1" ht="13.2" customHeight="1" x14ac:dyDescent="0.3">
      <c r="A2" s="582" t="s">
        <v>513</v>
      </c>
      <c r="B2" s="582"/>
      <c r="C2" s="582"/>
      <c r="D2" s="582"/>
      <c r="E2" s="582"/>
      <c r="F2" s="56"/>
    </row>
    <row r="3" spans="1:6" s="34" customFormat="1" ht="13.2" customHeight="1" x14ac:dyDescent="0.3"/>
    <row r="4" spans="1:6" s="34" customFormat="1" ht="13.2" customHeight="1" x14ac:dyDescent="0.3">
      <c r="A4" s="11"/>
      <c r="B4" s="481">
        <v>2021</v>
      </c>
      <c r="C4" s="481">
        <v>2022</v>
      </c>
      <c r="D4" s="481">
        <v>2023</v>
      </c>
      <c r="E4" s="524">
        <v>2024</v>
      </c>
    </row>
    <row r="5" spans="1:6" s="34" customFormat="1" ht="13.2" customHeight="1" x14ac:dyDescent="0.3">
      <c r="A5" s="11"/>
      <c r="B5" s="74" t="s">
        <v>146</v>
      </c>
      <c r="C5" s="74" t="s">
        <v>146</v>
      </c>
      <c r="D5" s="74" t="s">
        <v>146</v>
      </c>
      <c r="E5" s="75" t="s">
        <v>146</v>
      </c>
    </row>
    <row r="6" spans="1:6" s="34" customFormat="1" ht="13.2" customHeight="1" x14ac:dyDescent="0.3">
      <c r="A6" s="126" t="s">
        <v>198</v>
      </c>
      <c r="B6" s="127"/>
      <c r="C6" s="127"/>
      <c r="D6" s="127"/>
      <c r="E6" s="128"/>
    </row>
    <row r="7" spans="1:6" s="34" customFormat="1" ht="13.2" customHeight="1" x14ac:dyDescent="0.3">
      <c r="A7" s="63" t="s">
        <v>21</v>
      </c>
      <c r="B7" s="139">
        <v>1230.3761610199999</v>
      </c>
      <c r="C7" s="139">
        <v>1768.8091177299998</v>
      </c>
      <c r="D7" s="139">
        <v>1981.2919076335672</v>
      </c>
      <c r="E7" s="140">
        <v>2110.2404662300005</v>
      </c>
    </row>
    <row r="8" spans="1:6" s="34" customFormat="1" ht="13.2" customHeight="1" x14ac:dyDescent="0.3">
      <c r="A8" s="63" t="s">
        <v>223</v>
      </c>
      <c r="B8" s="542"/>
      <c r="C8" s="546">
        <v>0.43761653855811944</v>
      </c>
      <c r="D8" s="546">
        <v>0.12012759758738523</v>
      </c>
      <c r="E8" s="547">
        <v>6.5083069334517241E-2</v>
      </c>
    </row>
    <row r="9" spans="1:6" s="34" customFormat="1" ht="13.2" customHeight="1" x14ac:dyDescent="0.3">
      <c r="A9" s="101" t="s">
        <v>227</v>
      </c>
      <c r="B9" s="151">
        <v>0.33428694385968072</v>
      </c>
      <c r="C9" s="151">
        <v>0.36724557970286359</v>
      </c>
      <c r="D9" s="151">
        <v>0.25104206754771552</v>
      </c>
      <c r="E9" s="548">
        <v>0.30540475541397449</v>
      </c>
    </row>
    <row r="10" spans="1:6" s="34" customFormat="1" ht="13.2" customHeight="1" x14ac:dyDescent="0.3">
      <c r="A10" s="126" t="s">
        <v>199</v>
      </c>
      <c r="B10" s="152"/>
      <c r="C10" s="152"/>
      <c r="D10" s="152"/>
      <c r="E10" s="545"/>
    </row>
    <row r="11" spans="1:6" s="34" customFormat="1" ht="13.2" customHeight="1" x14ac:dyDescent="0.3">
      <c r="A11" s="63" t="s">
        <v>21</v>
      </c>
      <c r="B11" s="139">
        <v>1658.04095689</v>
      </c>
      <c r="C11" s="139">
        <v>2167.4426334700001</v>
      </c>
      <c r="D11" s="139">
        <v>2535.5016837593944</v>
      </c>
      <c r="E11" s="140">
        <v>2420.4354008000005</v>
      </c>
    </row>
    <row r="12" spans="1:6" s="34" customFormat="1" ht="13.2" customHeight="1" x14ac:dyDescent="0.3">
      <c r="A12" s="63" t="s">
        <v>223</v>
      </c>
      <c r="B12" s="542"/>
      <c r="C12" s="546">
        <v>0.30723105750987534</v>
      </c>
      <c r="D12" s="546">
        <v>0.16981259139493088</v>
      </c>
      <c r="E12" s="547">
        <v>-4.5382057403639653E-2</v>
      </c>
    </row>
    <row r="13" spans="1:6" s="34" customFormat="1" ht="13.2" customHeight="1" x14ac:dyDescent="0.3">
      <c r="A13" s="101" t="s">
        <v>228</v>
      </c>
      <c r="B13" s="151">
        <v>0.27603825423975931</v>
      </c>
      <c r="C13" s="151">
        <v>0.29859989460715469</v>
      </c>
      <c r="D13" s="151">
        <v>0.24955934182176454</v>
      </c>
      <c r="E13" s="548">
        <v>0.27751246242779598</v>
      </c>
    </row>
    <row r="14" spans="1:6" s="34" customFormat="1" ht="13.2" customHeight="1" x14ac:dyDescent="0.3">
      <c r="A14" s="126" t="s">
        <v>151</v>
      </c>
      <c r="B14" s="152"/>
      <c r="C14" s="152"/>
      <c r="D14" s="152"/>
      <c r="E14" s="545"/>
    </row>
    <row r="15" spans="1:6" s="34" customFormat="1" ht="13.2" customHeight="1" x14ac:dyDescent="0.3">
      <c r="A15" s="63" t="s">
        <v>21</v>
      </c>
      <c r="B15" s="139">
        <v>719.39531526999997</v>
      </c>
      <c r="C15" s="139">
        <v>801.56467185999998</v>
      </c>
      <c r="D15" s="139">
        <v>871.48921837003138</v>
      </c>
      <c r="E15" s="140">
        <v>972.81912015</v>
      </c>
    </row>
    <row r="16" spans="1:6" s="34" customFormat="1" ht="13.2" customHeight="1" x14ac:dyDescent="0.3">
      <c r="A16" s="63" t="s">
        <v>223</v>
      </c>
      <c r="B16" s="542"/>
      <c r="C16" s="546">
        <v>0.11422003291633964</v>
      </c>
      <c r="D16" s="546">
        <v>8.72350653226448E-2</v>
      </c>
      <c r="E16" s="547">
        <v>0.11627212321626712</v>
      </c>
    </row>
    <row r="17" spans="1:7" s="34" customFormat="1" ht="13.2" customHeight="1" x14ac:dyDescent="0.3">
      <c r="A17" s="101" t="s">
        <v>229</v>
      </c>
      <c r="B17" s="151">
        <v>0.25078131910349372</v>
      </c>
      <c r="C17" s="151">
        <v>0.24103633594692386</v>
      </c>
      <c r="D17" s="151">
        <v>0.26238589139183366</v>
      </c>
      <c r="E17" s="548">
        <v>0.32325907610325544</v>
      </c>
    </row>
    <row r="18" spans="1:7" s="34" customFormat="1" ht="13.2" customHeight="1" x14ac:dyDescent="0.3">
      <c r="A18" s="126" t="s">
        <v>200</v>
      </c>
      <c r="B18" s="152"/>
      <c r="C18" s="152"/>
      <c r="D18" s="152"/>
      <c r="E18" s="545"/>
    </row>
    <row r="19" spans="1:7" s="34" customFormat="1" ht="13.2" customHeight="1" x14ac:dyDescent="0.3">
      <c r="A19" s="63" t="s">
        <v>21</v>
      </c>
      <c r="B19" s="139">
        <v>677.46229506999998</v>
      </c>
      <c r="C19" s="139">
        <v>1013.91184516</v>
      </c>
      <c r="D19" s="139">
        <v>801.97628288459282</v>
      </c>
      <c r="E19" s="140">
        <v>773.16841068000008</v>
      </c>
    </row>
    <row r="20" spans="1:7" s="34" customFormat="1" ht="13.2" customHeight="1" x14ac:dyDescent="0.3">
      <c r="A20" s="63" t="s">
        <v>223</v>
      </c>
      <c r="B20" s="542"/>
      <c r="C20" s="546">
        <v>0.49663214106289977</v>
      </c>
      <c r="D20" s="546">
        <v>-0.20902760263340525</v>
      </c>
      <c r="E20" s="547">
        <v>-3.5921102430828689E-2</v>
      </c>
    </row>
    <row r="21" spans="1:7" s="34" customFormat="1" ht="13.2" customHeight="1" x14ac:dyDescent="0.3">
      <c r="A21" s="101" t="s">
        <v>230</v>
      </c>
      <c r="B21" s="151">
        <v>0.38836364170821353</v>
      </c>
      <c r="C21" s="151">
        <v>0.65948365302663225</v>
      </c>
      <c r="D21" s="151">
        <v>0.38954282485171199</v>
      </c>
      <c r="E21" s="548">
        <v>0.71333509599855516</v>
      </c>
    </row>
    <row r="22" spans="1:7" s="34" customFormat="1" ht="13.2" customHeight="1" x14ac:dyDescent="0.3">
      <c r="A22" s="153" t="s">
        <v>159</v>
      </c>
      <c r="B22" s="152"/>
      <c r="C22" s="152"/>
      <c r="D22" s="152"/>
      <c r="E22" s="545"/>
      <c r="G22" s="542"/>
    </row>
    <row r="23" spans="1:7" s="34" customFormat="1" ht="13.2" customHeight="1" x14ac:dyDescent="0.3">
      <c r="A23" s="63" t="s">
        <v>21</v>
      </c>
      <c r="B23" s="139">
        <v>-16.058527040000023</v>
      </c>
      <c r="C23" s="139">
        <v>-122.01328054296212</v>
      </c>
      <c r="D23" s="139">
        <v>-364.00546627185884</v>
      </c>
      <c r="E23" s="140">
        <v>-148.53858031999997</v>
      </c>
      <c r="G23" s="151"/>
    </row>
    <row r="24" spans="1:7" s="34" customFormat="1" ht="13.2" customHeight="1" x14ac:dyDescent="0.3">
      <c r="A24" s="63" t="s">
        <v>223</v>
      </c>
      <c r="B24" s="542"/>
      <c r="C24" s="546">
        <v>6.5980368709434227</v>
      </c>
      <c r="D24" s="546">
        <v>1.983326607169527</v>
      </c>
      <c r="E24" s="547">
        <v>0.59193310517742781</v>
      </c>
    </row>
    <row r="25" spans="1:7" s="34" customFormat="1" ht="13.2" customHeight="1" x14ac:dyDescent="0.3">
      <c r="A25" s="101" t="s">
        <v>436</v>
      </c>
      <c r="B25" s="151">
        <v>0.23124215389207659</v>
      </c>
      <c r="C25" s="151">
        <v>0.49374713612710042</v>
      </c>
      <c r="D25" s="151">
        <v>0.27448955035751943</v>
      </c>
      <c r="E25" s="548">
        <v>0.12183228426997406</v>
      </c>
    </row>
    <row r="26" spans="1:7" s="34" customFormat="1" ht="13.2" customHeight="1" x14ac:dyDescent="0.3">
      <c r="A26" s="153" t="s">
        <v>403</v>
      </c>
      <c r="B26" s="152"/>
      <c r="C26" s="152"/>
      <c r="D26" s="152"/>
      <c r="E26" s="545"/>
    </row>
    <row r="27" spans="1:7" s="34" customFormat="1" ht="13.2" customHeight="1" x14ac:dyDescent="0.3">
      <c r="A27" s="63" t="s">
        <v>21</v>
      </c>
      <c r="B27" s="139">
        <v>245.12481951000001</v>
      </c>
      <c r="C27" s="139">
        <v>229.95283590703789</v>
      </c>
      <c r="D27" s="139">
        <v>498.03071623291135</v>
      </c>
      <c r="E27" s="140">
        <v>525.90928965000001</v>
      </c>
    </row>
    <row r="28" spans="1:7" s="34" customFormat="1" ht="13.2" customHeight="1" x14ac:dyDescent="0.3">
      <c r="A28" s="63" t="s">
        <v>223</v>
      </c>
      <c r="B28" s="542"/>
      <c r="C28" s="546">
        <v>-6.1894930237136436E-2</v>
      </c>
      <c r="D28" s="546">
        <v>1.1657950608369458</v>
      </c>
      <c r="E28" s="547">
        <v>5.5977618464903678E-2</v>
      </c>
    </row>
    <row r="29" spans="1:7" s="34" customFormat="1" ht="13.2" customHeight="1" x14ac:dyDescent="0.3">
      <c r="A29" s="148" t="s">
        <v>437</v>
      </c>
      <c r="B29" s="149">
        <v>0.20445050176358617</v>
      </c>
      <c r="C29" s="149">
        <v>0.11568258349937463</v>
      </c>
      <c r="D29" s="149">
        <v>0.14420493280032115</v>
      </c>
      <c r="E29" s="549">
        <v>0.15425254582792619</v>
      </c>
    </row>
    <row r="30" spans="1:7" s="1" customFormat="1" ht="13.2" customHeight="1" x14ac:dyDescent="0.2">
      <c r="A30" s="1" t="s">
        <v>17</v>
      </c>
    </row>
    <row r="31" spans="1:7" s="1" customFormat="1" ht="13.2" customHeight="1" x14ac:dyDescent="0.2">
      <c r="A31" s="1" t="s">
        <v>320</v>
      </c>
    </row>
    <row r="32" spans="1:7" s="1" customFormat="1" ht="13.2" customHeight="1" x14ac:dyDescent="0.2"/>
    <row r="33" spans="1:5" s="1" customFormat="1" ht="13.2" customHeight="1" x14ac:dyDescent="0.2"/>
    <row r="34" spans="1:5" ht="13.2" customHeight="1" x14ac:dyDescent="0.3">
      <c r="A34" s="625"/>
      <c r="B34" s="626"/>
      <c r="C34" s="626"/>
      <c r="D34" s="626"/>
      <c r="E34" s="626"/>
    </row>
    <row r="35" spans="1:5" ht="13.2" customHeight="1" x14ac:dyDescent="0.3">
      <c r="A35" s="627"/>
      <c r="B35" s="577"/>
      <c r="C35" s="577"/>
      <c r="D35" s="577"/>
      <c r="E35" s="577"/>
    </row>
    <row r="36" spans="1:5" ht="13.2" customHeight="1" x14ac:dyDescent="0.3"/>
    <row r="37" spans="1:5" ht="13.2" customHeight="1" x14ac:dyDescent="0.3"/>
  </sheetData>
  <mergeCells count="3">
    <mergeCell ref="A2:E2"/>
    <mergeCell ref="A34:E34"/>
    <mergeCell ref="A35:E35"/>
  </mergeCells>
  <hyperlinks>
    <hyperlink ref="A2:E2" location="Índice!A1" display="Tabela 58 - Evolução da demonstração dos resultados consolidada relativa à atividade internacional (2014-2017)" xr:uid="{00000000-0004-0000-3900-000000000000}"/>
  </hyperlinks>
  <pageMargins left="0.70866141732283472" right="0.70866141732283472" top="0.74803149606299213" bottom="0.74803149606299213" header="0.31496062992125984" footer="0.31496062992125984"/>
  <pageSetup paperSize="9" scale="71" orientation="portrait" horizontalDpi="360" verticalDpi="36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
  <sheetViews>
    <sheetView workbookViewId="0">
      <selection activeCell="A12" sqref="A12"/>
    </sheetView>
  </sheetViews>
  <sheetFormatPr defaultRowHeight="14.4" x14ac:dyDescent="0.3"/>
  <sheetData/>
  <pageMargins left="0.7" right="0.7" top="0.75" bottom="0.75" header="0.3" footer="0.3"/>
  <pageSetup paperSize="9" orientation="portrait"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lha6"/>
  <dimension ref="A1:H20"/>
  <sheetViews>
    <sheetView showGridLines="0" workbookViewId="0">
      <selection activeCell="B15" sqref="B15"/>
    </sheetView>
  </sheetViews>
  <sheetFormatPr defaultColWidth="9.33203125" defaultRowHeight="14.4" x14ac:dyDescent="0.3"/>
  <cols>
    <col min="1" max="1" width="31" style="2" customWidth="1"/>
    <col min="2" max="6" width="10.6640625" style="2" customWidth="1"/>
    <col min="7" max="16384" width="9.33203125" style="2"/>
  </cols>
  <sheetData>
    <row r="1" spans="1:8" s="34" customFormat="1" ht="13.2" customHeight="1" x14ac:dyDescent="0.3"/>
    <row r="2" spans="1:8" s="34" customFormat="1" ht="13.2" customHeight="1" x14ac:dyDescent="0.3">
      <c r="A2" s="582" t="s">
        <v>462</v>
      </c>
      <c r="B2" s="582"/>
      <c r="C2" s="582"/>
      <c r="D2" s="582"/>
      <c r="E2" s="582"/>
      <c r="F2" s="582"/>
    </row>
    <row r="3" spans="1:8" s="34" customFormat="1" ht="13.2" customHeight="1" x14ac:dyDescent="0.3"/>
    <row r="4" spans="1:8" s="34" customFormat="1" ht="13.2" customHeight="1" x14ac:dyDescent="0.3">
      <c r="A4" s="287"/>
      <c r="B4" s="288">
        <v>2021</v>
      </c>
      <c r="C4" s="289">
        <v>2022</v>
      </c>
      <c r="D4" s="289">
        <v>2023</v>
      </c>
      <c r="E4" s="289">
        <v>2024</v>
      </c>
      <c r="F4" s="290" t="s">
        <v>12</v>
      </c>
    </row>
    <row r="5" spans="1:8" s="34" customFormat="1" ht="13.2" customHeight="1" x14ac:dyDescent="0.3">
      <c r="A5" s="291" t="s">
        <v>321</v>
      </c>
      <c r="B5" s="178"/>
      <c r="C5" s="180"/>
      <c r="D5" s="178"/>
      <c r="E5" s="178"/>
      <c r="F5" s="292"/>
    </row>
    <row r="6" spans="1:8" s="34" customFormat="1" ht="13.2" customHeight="1" x14ac:dyDescent="0.3">
      <c r="A6" s="293" t="s">
        <v>6</v>
      </c>
      <c r="B6" s="182">
        <v>43878</v>
      </c>
      <c r="C6" s="182">
        <v>44117</v>
      </c>
      <c r="D6" s="294">
        <v>44461</v>
      </c>
      <c r="E6" s="294">
        <v>45060</v>
      </c>
      <c r="F6" s="295" t="s">
        <v>0</v>
      </c>
      <c r="H6" s="508"/>
    </row>
    <row r="7" spans="1:8" s="34" customFormat="1" ht="13.2" customHeight="1" x14ac:dyDescent="0.3">
      <c r="A7" s="293" t="s">
        <v>223</v>
      </c>
      <c r="B7" s="296"/>
      <c r="C7" s="297">
        <f>+C6/B6-1</f>
        <v>5.4469210082501718E-3</v>
      </c>
      <c r="D7" s="297">
        <f>+D6/C6-1</f>
        <v>7.7974476958995176E-3</v>
      </c>
      <c r="E7" s="297">
        <f>+E6/D6-1</f>
        <v>1.3472481500641065E-2</v>
      </c>
      <c r="F7" s="298">
        <f>+AVERAGE(C7:E7)</f>
        <v>8.905616734930252E-3</v>
      </c>
    </row>
    <row r="8" spans="1:8" s="34" customFormat="1" ht="13.2" customHeight="1" x14ac:dyDescent="0.3">
      <c r="A8" s="291" t="s">
        <v>28</v>
      </c>
      <c r="B8" s="178"/>
      <c r="C8" s="178"/>
      <c r="D8" s="178"/>
      <c r="E8" s="178"/>
      <c r="F8" s="299"/>
    </row>
    <row r="9" spans="1:8" s="34" customFormat="1" ht="13.2" customHeight="1" x14ac:dyDescent="0.3">
      <c r="A9" s="293" t="s">
        <v>6</v>
      </c>
      <c r="B9" s="182">
        <v>42954</v>
      </c>
      <c r="C9" s="182">
        <v>43135</v>
      </c>
      <c r="D9" s="182">
        <v>43475</v>
      </c>
      <c r="E9" s="182">
        <v>44060</v>
      </c>
      <c r="F9" s="300" t="s">
        <v>0</v>
      </c>
      <c r="H9" s="508"/>
    </row>
    <row r="10" spans="1:8" s="34" customFormat="1" ht="13.2" customHeight="1" x14ac:dyDescent="0.3">
      <c r="A10" s="293" t="s">
        <v>223</v>
      </c>
      <c r="B10" s="296"/>
      <c r="C10" s="297">
        <f>+C9/B9-1</f>
        <v>4.2138101224564739E-3</v>
      </c>
      <c r="D10" s="297">
        <f>+D9/C9-1</f>
        <v>7.8822302074881279E-3</v>
      </c>
      <c r="E10" s="297">
        <f>+E9/D9-1</f>
        <v>1.3456009200690122E-2</v>
      </c>
      <c r="F10" s="298">
        <f>+AVERAGE(C10:E10)</f>
        <v>8.517349843544908E-3</v>
      </c>
    </row>
    <row r="11" spans="1:8" s="34" customFormat="1" ht="13.2" customHeight="1" x14ac:dyDescent="0.3">
      <c r="A11" s="293" t="s">
        <v>145</v>
      </c>
      <c r="B11" s="297">
        <f>+B9/B6</f>
        <v>0.97894161083002873</v>
      </c>
      <c r="C11" s="297">
        <f>+C9/C6</f>
        <v>0.97774100686810073</v>
      </c>
      <c r="D11" s="297">
        <f>+D9/D6</f>
        <v>0.97782326083533888</v>
      </c>
      <c r="E11" s="297">
        <f>+E9/E6</f>
        <v>0.97780736795383938</v>
      </c>
      <c r="F11" s="300" t="s">
        <v>0</v>
      </c>
    </row>
    <row r="12" spans="1:8" s="34" customFormat="1" ht="13.2" customHeight="1" x14ac:dyDescent="0.3">
      <c r="A12" s="291" t="s">
        <v>29</v>
      </c>
      <c r="B12" s="178"/>
      <c r="C12" s="178"/>
      <c r="D12" s="178"/>
      <c r="E12" s="178"/>
      <c r="F12" s="299"/>
    </row>
    <row r="13" spans="1:8" s="34" customFormat="1" ht="13.2" customHeight="1" x14ac:dyDescent="0.3">
      <c r="A13" s="293" t="s">
        <v>6</v>
      </c>
      <c r="B13" s="182">
        <v>924</v>
      </c>
      <c r="C13" s="182">
        <v>982</v>
      </c>
      <c r="D13" s="294">
        <v>986</v>
      </c>
      <c r="E13" s="294">
        <v>1000</v>
      </c>
      <c r="F13" s="300" t="s">
        <v>0</v>
      </c>
    </row>
    <row r="14" spans="1:8" s="34" customFormat="1" ht="13.2" customHeight="1" x14ac:dyDescent="0.3">
      <c r="A14" s="293" t="s">
        <v>223</v>
      </c>
      <c r="B14" s="296"/>
      <c r="C14" s="297">
        <f>+C13/B13-1</f>
        <v>6.277056277056281E-2</v>
      </c>
      <c r="D14" s="297">
        <f>+D13/C13-1</f>
        <v>4.0733197556008793E-3</v>
      </c>
      <c r="E14" s="297">
        <f>+E13/D13-1</f>
        <v>1.4198782961460488E-2</v>
      </c>
      <c r="F14" s="298">
        <f>+AVERAGE(C14:E14)</f>
        <v>2.7014221829208058E-2</v>
      </c>
    </row>
    <row r="15" spans="1:8" s="34" customFormat="1" ht="13.2" customHeight="1" x14ac:dyDescent="0.3">
      <c r="A15" s="301" t="s">
        <v>145</v>
      </c>
      <c r="B15" s="302">
        <f>+B13/B6</f>
        <v>2.1058389169971284E-2</v>
      </c>
      <c r="C15" s="302">
        <f>+C13/C6</f>
        <v>2.2258993131899267E-2</v>
      </c>
      <c r="D15" s="302">
        <f>+D13/D6</f>
        <v>2.2176739164661164E-2</v>
      </c>
      <c r="E15" s="302">
        <f>+E13/E6</f>
        <v>2.2192632046160676E-2</v>
      </c>
      <c r="F15" s="303" t="s">
        <v>0</v>
      </c>
    </row>
    <row r="16" spans="1:8" x14ac:dyDescent="0.3">
      <c r="A16" s="1" t="s">
        <v>17</v>
      </c>
    </row>
    <row r="17" spans="1:5" x14ac:dyDescent="0.3">
      <c r="A17" s="576" t="s">
        <v>443</v>
      </c>
      <c r="B17" s="576"/>
      <c r="C17" s="576"/>
      <c r="D17" s="576"/>
      <c r="E17" s="576"/>
    </row>
    <row r="18" spans="1:5" x14ac:dyDescent="0.3">
      <c r="C18" s="8"/>
      <c r="D18" s="8"/>
      <c r="E18" s="8"/>
    </row>
    <row r="19" spans="1:5" x14ac:dyDescent="0.3">
      <c r="C19" s="8"/>
      <c r="D19" s="8"/>
      <c r="E19" s="8"/>
    </row>
    <row r="20" spans="1:5" x14ac:dyDescent="0.3">
      <c r="C20" s="8"/>
      <c r="D20" s="8"/>
      <c r="E20" s="8"/>
    </row>
  </sheetData>
  <mergeCells count="2">
    <mergeCell ref="A2:F2"/>
    <mergeCell ref="A17:E17"/>
  </mergeCells>
  <hyperlinks>
    <hyperlink ref="A2:F2" location="Índice!A1" display="Tabela 5 - Evolução do número de empregados, a 31 de dezembro (2014-2017)" xr:uid="{00000000-0004-0000-0500-000000000000}"/>
  </hyperlinks>
  <pageMargins left="0.70866141732283472" right="0.70866141732283472" top="0.74803149606299213" bottom="0.74803149606299213" header="0.31496062992125984" footer="0.31496062992125984"/>
  <pageSetup paperSize="9" orientation="landscape"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lha12">
    <pageSetUpPr fitToPage="1"/>
  </sheetPr>
  <dimension ref="A1:G36"/>
  <sheetViews>
    <sheetView showGridLines="0" workbookViewId="0">
      <selection activeCell="D22" sqref="D22"/>
    </sheetView>
  </sheetViews>
  <sheetFormatPr defaultColWidth="9.33203125" defaultRowHeight="14.4" x14ac:dyDescent="0.3"/>
  <cols>
    <col min="1" max="1" width="55.44140625" style="2" customWidth="1"/>
    <col min="2" max="6" width="10.6640625" style="2" customWidth="1"/>
    <col min="7" max="16384" width="9.33203125" style="2"/>
  </cols>
  <sheetData>
    <row r="1" spans="1:6" s="34" customFormat="1" ht="13.2" customHeight="1" x14ac:dyDescent="0.3"/>
    <row r="2" spans="1:6" s="34" customFormat="1" ht="13.2" customHeight="1" x14ac:dyDescent="0.3">
      <c r="A2" s="582" t="s">
        <v>463</v>
      </c>
      <c r="B2" s="582"/>
      <c r="C2" s="582"/>
      <c r="D2" s="582"/>
      <c r="E2" s="582"/>
      <c r="F2" s="582"/>
    </row>
    <row r="3" spans="1:6" s="34" customFormat="1" ht="13.2" customHeight="1" x14ac:dyDescent="0.3"/>
    <row r="4" spans="1:6" s="34" customFormat="1" ht="13.2" customHeight="1" x14ac:dyDescent="0.3">
      <c r="A4" s="304"/>
      <c r="B4" s="305">
        <v>2021</v>
      </c>
      <c r="C4" s="192">
        <v>2022</v>
      </c>
      <c r="D4" s="192">
        <v>2023</v>
      </c>
      <c r="E4" s="193">
        <v>2024</v>
      </c>
      <c r="F4" s="194" t="s">
        <v>12</v>
      </c>
    </row>
    <row r="5" spans="1:6" s="34" customFormat="1" ht="13.2" customHeight="1" x14ac:dyDescent="0.3">
      <c r="A5" s="291" t="s">
        <v>30</v>
      </c>
      <c r="B5" s="178"/>
      <c r="C5" s="180"/>
      <c r="D5" s="178"/>
      <c r="E5" s="178"/>
      <c r="F5" s="292"/>
    </row>
    <row r="6" spans="1:6" s="34" customFormat="1" ht="13.2" customHeight="1" x14ac:dyDescent="0.3">
      <c r="A6" s="306" t="s">
        <v>6</v>
      </c>
      <c r="B6" s="139">
        <v>28550</v>
      </c>
      <c r="C6" s="139">
        <v>27807</v>
      </c>
      <c r="D6" s="139">
        <v>27337</v>
      </c>
      <c r="E6" s="139">
        <v>27103</v>
      </c>
      <c r="F6" s="307" t="s">
        <v>0</v>
      </c>
    </row>
    <row r="7" spans="1:6" s="34" customFormat="1" ht="13.2" customHeight="1" x14ac:dyDescent="0.3">
      <c r="A7" s="306" t="s">
        <v>223</v>
      </c>
      <c r="B7" s="151" t="s">
        <v>0</v>
      </c>
      <c r="C7" s="151">
        <v>-2.6024518388791607E-2</v>
      </c>
      <c r="D7" s="151">
        <v>-1.6902218865753271E-2</v>
      </c>
      <c r="E7" s="151">
        <v>-8.5598273402348601E-3</v>
      </c>
      <c r="F7" s="308">
        <v>-1.7162188198259914E-2</v>
      </c>
    </row>
    <row r="8" spans="1:6" s="34" customFormat="1" ht="13.2" customHeight="1" x14ac:dyDescent="0.3">
      <c r="A8" s="309" t="s">
        <v>322</v>
      </c>
      <c r="B8" s="151" t="s">
        <v>0</v>
      </c>
      <c r="C8" s="151">
        <v>-1.7297574149089723E-2</v>
      </c>
      <c r="D8" s="151">
        <v>-1.0896024110351224E-2</v>
      </c>
      <c r="E8" s="151">
        <v>-5.3824036802760135E-3</v>
      </c>
      <c r="F8" s="308">
        <v>-1.1192000646572322E-2</v>
      </c>
    </row>
    <row r="9" spans="1:6" s="34" customFormat="1" ht="13.2" customHeight="1" x14ac:dyDescent="0.3">
      <c r="A9" s="291" t="s">
        <v>31</v>
      </c>
      <c r="B9" s="310"/>
      <c r="C9" s="311"/>
      <c r="D9" s="310"/>
      <c r="E9" s="310"/>
      <c r="F9" s="312"/>
    </row>
    <row r="10" spans="1:6" s="34" customFormat="1" ht="13.2" customHeight="1" x14ac:dyDescent="0.3">
      <c r="A10" s="306" t="s">
        <v>6</v>
      </c>
      <c r="B10" s="139">
        <v>5479</v>
      </c>
      <c r="C10" s="143">
        <v>5579</v>
      </c>
      <c r="D10" s="139">
        <v>5632</v>
      </c>
      <c r="E10" s="139">
        <v>5816</v>
      </c>
      <c r="F10" s="307" t="s">
        <v>0</v>
      </c>
    </row>
    <row r="11" spans="1:6" s="34" customFormat="1" ht="13.2" customHeight="1" x14ac:dyDescent="0.3">
      <c r="A11" s="306" t="s">
        <v>223</v>
      </c>
      <c r="B11" s="151" t="s">
        <v>0</v>
      </c>
      <c r="C11" s="151">
        <v>1.8251505749224295E-2</v>
      </c>
      <c r="D11" s="151">
        <v>9.4999103782040795E-3</v>
      </c>
      <c r="E11" s="151">
        <v>3.2670454545454586E-2</v>
      </c>
      <c r="F11" s="308">
        <v>2.0140623557627652E-2</v>
      </c>
    </row>
    <row r="12" spans="1:6" s="34" customFormat="1" ht="13.2" customHeight="1" x14ac:dyDescent="0.3">
      <c r="A12" s="309" t="s">
        <v>322</v>
      </c>
      <c r="B12" s="151" t="s">
        <v>0</v>
      </c>
      <c r="C12" s="151">
        <v>-6.9842156725797135E-5</v>
      </c>
      <c r="D12" s="151">
        <v>1.2287005911672641E-3</v>
      </c>
      <c r="E12" s="151">
        <v>4.2323174238067737E-3</v>
      </c>
      <c r="F12" s="308">
        <v>1.7970586194160801E-3</v>
      </c>
    </row>
    <row r="13" spans="1:6" s="34" customFormat="1" ht="13.2" customHeight="1" x14ac:dyDescent="0.3">
      <c r="A13" s="291" t="s">
        <v>32</v>
      </c>
      <c r="B13" s="310"/>
      <c r="C13" s="311"/>
      <c r="D13" s="310"/>
      <c r="E13" s="310"/>
      <c r="F13" s="312"/>
    </row>
    <row r="14" spans="1:6" s="34" customFormat="1" ht="13.2" customHeight="1" x14ac:dyDescent="0.3">
      <c r="A14" s="306" t="s">
        <v>6</v>
      </c>
      <c r="B14" s="139">
        <v>8925</v>
      </c>
      <c r="C14" s="143">
        <v>9749</v>
      </c>
      <c r="D14" s="139">
        <v>10506</v>
      </c>
      <c r="E14" s="139">
        <v>11141</v>
      </c>
      <c r="F14" s="307" t="s">
        <v>0</v>
      </c>
    </row>
    <row r="15" spans="1:6" s="34" customFormat="1" ht="13.2" customHeight="1" x14ac:dyDescent="0.3">
      <c r="A15" s="306" t="s">
        <v>223</v>
      </c>
      <c r="B15" s="313" t="s">
        <v>0</v>
      </c>
      <c r="C15" s="151">
        <v>9.2324929971988823E-2</v>
      </c>
      <c r="D15" s="151">
        <v>7.7648989639963029E-2</v>
      </c>
      <c r="E15" s="151">
        <v>6.0441652389110923E-2</v>
      </c>
      <c r="F15" s="308">
        <v>7.680519066702092E-2</v>
      </c>
    </row>
    <row r="16" spans="1:6" s="34" customFormat="1" ht="13.2" customHeight="1" x14ac:dyDescent="0.3">
      <c r="A16" s="314" t="s">
        <v>322</v>
      </c>
      <c r="B16" s="315" t="s">
        <v>0</v>
      </c>
      <c r="C16" s="316">
        <v>2.1581226428272111E-2</v>
      </c>
      <c r="D16" s="317">
        <v>1.754955372667209E-2</v>
      </c>
      <c r="E16" s="317">
        <v>1.4606095457159273E-2</v>
      </c>
      <c r="F16" s="318">
        <v>1.7912291870701157E-2</v>
      </c>
    </row>
    <row r="17" spans="1:5" ht="13.2" customHeight="1" x14ac:dyDescent="0.3">
      <c r="A17" s="1" t="s">
        <v>17</v>
      </c>
    </row>
    <row r="18" spans="1:5" ht="13.2" customHeight="1" x14ac:dyDescent="0.3">
      <c r="A18" s="576" t="s">
        <v>443</v>
      </c>
      <c r="B18" s="576"/>
      <c r="C18" s="576"/>
      <c r="D18" s="576"/>
      <c r="E18" s="576"/>
    </row>
    <row r="19" spans="1:5" ht="13.2" customHeight="1" x14ac:dyDescent="0.3">
      <c r="B19" s="8"/>
      <c r="C19" s="8"/>
      <c r="D19" s="8"/>
      <c r="E19" s="8"/>
    </row>
    <row r="20" spans="1:5" x14ac:dyDescent="0.3">
      <c r="B20" s="569"/>
    </row>
    <row r="36" spans="7:7" x14ac:dyDescent="0.3">
      <c r="G36" s="7"/>
    </row>
  </sheetData>
  <mergeCells count="2">
    <mergeCell ref="A2:F2"/>
    <mergeCell ref="A18:E18"/>
  </mergeCells>
  <hyperlinks>
    <hyperlink ref="A2:F2" location="Índice!A1" display="Tabela 6 - Evolução do número de empregados afetos à atividade doméstica, por dimensão, a 31 de dezembro (2014-2017)" xr:uid="{00000000-0004-0000-0600-000000000000}"/>
  </hyperlinks>
  <pageMargins left="0.70866141732283472" right="0.70866141732283472" top="0.74803149606299213" bottom="0.74803149606299213" header="0.31496062992125984" footer="0.31496062992125984"/>
  <pageSetup paperSize="9" scale="8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lha13">
    <pageSetUpPr fitToPage="1"/>
  </sheetPr>
  <dimension ref="A1:F19"/>
  <sheetViews>
    <sheetView showGridLines="0" workbookViewId="0">
      <selection activeCell="E5" sqref="E5"/>
    </sheetView>
  </sheetViews>
  <sheetFormatPr defaultColWidth="9.33203125" defaultRowHeight="14.4" x14ac:dyDescent="0.3"/>
  <cols>
    <col min="1" max="1" width="40.33203125" style="2" bestFit="1" customWidth="1"/>
    <col min="2" max="6" width="10.6640625" style="2" customWidth="1"/>
    <col min="7" max="16384" width="9.33203125" style="2"/>
  </cols>
  <sheetData>
    <row r="1" spans="1:6" s="34" customFormat="1" ht="13.2" customHeight="1" x14ac:dyDescent="0.3"/>
    <row r="2" spans="1:6" s="34" customFormat="1" ht="26.1" customHeight="1" x14ac:dyDescent="0.3">
      <c r="A2" s="582" t="s">
        <v>464</v>
      </c>
      <c r="B2" s="582"/>
      <c r="C2" s="582"/>
      <c r="D2" s="582"/>
      <c r="E2" s="582"/>
      <c r="F2" s="582"/>
    </row>
    <row r="3" spans="1:6" s="34" customFormat="1" ht="13.2" customHeight="1" x14ac:dyDescent="0.3"/>
    <row r="4" spans="1:6" s="34" customFormat="1" ht="13.2" customHeight="1" x14ac:dyDescent="0.3">
      <c r="A4" s="304"/>
      <c r="B4" s="305">
        <v>2021</v>
      </c>
      <c r="C4" s="305">
        <v>2022</v>
      </c>
      <c r="D4" s="305">
        <v>2023</v>
      </c>
      <c r="E4" s="305">
        <v>2024</v>
      </c>
      <c r="F4" s="194" t="s">
        <v>12</v>
      </c>
    </row>
    <row r="5" spans="1:6" s="34" customFormat="1" ht="13.2" customHeight="1" x14ac:dyDescent="0.3">
      <c r="A5" s="291" t="s">
        <v>3</v>
      </c>
      <c r="B5" s="178"/>
      <c r="C5" s="180"/>
      <c r="D5" s="178"/>
      <c r="E5" s="178"/>
      <c r="F5" s="292"/>
    </row>
    <row r="6" spans="1:6" s="34" customFormat="1" ht="13.2" customHeight="1" x14ac:dyDescent="0.3">
      <c r="A6" s="306" t="s">
        <v>6</v>
      </c>
      <c r="B6" s="139">
        <v>26071</v>
      </c>
      <c r="C6" s="139">
        <v>25599</v>
      </c>
      <c r="D6" s="139">
        <v>25296</v>
      </c>
      <c r="E6" s="139">
        <v>25398</v>
      </c>
      <c r="F6" s="307" t="s">
        <v>0</v>
      </c>
    </row>
    <row r="7" spans="1:6" s="34" customFormat="1" ht="13.2" customHeight="1" x14ac:dyDescent="0.3">
      <c r="A7" s="306" t="s">
        <v>223</v>
      </c>
      <c r="B7" s="151" t="s">
        <v>0</v>
      </c>
      <c r="C7" s="151">
        <v>-1.8104407195734695E-2</v>
      </c>
      <c r="D7" s="151">
        <v>-1.1836399859369462E-2</v>
      </c>
      <c r="E7" s="151">
        <v>4.0322580645162365E-3</v>
      </c>
      <c r="F7" s="308">
        <v>-8.6361829968626402E-3</v>
      </c>
    </row>
    <row r="8" spans="1:6" s="34" customFormat="1" ht="13.2" customHeight="1" x14ac:dyDescent="0.3">
      <c r="A8" s="309" t="s">
        <v>322</v>
      </c>
      <c r="B8" s="151" t="s">
        <v>0</v>
      </c>
      <c r="C8" s="151">
        <v>-1.0988499324859145E-2</v>
      </c>
      <c r="D8" s="151">
        <v>-7.0244580966732284E-3</v>
      </c>
      <c r="E8" s="151">
        <v>2.3461759631972284E-3</v>
      </c>
      <c r="F8" s="308">
        <v>-5.2222604861117154E-3</v>
      </c>
    </row>
    <row r="9" spans="1:6" s="34" customFormat="1" ht="13.2" customHeight="1" x14ac:dyDescent="0.3">
      <c r="A9" s="291" t="s">
        <v>4</v>
      </c>
      <c r="B9" s="310"/>
      <c r="C9" s="311"/>
      <c r="D9" s="310"/>
      <c r="E9" s="310"/>
      <c r="F9" s="312"/>
    </row>
    <row r="10" spans="1:6" s="34" customFormat="1" ht="13.2" customHeight="1" x14ac:dyDescent="0.3">
      <c r="A10" s="306" t="s">
        <v>6</v>
      </c>
      <c r="B10" s="139">
        <v>10047</v>
      </c>
      <c r="C10" s="143">
        <v>9826</v>
      </c>
      <c r="D10" s="139">
        <v>9711</v>
      </c>
      <c r="E10" s="139">
        <v>9680</v>
      </c>
      <c r="F10" s="307" t="s">
        <v>0</v>
      </c>
    </row>
    <row r="11" spans="1:6" s="34" customFormat="1" ht="13.2" customHeight="1" x14ac:dyDescent="0.3">
      <c r="A11" s="306" t="s">
        <v>223</v>
      </c>
      <c r="B11" s="151" t="s">
        <v>0</v>
      </c>
      <c r="C11" s="151">
        <v>-2.1996615905245376E-2</v>
      </c>
      <c r="D11" s="151">
        <v>-1.1703643395074348E-2</v>
      </c>
      <c r="E11" s="151">
        <v>-3.1922562043044111E-3</v>
      </c>
      <c r="F11" s="308">
        <v>-1.2297505168208045E-2</v>
      </c>
    </row>
    <row r="12" spans="1:6" s="34" customFormat="1" ht="13.2" customHeight="1" x14ac:dyDescent="0.3">
      <c r="A12" s="309" t="s">
        <v>322</v>
      </c>
      <c r="B12" s="151" t="s">
        <v>0</v>
      </c>
      <c r="C12" s="151">
        <v>-5.145038878800582E-3</v>
      </c>
      <c r="D12" s="151">
        <v>-2.6660484525327537E-3</v>
      </c>
      <c r="E12" s="151">
        <v>-7.1305347901091921E-4</v>
      </c>
      <c r="F12" s="308">
        <v>-2.8413802701147514E-3</v>
      </c>
    </row>
    <row r="13" spans="1:6" s="34" customFormat="1" ht="13.2" customHeight="1" x14ac:dyDescent="0.3">
      <c r="A13" s="291" t="s">
        <v>5</v>
      </c>
      <c r="B13" s="310"/>
      <c r="C13" s="311"/>
      <c r="D13" s="310"/>
      <c r="E13" s="310"/>
      <c r="F13" s="312"/>
    </row>
    <row r="14" spans="1:6" s="34" customFormat="1" ht="13.2" customHeight="1" x14ac:dyDescent="0.3">
      <c r="A14" s="306" t="s">
        <v>6</v>
      </c>
      <c r="B14" s="139">
        <v>6836</v>
      </c>
      <c r="C14" s="143">
        <v>7710</v>
      </c>
      <c r="D14" s="139">
        <v>8468</v>
      </c>
      <c r="E14" s="139">
        <v>8982</v>
      </c>
      <c r="F14" s="307" t="s">
        <v>0</v>
      </c>
    </row>
    <row r="15" spans="1:6" s="34" customFormat="1" ht="13.2" customHeight="1" x14ac:dyDescent="0.3">
      <c r="A15" s="306" t="s">
        <v>223</v>
      </c>
      <c r="B15" s="313" t="s">
        <v>0</v>
      </c>
      <c r="C15" s="151">
        <v>0.12785254534815671</v>
      </c>
      <c r="D15" s="151">
        <v>9.831387808041514E-2</v>
      </c>
      <c r="E15" s="151">
        <v>6.0699102503542823E-2</v>
      </c>
      <c r="F15" s="308">
        <v>9.5621841977371558E-2</v>
      </c>
    </row>
    <row r="16" spans="1:6" s="34" customFormat="1" ht="13.2" customHeight="1" x14ac:dyDescent="0.3">
      <c r="A16" s="314" t="s">
        <v>322</v>
      </c>
      <c r="B16" s="315" t="s">
        <v>0</v>
      </c>
      <c r="C16" s="316">
        <v>2.0347348326116316E-2</v>
      </c>
      <c r="D16" s="317">
        <v>1.7572736756694112E-2</v>
      </c>
      <c r="E16" s="317">
        <v>1.1822886716503724E-2</v>
      </c>
      <c r="F16" s="318">
        <v>1.6580990599771386E-2</v>
      </c>
    </row>
    <row r="17" spans="1:5" ht="13.2" customHeight="1" x14ac:dyDescent="0.3">
      <c r="A17" s="1" t="s">
        <v>17</v>
      </c>
    </row>
    <row r="18" spans="1:5" ht="13.2" customHeight="1" x14ac:dyDescent="0.3">
      <c r="A18" s="576" t="s">
        <v>443</v>
      </c>
      <c r="B18" s="576"/>
      <c r="C18" s="576"/>
      <c r="D18" s="576"/>
      <c r="E18" s="576"/>
    </row>
    <row r="19" spans="1:5" x14ac:dyDescent="0.3">
      <c r="B19" s="8"/>
      <c r="C19" s="8"/>
      <c r="D19" s="8"/>
      <c r="E19" s="8"/>
    </row>
  </sheetData>
  <mergeCells count="2">
    <mergeCell ref="A2:F2"/>
    <mergeCell ref="A18:E18"/>
  </mergeCells>
  <hyperlinks>
    <hyperlink ref="A2:F2" location="Índice!A1" display="Tabela 7 - Evolução do número de empregados afetos à atividade doméstica, por origem / forma de representação legal, a 31 de dezembro (2014-2017)" xr:uid="{00000000-0004-0000-0700-000000000000}"/>
  </hyperlinks>
  <pageMargins left="0.70866141732283472" right="0.70866141732283472" top="0.74803149606299213" bottom="0.74803149606299213" header="0.31496062992125984" footer="0.31496062992125984"/>
  <pageSetup paperSize="9" scale="93" orientation="portrait" verticalDpi="36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36"/>
  <sheetViews>
    <sheetView showGridLines="0" workbookViewId="0">
      <selection activeCell="O27" sqref="O27"/>
    </sheetView>
  </sheetViews>
  <sheetFormatPr defaultColWidth="9.33203125" defaultRowHeight="14.4" x14ac:dyDescent="0.3"/>
  <cols>
    <col min="1" max="1" width="31" style="2" customWidth="1"/>
    <col min="2" max="5" width="10.6640625" style="2" customWidth="1"/>
    <col min="6" max="16384" width="9.33203125" style="2"/>
  </cols>
  <sheetData>
    <row r="1" spans="1:15" s="34" customFormat="1" ht="13.2" customHeight="1" x14ac:dyDescent="0.3"/>
    <row r="2" spans="1:15" s="34" customFormat="1" ht="13.2" customHeight="1" x14ac:dyDescent="0.3">
      <c r="A2" s="582" t="s">
        <v>465</v>
      </c>
      <c r="B2" s="582"/>
      <c r="C2" s="582"/>
      <c r="D2" s="582"/>
      <c r="E2" s="582"/>
      <c r="F2" s="582"/>
      <c r="G2" s="582"/>
      <c r="H2" s="582"/>
      <c r="I2" s="582"/>
      <c r="J2" s="582"/>
      <c r="K2" s="582"/>
      <c r="L2" s="582"/>
      <c r="M2" s="582"/>
      <c r="N2" s="582"/>
      <c r="O2" s="582"/>
    </row>
    <row r="3" spans="1:15" s="34" customFormat="1" ht="13.2" customHeight="1" x14ac:dyDescent="0.3"/>
    <row r="4" spans="1:15" s="34" customFormat="1" ht="13.2" customHeight="1" x14ac:dyDescent="0.3">
      <c r="A4" s="319"/>
      <c r="B4" s="583" t="s">
        <v>6</v>
      </c>
      <c r="C4" s="584"/>
      <c r="D4" s="583" t="s">
        <v>11</v>
      </c>
      <c r="E4" s="584"/>
      <c r="F4" s="583" t="s">
        <v>12</v>
      </c>
      <c r="G4" s="584"/>
      <c r="H4" s="583" t="s">
        <v>13</v>
      </c>
      <c r="I4" s="584"/>
      <c r="J4" s="583" t="s">
        <v>3</v>
      </c>
      <c r="K4" s="584"/>
      <c r="L4" s="583" t="s">
        <v>4</v>
      </c>
      <c r="M4" s="584"/>
      <c r="N4" s="585" t="s">
        <v>5</v>
      </c>
      <c r="O4" s="586"/>
    </row>
    <row r="5" spans="1:15" s="34" customFormat="1" ht="13.2" customHeight="1" x14ac:dyDescent="0.3">
      <c r="A5" s="320" t="s">
        <v>323</v>
      </c>
      <c r="B5" s="321"/>
      <c r="C5" s="322"/>
      <c r="D5" s="321"/>
      <c r="E5" s="323"/>
      <c r="F5" s="321"/>
      <c r="G5" s="323"/>
      <c r="H5" s="321"/>
      <c r="I5" s="322"/>
      <c r="J5" s="321"/>
      <c r="K5" s="323"/>
      <c r="L5" s="321"/>
      <c r="M5" s="323"/>
      <c r="N5" s="321"/>
      <c r="O5" s="324"/>
    </row>
    <row r="6" spans="1:15" s="34" customFormat="1" ht="13.2" customHeight="1" x14ac:dyDescent="0.3">
      <c r="A6" s="325" t="s">
        <v>6</v>
      </c>
      <c r="B6" s="326">
        <v>44060</v>
      </c>
      <c r="C6" s="327"/>
      <c r="D6" s="326">
        <v>27103</v>
      </c>
      <c r="E6" s="327"/>
      <c r="F6" s="326">
        <v>5816</v>
      </c>
      <c r="G6" s="327"/>
      <c r="H6" s="326">
        <v>11141</v>
      </c>
      <c r="I6" s="327"/>
      <c r="J6" s="326">
        <v>25398</v>
      </c>
      <c r="K6" s="327"/>
      <c r="L6" s="326">
        <v>9680</v>
      </c>
      <c r="M6" s="327"/>
      <c r="N6" s="326">
        <v>8982</v>
      </c>
      <c r="O6" s="328"/>
    </row>
    <row r="7" spans="1:15" s="34" customFormat="1" ht="13.2" customHeight="1" x14ac:dyDescent="0.3">
      <c r="A7" s="320" t="s">
        <v>67</v>
      </c>
      <c r="B7" s="321"/>
      <c r="C7" s="323"/>
      <c r="D7" s="321"/>
      <c r="E7" s="323"/>
      <c r="F7" s="321"/>
      <c r="G7" s="323"/>
      <c r="H7" s="321"/>
      <c r="I7" s="323"/>
      <c r="J7" s="321"/>
      <c r="K7" s="323"/>
      <c r="L7" s="321"/>
      <c r="M7" s="323"/>
      <c r="N7" s="321"/>
      <c r="O7" s="324"/>
    </row>
    <row r="8" spans="1:15" s="34" customFormat="1" ht="13.2" customHeight="1" x14ac:dyDescent="0.3">
      <c r="A8" s="325" t="s">
        <v>43</v>
      </c>
      <c r="B8" s="326">
        <v>21235</v>
      </c>
      <c r="C8" s="327">
        <v>0.48195642305946435</v>
      </c>
      <c r="D8" s="326">
        <v>12717</v>
      </c>
      <c r="E8" s="327">
        <v>0.46921005054790982</v>
      </c>
      <c r="F8" s="326">
        <v>2912</v>
      </c>
      <c r="G8" s="327">
        <v>0.50068775790921594</v>
      </c>
      <c r="H8" s="326">
        <v>5606</v>
      </c>
      <c r="I8" s="327">
        <v>0.50318642850731532</v>
      </c>
      <c r="J8" s="326">
        <v>12165</v>
      </c>
      <c r="K8" s="327">
        <v>0.47897472241908812</v>
      </c>
      <c r="L8" s="326">
        <v>4629</v>
      </c>
      <c r="M8" s="327">
        <v>0.47820247933884297</v>
      </c>
      <c r="N8" s="326">
        <v>4441</v>
      </c>
      <c r="O8" s="328">
        <v>0.49443331106657762</v>
      </c>
    </row>
    <row r="9" spans="1:15" s="34" customFormat="1" ht="13.2" customHeight="1" x14ac:dyDescent="0.3">
      <c r="A9" s="325" t="s">
        <v>44</v>
      </c>
      <c r="B9" s="326">
        <v>22825</v>
      </c>
      <c r="C9" s="327">
        <v>0.5180435769405356</v>
      </c>
      <c r="D9" s="326">
        <v>14386</v>
      </c>
      <c r="E9" s="327">
        <v>0.53078994945209013</v>
      </c>
      <c r="F9" s="326">
        <v>2904</v>
      </c>
      <c r="G9" s="327">
        <v>0.49931224209078406</v>
      </c>
      <c r="H9" s="326">
        <v>5535</v>
      </c>
      <c r="I9" s="327">
        <v>0.49681357149268468</v>
      </c>
      <c r="J9" s="326">
        <v>13233</v>
      </c>
      <c r="K9" s="327">
        <v>0.52102527758091188</v>
      </c>
      <c r="L9" s="326">
        <v>5051</v>
      </c>
      <c r="M9" s="327">
        <v>0.52179752066115703</v>
      </c>
      <c r="N9" s="326">
        <v>4541</v>
      </c>
      <c r="O9" s="328">
        <v>0.50556668893342238</v>
      </c>
    </row>
    <row r="10" spans="1:15" s="34" customFormat="1" ht="13.2" customHeight="1" x14ac:dyDescent="0.3">
      <c r="A10" s="320" t="s">
        <v>68</v>
      </c>
      <c r="B10" s="329"/>
      <c r="C10" s="330"/>
      <c r="D10" s="329"/>
      <c r="E10" s="330"/>
      <c r="F10" s="329"/>
      <c r="G10" s="330"/>
      <c r="H10" s="329"/>
      <c r="I10" s="330"/>
      <c r="J10" s="329"/>
      <c r="K10" s="330"/>
      <c r="L10" s="329"/>
      <c r="M10" s="330"/>
      <c r="N10" s="329"/>
      <c r="O10" s="331"/>
    </row>
    <row r="11" spans="1:15" s="34" customFormat="1" ht="13.2" customHeight="1" x14ac:dyDescent="0.3">
      <c r="A11" s="325" t="s">
        <v>47</v>
      </c>
      <c r="B11" s="326">
        <v>5043</v>
      </c>
      <c r="C11" s="327">
        <v>0.11445755787562414</v>
      </c>
      <c r="D11" s="326">
        <v>1699</v>
      </c>
      <c r="E11" s="327">
        <v>6.2686787440504738E-2</v>
      </c>
      <c r="F11" s="326">
        <v>523</v>
      </c>
      <c r="G11" s="327">
        <v>8.9924346629986246E-2</v>
      </c>
      <c r="H11" s="326">
        <v>2821</v>
      </c>
      <c r="I11" s="327">
        <v>0.25320886814469079</v>
      </c>
      <c r="J11" s="326">
        <v>2121</v>
      </c>
      <c r="K11" s="327">
        <v>8.351051263879046E-2</v>
      </c>
      <c r="L11" s="326">
        <v>534</v>
      </c>
      <c r="M11" s="327">
        <v>5.5165289256198347E-2</v>
      </c>
      <c r="N11" s="326">
        <v>2388</v>
      </c>
      <c r="O11" s="328">
        <v>0.26586506346025385</v>
      </c>
    </row>
    <row r="12" spans="1:15" s="34" customFormat="1" ht="13.2" customHeight="1" x14ac:dyDescent="0.3">
      <c r="A12" s="325" t="s">
        <v>48</v>
      </c>
      <c r="B12" s="326">
        <v>13751</v>
      </c>
      <c r="C12" s="327">
        <v>0.31209714026327734</v>
      </c>
      <c r="D12" s="326">
        <v>6348</v>
      </c>
      <c r="E12" s="327">
        <v>0.23421761428624138</v>
      </c>
      <c r="F12" s="326">
        <v>1646</v>
      </c>
      <c r="G12" s="327">
        <v>0.28301237964236586</v>
      </c>
      <c r="H12" s="326">
        <v>5757</v>
      </c>
      <c r="I12" s="327">
        <v>0.51673996948209322</v>
      </c>
      <c r="J12" s="326">
        <v>6279</v>
      </c>
      <c r="K12" s="327">
        <v>0.24722419088117176</v>
      </c>
      <c r="L12" s="326">
        <v>2520</v>
      </c>
      <c r="M12" s="327">
        <v>0.26033057851239672</v>
      </c>
      <c r="N12" s="326">
        <v>4952</v>
      </c>
      <c r="O12" s="328">
        <v>0.55132487196615454</v>
      </c>
    </row>
    <row r="13" spans="1:15" s="34" customFormat="1" ht="13.2" customHeight="1" x14ac:dyDescent="0.3">
      <c r="A13" s="325" t="s">
        <v>49</v>
      </c>
      <c r="B13" s="326">
        <v>25266</v>
      </c>
      <c r="C13" s="327">
        <v>0.57399999999999995</v>
      </c>
      <c r="D13" s="326">
        <v>19056</v>
      </c>
      <c r="E13" s="327">
        <v>0.70299999999999996</v>
      </c>
      <c r="F13" s="326">
        <v>3647</v>
      </c>
      <c r="G13" s="327">
        <v>0.62706327372764792</v>
      </c>
      <c r="H13" s="326">
        <v>2563</v>
      </c>
      <c r="I13" s="327">
        <v>0.23005116237321604</v>
      </c>
      <c r="J13" s="326">
        <v>16998</v>
      </c>
      <c r="K13" s="327">
        <v>0.66926529648003785</v>
      </c>
      <c r="L13" s="326">
        <v>6626</v>
      </c>
      <c r="M13" s="327">
        <v>0.68500000000000005</v>
      </c>
      <c r="N13" s="326">
        <v>1642</v>
      </c>
      <c r="O13" s="328">
        <v>0.18281006457359164</v>
      </c>
    </row>
    <row r="14" spans="1:15" s="34" customFormat="1" ht="13.2" customHeight="1" x14ac:dyDescent="0.3">
      <c r="A14" s="320" t="s">
        <v>69</v>
      </c>
      <c r="B14" s="329"/>
      <c r="C14" s="330"/>
      <c r="D14" s="329"/>
      <c r="E14" s="330"/>
      <c r="F14" s="329"/>
      <c r="G14" s="330"/>
      <c r="H14" s="329"/>
      <c r="I14" s="330"/>
      <c r="J14" s="329"/>
      <c r="K14" s="330"/>
      <c r="L14" s="329"/>
      <c r="M14" s="330"/>
      <c r="N14" s="329"/>
      <c r="O14" s="331"/>
    </row>
    <row r="15" spans="1:15" s="34" customFormat="1" ht="13.2" customHeight="1" x14ac:dyDescent="0.3">
      <c r="A15" s="325" t="s">
        <v>51</v>
      </c>
      <c r="B15" s="326">
        <v>2994</v>
      </c>
      <c r="C15" s="327">
        <v>6.7952791647753058E-2</v>
      </c>
      <c r="D15" s="326">
        <v>980</v>
      </c>
      <c r="E15" s="327">
        <v>3.6158358853263475E-2</v>
      </c>
      <c r="F15" s="326">
        <v>412</v>
      </c>
      <c r="G15" s="327">
        <v>7.0839064649243472E-2</v>
      </c>
      <c r="H15" s="326">
        <v>1602</v>
      </c>
      <c r="I15" s="327">
        <v>0.14379319630194776</v>
      </c>
      <c r="J15" s="326">
        <v>1186</v>
      </c>
      <c r="K15" s="327">
        <v>4.6696590282699423E-2</v>
      </c>
      <c r="L15" s="326">
        <v>549</v>
      </c>
      <c r="M15" s="327">
        <v>5.6714876033057852E-2</v>
      </c>
      <c r="N15" s="326">
        <v>1259</v>
      </c>
      <c r="O15" s="328">
        <v>0.14016922734357604</v>
      </c>
    </row>
    <row r="16" spans="1:15" s="34" customFormat="1" ht="13.2" customHeight="1" x14ac:dyDescent="0.3">
      <c r="A16" s="325" t="s">
        <v>52</v>
      </c>
      <c r="B16" s="326">
        <v>8447</v>
      </c>
      <c r="C16" s="327">
        <v>0.19171584203359057</v>
      </c>
      <c r="D16" s="326">
        <v>2194</v>
      </c>
      <c r="E16" s="327">
        <v>8.0950448289857216E-2</v>
      </c>
      <c r="F16" s="326">
        <v>848</v>
      </c>
      <c r="G16" s="327">
        <v>0.14580467675378267</v>
      </c>
      <c r="H16" s="326">
        <v>5405</v>
      </c>
      <c r="I16" s="327">
        <v>0.48514496005744545</v>
      </c>
      <c r="J16" s="326">
        <v>2899</v>
      </c>
      <c r="K16" s="327">
        <v>0.11414284589337743</v>
      </c>
      <c r="L16" s="326">
        <v>819</v>
      </c>
      <c r="M16" s="327">
        <v>8.4607438016528924E-2</v>
      </c>
      <c r="N16" s="326">
        <v>4729</v>
      </c>
      <c r="O16" s="328">
        <v>0.52700000000000002</v>
      </c>
    </row>
    <row r="17" spans="1:15" s="34" customFormat="1" ht="13.2" customHeight="1" x14ac:dyDescent="0.3">
      <c r="A17" s="332" t="s">
        <v>53</v>
      </c>
      <c r="B17" s="326">
        <v>3538</v>
      </c>
      <c r="C17" s="327">
        <v>8.0299591466182485E-2</v>
      </c>
      <c r="D17" s="326">
        <v>849</v>
      </c>
      <c r="E17" s="327">
        <v>3.1324945577980295E-2</v>
      </c>
      <c r="F17" s="326">
        <v>596</v>
      </c>
      <c r="G17" s="327">
        <v>0.10247592847317744</v>
      </c>
      <c r="H17" s="326">
        <v>2093</v>
      </c>
      <c r="I17" s="327">
        <v>0.18786464410735124</v>
      </c>
      <c r="J17" s="326">
        <v>1435</v>
      </c>
      <c r="K17" s="327">
        <v>5.6500511851326873E-2</v>
      </c>
      <c r="L17" s="326">
        <v>350</v>
      </c>
      <c r="M17" s="327">
        <v>3.6157024793388427E-2</v>
      </c>
      <c r="N17" s="326">
        <v>1753</v>
      </c>
      <c r="O17" s="328">
        <v>0.19516811400578934</v>
      </c>
    </row>
    <row r="18" spans="1:15" s="34" customFormat="1" ht="13.2" customHeight="1" x14ac:dyDescent="0.3">
      <c r="A18" s="332" t="s">
        <v>54</v>
      </c>
      <c r="B18" s="326">
        <v>2390</v>
      </c>
      <c r="C18" s="327">
        <v>5.4244212437585114E-2</v>
      </c>
      <c r="D18" s="326">
        <v>1425</v>
      </c>
      <c r="E18" s="327">
        <v>5.2577205475408624E-2</v>
      </c>
      <c r="F18" s="326">
        <v>371</v>
      </c>
      <c r="G18" s="327">
        <v>6.3789546079779921E-2</v>
      </c>
      <c r="H18" s="326">
        <v>594</v>
      </c>
      <c r="I18" s="327">
        <v>5.3316578404092992E-2</v>
      </c>
      <c r="J18" s="326">
        <v>1467</v>
      </c>
      <c r="K18" s="327">
        <v>5.7760453579021973E-2</v>
      </c>
      <c r="L18" s="326">
        <v>463</v>
      </c>
      <c r="M18" s="327">
        <v>4.7830578512396693E-2</v>
      </c>
      <c r="N18" s="326">
        <v>460</v>
      </c>
      <c r="O18" s="328">
        <v>5.1213538187486085E-2</v>
      </c>
    </row>
    <row r="19" spans="1:15" s="34" customFormat="1" ht="13.2" customHeight="1" x14ac:dyDescent="0.3">
      <c r="A19" s="332" t="s">
        <v>55</v>
      </c>
      <c r="B19" s="326">
        <v>26691</v>
      </c>
      <c r="C19" s="327">
        <v>0.60599999999999998</v>
      </c>
      <c r="D19" s="326">
        <v>21655</v>
      </c>
      <c r="E19" s="327">
        <v>0.7999890418034904</v>
      </c>
      <c r="F19" s="326">
        <v>3589</v>
      </c>
      <c r="G19" s="327">
        <v>0.61699999999999999</v>
      </c>
      <c r="H19" s="326">
        <v>1447</v>
      </c>
      <c r="I19" s="327">
        <v>0.12988062112916254</v>
      </c>
      <c r="J19" s="326">
        <v>18411</v>
      </c>
      <c r="K19" s="327">
        <v>0.72399999999999998</v>
      </c>
      <c r="L19" s="326">
        <v>7499</v>
      </c>
      <c r="M19" s="327">
        <v>0.77400000000000002</v>
      </c>
      <c r="N19" s="326">
        <v>781</v>
      </c>
      <c r="O19" s="328">
        <v>8.6951681140057899E-2</v>
      </c>
    </row>
    <row r="20" spans="1:15" s="34" customFormat="1" ht="13.2" customHeight="1" x14ac:dyDescent="0.3">
      <c r="A20" s="320" t="s">
        <v>70</v>
      </c>
      <c r="B20" s="329"/>
      <c r="C20" s="330"/>
      <c r="D20" s="329"/>
      <c r="E20" s="330"/>
      <c r="F20" s="329"/>
      <c r="G20" s="330"/>
      <c r="H20" s="329"/>
      <c r="I20" s="330"/>
      <c r="J20" s="329"/>
      <c r="K20" s="330"/>
      <c r="L20" s="329"/>
      <c r="M20" s="330"/>
      <c r="N20" s="329"/>
      <c r="O20" s="331"/>
    </row>
    <row r="21" spans="1:15" s="34" customFormat="1" ht="13.2" customHeight="1" x14ac:dyDescent="0.3">
      <c r="A21" s="332" t="s">
        <v>57</v>
      </c>
      <c r="B21" s="326">
        <v>42866</v>
      </c>
      <c r="C21" s="333">
        <v>0.97290059010440311</v>
      </c>
      <c r="D21" s="326">
        <v>26602</v>
      </c>
      <c r="E21" s="333">
        <v>0.98151496144338268</v>
      </c>
      <c r="F21" s="334">
        <v>5378</v>
      </c>
      <c r="G21" s="333">
        <v>0.92469050894085281</v>
      </c>
      <c r="H21" s="326">
        <v>10886</v>
      </c>
      <c r="I21" s="333">
        <v>0.97711156987703074</v>
      </c>
      <c r="J21" s="326">
        <v>24387</v>
      </c>
      <c r="K21" s="333">
        <v>0.96019371604063308</v>
      </c>
      <c r="L21" s="326">
        <v>9550</v>
      </c>
      <c r="M21" s="333">
        <v>0.98657024793388426</v>
      </c>
      <c r="N21" s="334">
        <v>8929</v>
      </c>
      <c r="O21" s="335">
        <v>0.99409930973057226</v>
      </c>
    </row>
    <row r="22" spans="1:15" s="34" customFormat="1" ht="13.2" customHeight="1" x14ac:dyDescent="0.3">
      <c r="A22" s="332" t="s">
        <v>58</v>
      </c>
      <c r="B22" s="326">
        <v>1194</v>
      </c>
      <c r="C22" s="333">
        <v>2.7099409895596914E-2</v>
      </c>
      <c r="D22" s="326">
        <v>501</v>
      </c>
      <c r="E22" s="333">
        <v>1.8485038556617348E-2</v>
      </c>
      <c r="F22" s="334">
        <v>438</v>
      </c>
      <c r="G22" s="333">
        <v>7.5309491059147179E-2</v>
      </c>
      <c r="H22" s="326">
        <v>255</v>
      </c>
      <c r="I22" s="333">
        <v>2.2888430122969212E-2</v>
      </c>
      <c r="J22" s="326">
        <v>1011</v>
      </c>
      <c r="K22" s="333">
        <v>3.9806283959366882E-2</v>
      </c>
      <c r="L22" s="326">
        <v>130</v>
      </c>
      <c r="M22" s="333">
        <v>1.3429752066115703E-2</v>
      </c>
      <c r="N22" s="334">
        <v>53</v>
      </c>
      <c r="O22" s="335">
        <v>5.9006902694277441E-3</v>
      </c>
    </row>
    <row r="23" spans="1:15" s="34" customFormat="1" ht="13.2" customHeight="1" x14ac:dyDescent="0.3">
      <c r="A23" s="320" t="s">
        <v>71</v>
      </c>
      <c r="B23" s="329"/>
      <c r="C23" s="330"/>
      <c r="D23" s="329"/>
      <c r="E23" s="330"/>
      <c r="F23" s="329"/>
      <c r="G23" s="330"/>
      <c r="H23" s="329"/>
      <c r="I23" s="330"/>
      <c r="J23" s="329"/>
      <c r="K23" s="330"/>
      <c r="L23" s="329"/>
      <c r="M23" s="330"/>
      <c r="N23" s="329"/>
      <c r="O23" s="331"/>
    </row>
    <row r="24" spans="1:15" s="34" customFormat="1" ht="13.2" customHeight="1" x14ac:dyDescent="0.3">
      <c r="A24" s="332" t="s">
        <v>60</v>
      </c>
      <c r="B24" s="326">
        <v>698</v>
      </c>
      <c r="C24" s="327">
        <v>1.584203359055833E-2</v>
      </c>
      <c r="D24" s="326">
        <v>455</v>
      </c>
      <c r="E24" s="327">
        <v>1.6787809467586613E-2</v>
      </c>
      <c r="F24" s="326">
        <v>191</v>
      </c>
      <c r="G24" s="327">
        <v>3.28404401650619E-2</v>
      </c>
      <c r="H24" s="326">
        <v>52</v>
      </c>
      <c r="I24" s="327">
        <v>4.6674445740956822E-3</v>
      </c>
      <c r="J24" s="326">
        <v>547</v>
      </c>
      <c r="K24" s="327">
        <v>2.1537128907788014E-2</v>
      </c>
      <c r="L24" s="326">
        <v>139</v>
      </c>
      <c r="M24" s="327">
        <v>1.4359504132231405E-2</v>
      </c>
      <c r="N24" s="326">
        <v>12</v>
      </c>
      <c r="O24" s="328">
        <v>1.3360053440213762E-3</v>
      </c>
    </row>
    <row r="25" spans="1:15" s="34" customFormat="1" ht="13.2" customHeight="1" x14ac:dyDescent="0.3">
      <c r="A25" s="325" t="s">
        <v>61</v>
      </c>
      <c r="B25" s="326">
        <v>11664</v>
      </c>
      <c r="C25" s="327">
        <v>0.26472991375397187</v>
      </c>
      <c r="D25" s="326">
        <v>7368</v>
      </c>
      <c r="E25" s="327">
        <v>0.27185182452127071</v>
      </c>
      <c r="F25" s="326">
        <v>2174</v>
      </c>
      <c r="G25" s="327">
        <v>0.37379642365887206</v>
      </c>
      <c r="H25" s="326">
        <v>2122</v>
      </c>
      <c r="I25" s="327">
        <v>0.19046764204290459</v>
      </c>
      <c r="J25" s="326">
        <v>7531</v>
      </c>
      <c r="K25" s="327">
        <v>0.29651941097724233</v>
      </c>
      <c r="L25" s="326">
        <v>2532</v>
      </c>
      <c r="M25" s="327">
        <v>0.26157024793388428</v>
      </c>
      <c r="N25" s="326">
        <v>1601</v>
      </c>
      <c r="O25" s="328">
        <v>0.17824537964818526</v>
      </c>
    </row>
    <row r="26" spans="1:15" s="34" customFormat="1" ht="13.2" customHeight="1" x14ac:dyDescent="0.3">
      <c r="A26" s="325" t="s">
        <v>62</v>
      </c>
      <c r="B26" s="326">
        <v>31698</v>
      </c>
      <c r="C26" s="327">
        <v>0.71942805265546983</v>
      </c>
      <c r="D26" s="326">
        <v>19280</v>
      </c>
      <c r="E26" s="327">
        <v>0.71136036601114272</v>
      </c>
      <c r="F26" s="326">
        <v>3451</v>
      </c>
      <c r="G26" s="327">
        <v>0.59336313617606606</v>
      </c>
      <c r="H26" s="326">
        <v>8967</v>
      </c>
      <c r="I26" s="327">
        <v>0.80500000000000005</v>
      </c>
      <c r="J26" s="326">
        <v>17320</v>
      </c>
      <c r="K26" s="327">
        <v>0.68094346011496965</v>
      </c>
      <c r="L26" s="326">
        <v>7009</v>
      </c>
      <c r="M26" s="327">
        <v>0.7240702479338843</v>
      </c>
      <c r="N26" s="326">
        <v>7369</v>
      </c>
      <c r="O26" s="328">
        <v>0.82099999999999995</v>
      </c>
    </row>
    <row r="27" spans="1:15" s="34" customFormat="1" ht="13.2" customHeight="1" x14ac:dyDescent="0.3">
      <c r="A27" s="320" t="s">
        <v>72</v>
      </c>
      <c r="B27" s="329"/>
      <c r="C27" s="330"/>
      <c r="D27" s="329"/>
      <c r="E27" s="330"/>
      <c r="F27" s="329"/>
      <c r="G27" s="330"/>
      <c r="H27" s="329"/>
      <c r="I27" s="330"/>
      <c r="J27" s="329"/>
      <c r="K27" s="330"/>
      <c r="L27" s="329"/>
      <c r="M27" s="330"/>
      <c r="N27" s="329"/>
      <c r="O27" s="331"/>
    </row>
    <row r="28" spans="1:15" s="34" customFormat="1" ht="13.2" customHeight="1" x14ac:dyDescent="0.3">
      <c r="A28" s="332" t="s">
        <v>33</v>
      </c>
      <c r="B28" s="326">
        <v>9364</v>
      </c>
      <c r="C28" s="333">
        <v>0.21252837040399455</v>
      </c>
      <c r="D28" s="326">
        <v>5933</v>
      </c>
      <c r="E28" s="333">
        <v>0.21890565620042063</v>
      </c>
      <c r="F28" s="334">
        <v>1276</v>
      </c>
      <c r="G28" s="333">
        <v>0.21939477303988997</v>
      </c>
      <c r="H28" s="326">
        <v>2155</v>
      </c>
      <c r="I28" s="333">
        <v>0.19342967417646531</v>
      </c>
      <c r="J28" s="326">
        <v>5965</v>
      </c>
      <c r="K28" s="333">
        <v>0.23486101267816364</v>
      </c>
      <c r="L28" s="326">
        <v>1837</v>
      </c>
      <c r="M28" s="333">
        <v>0.18977272727272726</v>
      </c>
      <c r="N28" s="334">
        <v>1562</v>
      </c>
      <c r="O28" s="335">
        <v>0.1739033622801158</v>
      </c>
    </row>
    <row r="29" spans="1:15" s="34" customFormat="1" ht="13.2" customHeight="1" x14ac:dyDescent="0.3">
      <c r="A29" s="332" t="s">
        <v>34</v>
      </c>
      <c r="B29" s="326">
        <v>27546</v>
      </c>
      <c r="C29" s="333">
        <v>0.62519291874716298</v>
      </c>
      <c r="D29" s="326">
        <v>16978</v>
      </c>
      <c r="E29" s="333">
        <v>0.627</v>
      </c>
      <c r="F29" s="334">
        <v>1937</v>
      </c>
      <c r="G29" s="333">
        <v>0.33304676753782669</v>
      </c>
      <c r="H29" s="326">
        <v>8631</v>
      </c>
      <c r="I29" s="333">
        <v>0.77470604075038152</v>
      </c>
      <c r="J29" s="326">
        <v>12994</v>
      </c>
      <c r="K29" s="333">
        <v>0.51161508780218912</v>
      </c>
      <c r="L29" s="326">
        <v>7233</v>
      </c>
      <c r="M29" s="333">
        <v>0.747</v>
      </c>
      <c r="N29" s="334">
        <v>7319</v>
      </c>
      <c r="O29" s="335">
        <v>0.81485192607437096</v>
      </c>
    </row>
    <row r="30" spans="1:15" s="34" customFormat="1" ht="13.2" customHeight="1" x14ac:dyDescent="0.3">
      <c r="A30" s="332" t="s">
        <v>35</v>
      </c>
      <c r="B30" s="326">
        <v>6965</v>
      </c>
      <c r="C30" s="333">
        <v>0.15807989105764866</v>
      </c>
      <c r="D30" s="326">
        <v>4126</v>
      </c>
      <c r="E30" s="333">
        <v>0.15223407002914807</v>
      </c>
      <c r="F30" s="334">
        <v>2513</v>
      </c>
      <c r="G30" s="333">
        <v>0.43308390646492434</v>
      </c>
      <c r="H30" s="326">
        <v>326</v>
      </c>
      <c r="I30" s="333">
        <v>2.9261287137599856E-2</v>
      </c>
      <c r="J30" s="326">
        <v>6281</v>
      </c>
      <c r="K30" s="333">
        <v>0.2473029372391527</v>
      </c>
      <c r="L30" s="326">
        <v>583</v>
      </c>
      <c r="M30" s="333">
        <v>6.0227272727272727E-2</v>
      </c>
      <c r="N30" s="334">
        <v>101</v>
      </c>
      <c r="O30" s="335">
        <v>1.1244711645513248E-2</v>
      </c>
    </row>
    <row r="31" spans="1:15" s="34" customFormat="1" ht="13.2" customHeight="1" x14ac:dyDescent="0.3">
      <c r="A31" s="332" t="s">
        <v>36</v>
      </c>
      <c r="B31" s="326">
        <v>185</v>
      </c>
      <c r="C31" s="333">
        <v>4.1988197911938269E-3</v>
      </c>
      <c r="D31" s="326">
        <v>66</v>
      </c>
      <c r="E31" s="333">
        <v>2.4351547799136629E-3</v>
      </c>
      <c r="F31" s="334">
        <v>90</v>
      </c>
      <c r="G31" s="333">
        <v>1.5474552957359009E-2</v>
      </c>
      <c r="H31" s="326">
        <v>29</v>
      </c>
      <c r="I31" s="333">
        <v>2.6029979355533615E-3</v>
      </c>
      <c r="J31" s="326">
        <v>158</v>
      </c>
      <c r="K31" s="333">
        <v>6.2209622804945269E-3</v>
      </c>
      <c r="L31" s="326">
        <v>27</v>
      </c>
      <c r="M31" s="333">
        <v>2.7892561983471073E-3</v>
      </c>
      <c r="N31" s="334">
        <v>0</v>
      </c>
      <c r="O31" s="335">
        <v>0</v>
      </c>
    </row>
    <row r="32" spans="1:15" s="34" customFormat="1" ht="13.2" customHeight="1" x14ac:dyDescent="0.3">
      <c r="A32" s="320" t="s">
        <v>201</v>
      </c>
      <c r="B32" s="329"/>
      <c r="C32" s="330"/>
      <c r="D32" s="329"/>
      <c r="E32" s="330"/>
      <c r="F32" s="329"/>
      <c r="G32" s="330"/>
      <c r="H32" s="329"/>
      <c r="I32" s="330"/>
      <c r="J32" s="329"/>
      <c r="K32" s="330"/>
      <c r="L32" s="329"/>
      <c r="M32" s="330"/>
      <c r="N32" s="329"/>
      <c r="O32" s="331"/>
    </row>
    <row r="33" spans="1:15" s="34" customFormat="1" ht="13.2" customHeight="1" x14ac:dyDescent="0.3">
      <c r="A33" s="332" t="s">
        <v>65</v>
      </c>
      <c r="B33" s="326">
        <v>20799</v>
      </c>
      <c r="C33" s="327">
        <v>0.47206082614616435</v>
      </c>
      <c r="D33" s="326">
        <v>16155</v>
      </c>
      <c r="E33" s="327">
        <v>0.59605947681068516</v>
      </c>
      <c r="F33" s="326">
        <v>3300</v>
      </c>
      <c r="G33" s="327">
        <v>0.56740027510316371</v>
      </c>
      <c r="H33" s="326">
        <v>1344</v>
      </c>
      <c r="I33" s="327">
        <v>0.12063549053047302</v>
      </c>
      <c r="J33" s="326">
        <v>14752</v>
      </c>
      <c r="K33" s="327">
        <v>0.58083313646743839</v>
      </c>
      <c r="L33" s="326">
        <v>5568</v>
      </c>
      <c r="M33" s="327">
        <v>0.57520661157024788</v>
      </c>
      <c r="N33" s="326">
        <v>479</v>
      </c>
      <c r="O33" s="328">
        <v>5.3328879982186599E-2</v>
      </c>
    </row>
    <row r="34" spans="1:15" s="34" customFormat="1" ht="13.2" customHeight="1" x14ac:dyDescent="0.3">
      <c r="A34" s="336" t="s">
        <v>66</v>
      </c>
      <c r="B34" s="337">
        <v>23261</v>
      </c>
      <c r="C34" s="338">
        <v>0.52793917385383571</v>
      </c>
      <c r="D34" s="337">
        <v>10948</v>
      </c>
      <c r="E34" s="338">
        <v>0.40394052318931484</v>
      </c>
      <c r="F34" s="337">
        <v>2516</v>
      </c>
      <c r="G34" s="338">
        <v>0.43259972489683629</v>
      </c>
      <c r="H34" s="337">
        <v>9797</v>
      </c>
      <c r="I34" s="338">
        <v>0.87936450946952693</v>
      </c>
      <c r="J34" s="337">
        <v>10646</v>
      </c>
      <c r="K34" s="338">
        <v>0.41916686353256161</v>
      </c>
      <c r="L34" s="337">
        <v>4112</v>
      </c>
      <c r="M34" s="338">
        <v>0.42479338842975206</v>
      </c>
      <c r="N34" s="337">
        <v>8503</v>
      </c>
      <c r="O34" s="339">
        <v>0.94667112001781339</v>
      </c>
    </row>
    <row r="35" spans="1:15" s="1" customFormat="1" ht="13.2" customHeight="1" x14ac:dyDescent="0.2">
      <c r="A35" s="1" t="s">
        <v>17</v>
      </c>
    </row>
    <row r="36" spans="1:15" s="1" customFormat="1" ht="13.2" customHeight="1" x14ac:dyDescent="0.2">
      <c r="A36" s="576" t="s">
        <v>443</v>
      </c>
      <c r="B36" s="576"/>
      <c r="C36" s="576"/>
      <c r="D36" s="576"/>
      <c r="E36" s="576"/>
    </row>
  </sheetData>
  <mergeCells count="9">
    <mergeCell ref="A36:E36"/>
    <mergeCell ref="A2:O2"/>
    <mergeCell ref="B4:C4"/>
    <mergeCell ref="D4:E4"/>
    <mergeCell ref="F4:G4"/>
    <mergeCell ref="H4:I4"/>
    <mergeCell ref="J4:K4"/>
    <mergeCell ref="L4:M4"/>
    <mergeCell ref="N4:O4"/>
  </mergeCells>
  <hyperlinks>
    <hyperlink ref="A2:O2" location="Índice!A1" display="Tabela 13 -Caracterização dos empregados afetos à atividade doméstica, por dimensão e origem/forma de representação legal, a 31 de dezembro de 2017" xr:uid="{00000000-0004-0000-0800-000000000000}"/>
  </hyperlinks>
  <pageMargins left="0.70866141732283472" right="0.70866141732283472" top="0.74803149606299213" bottom="0.74803149606299213" header="0.31496062992125984" footer="0.31496062992125984"/>
  <pageSetup paperSize="9" scale="77" orientation="landscape"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59</vt:i4>
      </vt:variant>
      <vt:variant>
        <vt:lpstr>Intervalos com Nome</vt:lpstr>
      </vt:variant>
      <vt:variant>
        <vt:i4>2</vt:i4>
      </vt:variant>
    </vt:vector>
  </HeadingPairs>
  <TitlesOfParts>
    <vt:vector size="61" baseType="lpstr">
      <vt:lpstr>Índice</vt:lpstr>
      <vt:lpstr>Tabela 1</vt:lpstr>
      <vt:lpstr>Tabela 2</vt:lpstr>
      <vt:lpstr>Tabela 3</vt:lpstr>
      <vt:lpstr>Tabela 4</vt:lpstr>
      <vt:lpstr>Tabela 5</vt:lpstr>
      <vt:lpstr>Tabela 6</vt:lpstr>
      <vt:lpstr>Tabela 7</vt:lpstr>
      <vt:lpstr>Tabela 8</vt:lpstr>
      <vt:lpstr>Tabela 9</vt:lpstr>
      <vt:lpstr>Tabela 10</vt:lpstr>
      <vt:lpstr>Tabela 11</vt:lpstr>
      <vt:lpstr>Tabela 12</vt:lpstr>
      <vt:lpstr>Tabela 13</vt:lpstr>
      <vt:lpstr>Tabela 14</vt:lpstr>
      <vt:lpstr>Tabela 15</vt:lpstr>
      <vt:lpstr>Tabela 16</vt:lpstr>
      <vt:lpstr>Tabela 17</vt:lpstr>
      <vt:lpstr>Tabela 18</vt:lpstr>
      <vt:lpstr>Tabela 19</vt:lpstr>
      <vt:lpstr>Tabela 20</vt:lpstr>
      <vt:lpstr>Tabela 21</vt:lpstr>
      <vt:lpstr>Tabela 22</vt:lpstr>
      <vt:lpstr>Tabela 23</vt:lpstr>
      <vt:lpstr>Tabela 24</vt:lpstr>
      <vt:lpstr>Tabela 25</vt:lpstr>
      <vt:lpstr>Tabela 26</vt:lpstr>
      <vt:lpstr>Tabela 27</vt:lpstr>
      <vt:lpstr>Tabela 28</vt:lpstr>
      <vt:lpstr>Tabela 29</vt:lpstr>
      <vt:lpstr>Tabela 30</vt:lpstr>
      <vt:lpstr>Tabela 31</vt:lpstr>
      <vt:lpstr>Tabela 32</vt:lpstr>
      <vt:lpstr>Tabela 33</vt:lpstr>
      <vt:lpstr>Tabela 34</vt:lpstr>
      <vt:lpstr>Tabela 35</vt:lpstr>
      <vt:lpstr>Tabela 36</vt:lpstr>
      <vt:lpstr>Tabela 37</vt:lpstr>
      <vt:lpstr>Tabela 38</vt:lpstr>
      <vt:lpstr>Tabela 39</vt:lpstr>
      <vt:lpstr>Tabela 40</vt:lpstr>
      <vt:lpstr>Tabela 41</vt:lpstr>
      <vt:lpstr>Tablela 42</vt:lpstr>
      <vt:lpstr>Tabela 43</vt:lpstr>
      <vt:lpstr>Tabela 44</vt:lpstr>
      <vt:lpstr>Tabela 45</vt:lpstr>
      <vt:lpstr>Tabela 46</vt:lpstr>
      <vt:lpstr>Tabela 47</vt:lpstr>
      <vt:lpstr>Tabela 48</vt:lpstr>
      <vt:lpstr>Tabela 49</vt:lpstr>
      <vt:lpstr>Tabela 50</vt:lpstr>
      <vt:lpstr>Tabela 51</vt:lpstr>
      <vt:lpstr>Tabela 52</vt:lpstr>
      <vt:lpstr>Tabela 53</vt:lpstr>
      <vt:lpstr>Tabela 54</vt:lpstr>
      <vt:lpstr>Tabela 55</vt:lpstr>
      <vt:lpstr>Tabela 56</vt:lpstr>
      <vt:lpstr>Tabela 57</vt:lpstr>
      <vt:lpstr>Folha1</vt:lpstr>
      <vt:lpstr>'Tabela 39'!Área_de_Impressão</vt:lpstr>
      <vt:lpstr>'Tabela 47'!Área_de_Impressão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APBancos</dc:creator>
  <cp:lastModifiedBy>Vera Flores</cp:lastModifiedBy>
  <cp:lastPrinted>2025-12-10T14:19:59Z</cp:lastPrinted>
  <dcterms:created xsi:type="dcterms:W3CDTF">2011-01-19T10:11:43Z</dcterms:created>
  <dcterms:modified xsi:type="dcterms:W3CDTF">2026-01-05T16:00:52Z</dcterms:modified>
</cp:coreProperties>
</file>